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\\vnozare.pri\vm\Redirect_profiles\VM_Liene_Abola\My Documents\LNG\Covid-19_VIRSSTUNDAS\Covid-19 virsstundas_2021_3.piepras\Uz_FM_221021\"/>
    </mc:Choice>
  </mc:AlternateContent>
  <xr:revisionPtr revIDLastSave="0" documentId="13_ncr:1_{1CFA720B-C5D4-4570-96CC-652DED426752}" xr6:coauthVersionLast="47" xr6:coauthVersionMax="47" xr10:uidLastSave="{00000000-0000-0000-0000-000000000000}"/>
  <bookViews>
    <workbookView xWindow="-120" yWindow="-120" windowWidth="29040" windowHeight="15840" tabRatio="744" xr2:uid="{00000000-000D-0000-FFFF-FFFF00000000}"/>
  </bookViews>
  <sheets>
    <sheet name="KOPSAVILKUMS" sheetId="30" r:id="rId1"/>
    <sheet name="BKUS_maijs-aug" sheetId="23" r:id="rId2"/>
    <sheet name="RAKUS_maijs_aug" sheetId="29" r:id="rId3"/>
    <sheet name="PSKUS_maijs" sheetId="24" r:id="rId4"/>
    <sheet name="PSKUS_jūn" sheetId="25" r:id="rId5"/>
    <sheet name="PSKUS_jūl" sheetId="26" r:id="rId6"/>
    <sheet name="PSKUS_aug" sheetId="27" r:id="rId7"/>
    <sheet name="Daugavpils_reģ_jūl" sheetId="15" r:id="rId8"/>
    <sheet name="Daugavpils_reģ_aug" sheetId="19" r:id="rId9"/>
    <sheet name="Z-Kurzeme_jūl" sheetId="9" r:id="rId10"/>
    <sheet name="Z-Kurzeme_aug" sheetId="18" r:id="rId11"/>
    <sheet name="Vidzeme_jūl" sheetId="17" r:id="rId12"/>
    <sheet name="Vidzeme_aug" sheetId="28" r:id="rId13"/>
    <sheet name="Rīgas_DzN_maijs_aug" sheetId="20" r:id="rId14"/>
    <sheet name="Balvi_maijs-aug" sheetId="21" r:id="rId15"/>
    <sheet name="Daugavpis_psih_jūl" sheetId="10" r:id="rId16"/>
    <sheet name="Daugavpils_psih_aug" sheetId="31" r:id="rId17"/>
  </sheets>
  <definedNames>
    <definedName name="_xlnm._FilterDatabase" localSheetId="8" hidden="1">Daugavpils_reģ_aug!$A$13:$I$182</definedName>
    <definedName name="_xlnm._FilterDatabase" localSheetId="7" hidden="1">Daugavpils_reģ_jūl!$A$13:$I$153</definedName>
    <definedName name="_xlnm.Print_Area" localSheetId="10">'Z-Kurzeme_aug'!$A$2:$I$62</definedName>
    <definedName name="_xlnm.Print_Area" localSheetId="9">'Z-Kurzeme_jūl'!$A$1:$I$171</definedName>
    <definedName name="_xlnm.Print_Titles" localSheetId="10">'Z-Kurzeme_aug'!$7:$9</definedName>
    <definedName name="_xlnm.Print_Titles" localSheetId="9">'Z-Kurzeme_jūl'!$7:$9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30" l="1"/>
  <c r="I13" i="31"/>
  <c r="G13" i="31"/>
  <c r="H13" i="31" s="1"/>
  <c r="C13" i="31"/>
  <c r="E12" i="31"/>
  <c r="E11" i="31" s="1"/>
  <c r="B12" i="31"/>
  <c r="B11" i="31"/>
  <c r="E17" i="30"/>
  <c r="I11" i="10"/>
  <c r="E12" i="10"/>
  <c r="E11" i="10" s="1"/>
  <c r="H12" i="10"/>
  <c r="H11" i="10" s="1"/>
  <c r="I12" i="10"/>
  <c r="B11" i="10"/>
  <c r="B12" i="10"/>
  <c r="I13" i="10"/>
  <c r="H14" i="10"/>
  <c r="H12" i="31" l="1"/>
  <c r="H11" i="31" s="1"/>
  <c r="I12" i="31"/>
  <c r="I11" i="31" s="1"/>
  <c r="C16" i="30" l="1"/>
  <c r="E11" i="21"/>
  <c r="H11" i="21"/>
  <c r="I11" i="21"/>
  <c r="B11" i="21"/>
  <c r="E44" i="21"/>
  <c r="H44" i="21"/>
  <c r="I44" i="21"/>
  <c r="E39" i="21"/>
  <c r="H39" i="21"/>
  <c r="I39" i="21"/>
  <c r="B39" i="21"/>
  <c r="E12" i="21"/>
  <c r="H12" i="21"/>
  <c r="I12" i="21"/>
  <c r="C15" i="30"/>
  <c r="E11" i="20"/>
  <c r="H11" i="20"/>
  <c r="I11" i="20"/>
  <c r="B11" i="20"/>
  <c r="E15" i="20"/>
  <c r="H15" i="20"/>
  <c r="I15" i="20"/>
  <c r="B15" i="20"/>
  <c r="E12" i="20"/>
  <c r="H12" i="20"/>
  <c r="I12" i="20"/>
  <c r="B12" i="20"/>
  <c r="H13" i="20"/>
  <c r="I13" i="20" s="1"/>
  <c r="F14" i="30"/>
  <c r="G14" i="30" s="1"/>
  <c r="G13" i="28"/>
  <c r="E14" i="30"/>
  <c r="E40" i="17"/>
  <c r="H40" i="17"/>
  <c r="I40" i="17"/>
  <c r="B40" i="17"/>
  <c r="E30" i="17"/>
  <c r="H30" i="17"/>
  <c r="I30" i="17"/>
  <c r="B30" i="17"/>
  <c r="E12" i="17"/>
  <c r="H12" i="17"/>
  <c r="I12" i="17"/>
  <c r="B12" i="17"/>
  <c r="H14" i="17"/>
  <c r="I14" i="17" s="1"/>
  <c r="H15" i="17"/>
  <c r="I15" i="17" s="1"/>
  <c r="H16" i="17"/>
  <c r="I16" i="17"/>
  <c r="H17" i="17"/>
  <c r="I17" i="17"/>
  <c r="H18" i="17"/>
  <c r="I18" i="17" s="1"/>
  <c r="H19" i="17"/>
  <c r="I19" i="17" s="1"/>
  <c r="H20" i="17"/>
  <c r="I20" i="17"/>
  <c r="H21" i="17"/>
  <c r="I21" i="17" s="1"/>
  <c r="H22" i="17"/>
  <c r="I22" i="17" s="1"/>
  <c r="H23" i="17"/>
  <c r="I23" i="17" s="1"/>
  <c r="H24" i="17"/>
  <c r="I24" i="17"/>
  <c r="H25" i="17"/>
  <c r="I25" i="17" s="1"/>
  <c r="H26" i="17"/>
  <c r="I26" i="17" s="1"/>
  <c r="H27" i="17"/>
  <c r="I27" i="17" s="1"/>
  <c r="H28" i="17"/>
  <c r="I28" i="17"/>
  <c r="H29" i="17"/>
  <c r="I29" i="17"/>
  <c r="H31" i="17"/>
  <c r="I31" i="17" s="1"/>
  <c r="H32" i="17"/>
  <c r="I32" i="17"/>
  <c r="H33" i="17"/>
  <c r="I33" i="17"/>
  <c r="H34" i="17"/>
  <c r="I34" i="17" s="1"/>
  <c r="H35" i="17"/>
  <c r="I35" i="17" s="1"/>
  <c r="H36" i="17"/>
  <c r="I36" i="17"/>
  <c r="H37" i="17"/>
  <c r="I37" i="17"/>
  <c r="H38" i="17"/>
  <c r="I38" i="17" s="1"/>
  <c r="H39" i="17"/>
  <c r="I39" i="17" s="1"/>
  <c r="H41" i="17"/>
  <c r="I41" i="17"/>
  <c r="H42" i="17"/>
  <c r="I42" i="17" s="1"/>
  <c r="I13" i="17"/>
  <c r="H13" i="17"/>
  <c r="G42" i="17"/>
  <c r="G43" i="17"/>
  <c r="G41" i="17"/>
  <c r="G32" i="17"/>
  <c r="G33" i="17"/>
  <c r="G34" i="17"/>
  <c r="G35" i="17"/>
  <c r="G36" i="17"/>
  <c r="G37" i="17"/>
  <c r="G38" i="17"/>
  <c r="G39" i="17"/>
  <c r="G31" i="17"/>
  <c r="G14" i="17"/>
  <c r="G15" i="17"/>
  <c r="G16" i="17"/>
  <c r="G17" i="17"/>
  <c r="G18" i="17"/>
  <c r="G19" i="17"/>
  <c r="G20" i="17"/>
  <c r="G21" i="17"/>
  <c r="G22" i="17"/>
  <c r="G23" i="17"/>
  <c r="G24" i="17"/>
  <c r="G25" i="17"/>
  <c r="G26" i="17"/>
  <c r="G27" i="17"/>
  <c r="G28" i="17"/>
  <c r="G29" i="17"/>
  <c r="G13" i="17"/>
  <c r="E57" i="18"/>
  <c r="E53" i="18"/>
  <c r="E49" i="18"/>
  <c r="E48" i="18" s="1"/>
  <c r="E46" i="18"/>
  <c r="E45" i="18" s="1"/>
  <c r="E43" i="18"/>
  <c r="E42" i="18" s="1"/>
  <c r="E40" i="18"/>
  <c r="E39" i="18" s="1"/>
  <c r="E30" i="18"/>
  <c r="E29" i="18" s="1"/>
  <c r="E27" i="18"/>
  <c r="E26" i="18" s="1"/>
  <c r="E23" i="18"/>
  <c r="E22" i="18" s="1"/>
  <c r="I23" i="18"/>
  <c r="I22" i="18" s="1"/>
  <c r="E19" i="18"/>
  <c r="I19" i="18"/>
  <c r="E17" i="18"/>
  <c r="E13" i="18"/>
  <c r="E12" i="18" s="1"/>
  <c r="E11" i="18" s="1"/>
  <c r="B13" i="18"/>
  <c r="H15" i="18"/>
  <c r="I15" i="18" s="1"/>
  <c r="H16" i="18"/>
  <c r="I16" i="18" s="1"/>
  <c r="H18" i="18"/>
  <c r="I18" i="18" s="1"/>
  <c r="I17" i="18" s="1"/>
  <c r="H20" i="18"/>
  <c r="I20" i="18" s="1"/>
  <c r="H21" i="18"/>
  <c r="I21" i="18" s="1"/>
  <c r="H24" i="18"/>
  <c r="I24" i="18" s="1"/>
  <c r="H25" i="18"/>
  <c r="I25" i="18" s="1"/>
  <c r="H28" i="18"/>
  <c r="I28" i="18" s="1"/>
  <c r="I27" i="18" s="1"/>
  <c r="I26" i="18" s="1"/>
  <c r="H31" i="18"/>
  <c r="I31" i="18" s="1"/>
  <c r="I30" i="18" s="1"/>
  <c r="I29" i="18" s="1"/>
  <c r="H32" i="18"/>
  <c r="I32" i="18" s="1"/>
  <c r="H33" i="18"/>
  <c r="I33" i="18" s="1"/>
  <c r="H34" i="18"/>
  <c r="I34" i="18" s="1"/>
  <c r="H35" i="18"/>
  <c r="I35" i="18" s="1"/>
  <c r="H36" i="18"/>
  <c r="I36" i="18" s="1"/>
  <c r="H37" i="18"/>
  <c r="I37" i="18" s="1"/>
  <c r="H38" i="18"/>
  <c r="I38" i="18" s="1"/>
  <c r="H41" i="18"/>
  <c r="I41" i="18" s="1"/>
  <c r="I40" i="18" s="1"/>
  <c r="I39" i="18" s="1"/>
  <c r="H44" i="18"/>
  <c r="I44" i="18" s="1"/>
  <c r="I43" i="18" s="1"/>
  <c r="I42" i="18" s="1"/>
  <c r="H47" i="18"/>
  <c r="I47" i="18" s="1"/>
  <c r="I46" i="18" s="1"/>
  <c r="I45" i="18" s="1"/>
  <c r="H50" i="18"/>
  <c r="I50" i="18" s="1"/>
  <c r="I49" i="18" s="1"/>
  <c r="I48" i="18" s="1"/>
  <c r="H51" i="18"/>
  <c r="I51" i="18" s="1"/>
  <c r="H52" i="18"/>
  <c r="I52" i="18" s="1"/>
  <c r="H54" i="18"/>
  <c r="I54" i="18" s="1"/>
  <c r="H55" i="18"/>
  <c r="I55" i="18" s="1"/>
  <c r="H56" i="18"/>
  <c r="I56" i="18" s="1"/>
  <c r="I53" i="18" s="1"/>
  <c r="H58" i="18"/>
  <c r="I58" i="18" s="1"/>
  <c r="I57" i="18" s="1"/>
  <c r="H14" i="18"/>
  <c r="I14" i="18" s="1"/>
  <c r="I13" i="18" s="1"/>
  <c r="I12" i="18" s="1"/>
  <c r="E13" i="30"/>
  <c r="E11" i="9"/>
  <c r="H11" i="9"/>
  <c r="I11" i="9"/>
  <c r="B11" i="9"/>
  <c r="E154" i="9"/>
  <c r="H154" i="9"/>
  <c r="I154" i="9"/>
  <c r="B154" i="9"/>
  <c r="E165" i="9"/>
  <c r="H165" i="9"/>
  <c r="I165" i="9"/>
  <c r="E160" i="9"/>
  <c r="E155" i="9"/>
  <c r="E148" i="9"/>
  <c r="E147" i="9" s="1"/>
  <c r="E143" i="9"/>
  <c r="H143" i="9"/>
  <c r="E140" i="9"/>
  <c r="E139" i="9" s="1"/>
  <c r="E135" i="9"/>
  <c r="E134" i="9" s="1"/>
  <c r="I135" i="9"/>
  <c r="I134" i="9" s="1"/>
  <c r="E130" i="9"/>
  <c r="E129" i="9" s="1"/>
  <c r="E124" i="9"/>
  <c r="E123" i="9" s="1"/>
  <c r="E120" i="9"/>
  <c r="I120" i="9"/>
  <c r="E118" i="9"/>
  <c r="H118" i="9"/>
  <c r="E111" i="9"/>
  <c r="E110" i="9" s="1"/>
  <c r="E107" i="9"/>
  <c r="E95" i="9"/>
  <c r="E94" i="9" s="1"/>
  <c r="B95" i="9"/>
  <c r="E87" i="9"/>
  <c r="E88" i="9"/>
  <c r="B88" i="9"/>
  <c r="B87" i="9" s="1"/>
  <c r="E76" i="9"/>
  <c r="E83" i="9"/>
  <c r="E77" i="9"/>
  <c r="H77" i="9"/>
  <c r="B77" i="9"/>
  <c r="E72" i="9"/>
  <c r="E71" i="9" s="1"/>
  <c r="E68" i="9"/>
  <c r="E67" i="9" s="1"/>
  <c r="H68" i="9"/>
  <c r="H67" i="9" s="1"/>
  <c r="E65" i="9"/>
  <c r="H65" i="9"/>
  <c r="E59" i="9"/>
  <c r="E56" i="9"/>
  <c r="E55" i="9" s="1"/>
  <c r="B56" i="9"/>
  <c r="E51" i="9"/>
  <c r="E38" i="9"/>
  <c r="B38" i="9"/>
  <c r="E30" i="9"/>
  <c r="E29" i="9" s="1"/>
  <c r="B30" i="9"/>
  <c r="E24" i="9"/>
  <c r="B24" i="9"/>
  <c r="E22" i="9"/>
  <c r="H22" i="9"/>
  <c r="E13" i="9"/>
  <c r="E12" i="9" s="1"/>
  <c r="B13" i="9"/>
  <c r="H167" i="9"/>
  <c r="I167" i="9" s="1"/>
  <c r="H15" i="9"/>
  <c r="I15" i="9" s="1"/>
  <c r="H16" i="9"/>
  <c r="I16" i="9" s="1"/>
  <c r="H17" i="9"/>
  <c r="I17" i="9" s="1"/>
  <c r="H18" i="9"/>
  <c r="I18" i="9" s="1"/>
  <c r="H19" i="9"/>
  <c r="I19" i="9" s="1"/>
  <c r="H20" i="9"/>
  <c r="I20" i="9" s="1"/>
  <c r="H21" i="9"/>
  <c r="I21" i="9" s="1"/>
  <c r="H23" i="9"/>
  <c r="I23" i="9" s="1"/>
  <c r="I22" i="9" s="1"/>
  <c r="H25" i="9"/>
  <c r="I25" i="9" s="1"/>
  <c r="I24" i="9" s="1"/>
  <c r="H26" i="9"/>
  <c r="I26" i="9" s="1"/>
  <c r="H27" i="9"/>
  <c r="I27" i="9" s="1"/>
  <c r="H28" i="9"/>
  <c r="I28" i="9" s="1"/>
  <c r="H31" i="9"/>
  <c r="I31" i="9" s="1"/>
  <c r="I30" i="9" s="1"/>
  <c r="H32" i="9"/>
  <c r="I32" i="9" s="1"/>
  <c r="H33" i="9"/>
  <c r="I33" i="9" s="1"/>
  <c r="H34" i="9"/>
  <c r="I34" i="9" s="1"/>
  <c r="H35" i="9"/>
  <c r="I35" i="9" s="1"/>
  <c r="H36" i="9"/>
  <c r="I36" i="9" s="1"/>
  <c r="H37" i="9"/>
  <c r="I37" i="9" s="1"/>
  <c r="H39" i="9"/>
  <c r="I39" i="9" s="1"/>
  <c r="H40" i="9"/>
  <c r="I40" i="9" s="1"/>
  <c r="H41" i="9"/>
  <c r="I41" i="9" s="1"/>
  <c r="H42" i="9"/>
  <c r="I42" i="9" s="1"/>
  <c r="H43" i="9"/>
  <c r="I43" i="9" s="1"/>
  <c r="H44" i="9"/>
  <c r="I44" i="9" s="1"/>
  <c r="H45" i="9"/>
  <c r="I45" i="9" s="1"/>
  <c r="H46" i="9"/>
  <c r="I46" i="9" s="1"/>
  <c r="H47" i="9"/>
  <c r="I47" i="9" s="1"/>
  <c r="H48" i="9"/>
  <c r="I48" i="9" s="1"/>
  <c r="H49" i="9"/>
  <c r="I49" i="9" s="1"/>
  <c r="H50" i="9"/>
  <c r="I50" i="9" s="1"/>
  <c r="H52" i="9"/>
  <c r="I52" i="9" s="1"/>
  <c r="H53" i="9"/>
  <c r="I53" i="9" s="1"/>
  <c r="H54" i="9"/>
  <c r="I54" i="9" s="1"/>
  <c r="H57" i="9"/>
  <c r="I57" i="9" s="1"/>
  <c r="I56" i="9" s="1"/>
  <c r="I55" i="9" s="1"/>
  <c r="H58" i="9"/>
  <c r="I58" i="9" s="1"/>
  <c r="H60" i="9"/>
  <c r="I60" i="9" s="1"/>
  <c r="I59" i="9" s="1"/>
  <c r="H61" i="9"/>
  <c r="I61" i="9" s="1"/>
  <c r="H62" i="9"/>
  <c r="I62" i="9" s="1"/>
  <c r="H63" i="9"/>
  <c r="I63" i="9" s="1"/>
  <c r="H64" i="9"/>
  <c r="I64" i="9" s="1"/>
  <c r="H66" i="9"/>
  <c r="I66" i="9" s="1"/>
  <c r="I65" i="9" s="1"/>
  <c r="H69" i="9"/>
  <c r="I69" i="9" s="1"/>
  <c r="I68" i="9" s="1"/>
  <c r="I67" i="9" s="1"/>
  <c r="H70" i="9"/>
  <c r="I70" i="9" s="1"/>
  <c r="H73" i="9"/>
  <c r="I73" i="9" s="1"/>
  <c r="I72" i="9" s="1"/>
  <c r="I71" i="9" s="1"/>
  <c r="H74" i="9"/>
  <c r="I74" i="9" s="1"/>
  <c r="H75" i="9"/>
  <c r="I75" i="9" s="1"/>
  <c r="H78" i="9"/>
  <c r="I78" i="9" s="1"/>
  <c r="I77" i="9" s="1"/>
  <c r="I76" i="9" s="1"/>
  <c r="H79" i="9"/>
  <c r="I79" i="9" s="1"/>
  <c r="H80" i="9"/>
  <c r="I80" i="9" s="1"/>
  <c r="H81" i="9"/>
  <c r="I81" i="9" s="1"/>
  <c r="H82" i="9"/>
  <c r="I82" i="9" s="1"/>
  <c r="H84" i="9"/>
  <c r="I84" i="9" s="1"/>
  <c r="I83" i="9" s="1"/>
  <c r="H85" i="9"/>
  <c r="I85" i="9" s="1"/>
  <c r="H86" i="9"/>
  <c r="I86" i="9" s="1"/>
  <c r="H89" i="9"/>
  <c r="I89" i="9" s="1"/>
  <c r="I88" i="9" s="1"/>
  <c r="I87" i="9" s="1"/>
  <c r="H90" i="9"/>
  <c r="I90" i="9" s="1"/>
  <c r="H91" i="9"/>
  <c r="I91" i="9" s="1"/>
  <c r="H92" i="9"/>
  <c r="I92" i="9" s="1"/>
  <c r="H93" i="9"/>
  <c r="I93" i="9" s="1"/>
  <c r="H96" i="9"/>
  <c r="I96" i="9" s="1"/>
  <c r="I95" i="9" s="1"/>
  <c r="H97" i="9"/>
  <c r="I97" i="9" s="1"/>
  <c r="H98" i="9"/>
  <c r="I98" i="9" s="1"/>
  <c r="H99" i="9"/>
  <c r="I99" i="9" s="1"/>
  <c r="H100" i="9"/>
  <c r="I100" i="9" s="1"/>
  <c r="H101" i="9"/>
  <c r="I101" i="9" s="1"/>
  <c r="H102" i="9"/>
  <c r="I102" i="9" s="1"/>
  <c r="H103" i="9"/>
  <c r="I103" i="9" s="1"/>
  <c r="H104" i="9"/>
  <c r="I104" i="9" s="1"/>
  <c r="H105" i="9"/>
  <c r="I105" i="9" s="1"/>
  <c r="H106" i="9"/>
  <c r="I106" i="9" s="1"/>
  <c r="H108" i="9"/>
  <c r="I108" i="9" s="1"/>
  <c r="H109" i="9"/>
  <c r="I109" i="9" s="1"/>
  <c r="H112" i="9"/>
  <c r="I112" i="9" s="1"/>
  <c r="I111" i="9" s="1"/>
  <c r="H113" i="9"/>
  <c r="I113" i="9" s="1"/>
  <c r="H114" i="9"/>
  <c r="I114" i="9" s="1"/>
  <c r="H115" i="9"/>
  <c r="I115" i="9" s="1"/>
  <c r="H116" i="9"/>
  <c r="I116" i="9" s="1"/>
  <c r="H117" i="9"/>
  <c r="I117" i="9" s="1"/>
  <c r="H119" i="9"/>
  <c r="I119" i="9" s="1"/>
  <c r="I118" i="9" s="1"/>
  <c r="H121" i="9"/>
  <c r="I121" i="9" s="1"/>
  <c r="H122" i="9"/>
  <c r="I122" i="9" s="1"/>
  <c r="H125" i="9"/>
  <c r="I125" i="9" s="1"/>
  <c r="I124" i="9" s="1"/>
  <c r="I123" i="9" s="1"/>
  <c r="H126" i="9"/>
  <c r="I126" i="9" s="1"/>
  <c r="H127" i="9"/>
  <c r="I127" i="9" s="1"/>
  <c r="H128" i="9"/>
  <c r="I128" i="9" s="1"/>
  <c r="H131" i="9"/>
  <c r="I131" i="9" s="1"/>
  <c r="I130" i="9" s="1"/>
  <c r="I129" i="9" s="1"/>
  <c r="H132" i="9"/>
  <c r="I132" i="9" s="1"/>
  <c r="H133" i="9"/>
  <c r="I133" i="9" s="1"/>
  <c r="H136" i="9"/>
  <c r="I136" i="9" s="1"/>
  <c r="H137" i="9"/>
  <c r="I137" i="9" s="1"/>
  <c r="H138" i="9"/>
  <c r="I138" i="9" s="1"/>
  <c r="H141" i="9"/>
  <c r="I141" i="9" s="1"/>
  <c r="I140" i="9" s="1"/>
  <c r="H142" i="9"/>
  <c r="I142" i="9" s="1"/>
  <c r="H144" i="9"/>
  <c r="I144" i="9" s="1"/>
  <c r="I143" i="9" s="1"/>
  <c r="H145" i="9"/>
  <c r="I145" i="9" s="1"/>
  <c r="H146" i="9"/>
  <c r="I146" i="9" s="1"/>
  <c r="H149" i="9"/>
  <c r="I149" i="9" s="1"/>
  <c r="H150" i="9"/>
  <c r="I150" i="9" s="1"/>
  <c r="H151" i="9"/>
  <c r="I151" i="9" s="1"/>
  <c r="H152" i="9"/>
  <c r="I152" i="9" s="1"/>
  <c r="I148" i="9" s="1"/>
  <c r="I147" i="9" s="1"/>
  <c r="H153" i="9"/>
  <c r="I153" i="9" s="1"/>
  <c r="H156" i="9"/>
  <c r="I156" i="9" s="1"/>
  <c r="I155" i="9" s="1"/>
  <c r="H157" i="9"/>
  <c r="I157" i="9" s="1"/>
  <c r="H158" i="9"/>
  <c r="I158" i="9" s="1"/>
  <c r="H159" i="9"/>
  <c r="I159" i="9" s="1"/>
  <c r="H161" i="9"/>
  <c r="I161" i="9" s="1"/>
  <c r="I160" i="9" s="1"/>
  <c r="H162" i="9"/>
  <c r="I162" i="9" s="1"/>
  <c r="H163" i="9"/>
  <c r="I163" i="9" s="1"/>
  <c r="H164" i="9"/>
  <c r="I164" i="9" s="1"/>
  <c r="H166" i="9"/>
  <c r="I166" i="9" s="1"/>
  <c r="F12" i="30"/>
  <c r="G181" i="19"/>
  <c r="G182" i="19"/>
  <c r="G180" i="19"/>
  <c r="G173" i="19"/>
  <c r="G174" i="19"/>
  <c r="G175" i="19"/>
  <c r="G176" i="19"/>
  <c r="G177" i="19"/>
  <c r="G172" i="19"/>
  <c r="G167" i="19"/>
  <c r="G168" i="19"/>
  <c r="G169" i="19"/>
  <c r="G166" i="19"/>
  <c r="G156" i="19"/>
  <c r="G157" i="19"/>
  <c r="G158" i="19"/>
  <c r="G159" i="19"/>
  <c r="G160" i="19"/>
  <c r="G161" i="19"/>
  <c r="G162" i="19"/>
  <c r="G163" i="19"/>
  <c r="G164" i="19"/>
  <c r="G155" i="19"/>
  <c r="G153" i="19"/>
  <c r="G150" i="19"/>
  <c r="G149" i="19"/>
  <c r="G147" i="19"/>
  <c r="G141" i="19"/>
  <c r="G142" i="19"/>
  <c r="G143" i="19"/>
  <c r="G144" i="19"/>
  <c r="G140" i="19"/>
  <c r="G131" i="19"/>
  <c r="G132" i="19"/>
  <c r="G133" i="19"/>
  <c r="G134" i="19"/>
  <c r="G135" i="19"/>
  <c r="G136" i="19"/>
  <c r="G137" i="19"/>
  <c r="G130" i="19"/>
  <c r="G117" i="19"/>
  <c r="G118" i="19"/>
  <c r="G119" i="19"/>
  <c r="G120" i="19"/>
  <c r="G121" i="19"/>
  <c r="G122" i="19"/>
  <c r="G123" i="19"/>
  <c r="G124" i="19"/>
  <c r="G125" i="19"/>
  <c r="G126" i="19"/>
  <c r="G127" i="19"/>
  <c r="G128" i="19"/>
  <c r="G116" i="19"/>
  <c r="G114" i="19"/>
  <c r="G113" i="19"/>
  <c r="G110" i="19"/>
  <c r="G109" i="19"/>
  <c r="G107" i="19"/>
  <c r="G105" i="19"/>
  <c r="G106" i="19"/>
  <c r="G104" i="19"/>
  <c r="G100" i="19"/>
  <c r="G101" i="19"/>
  <c r="G102" i="19"/>
  <c r="G99" i="19"/>
  <c r="G91" i="19"/>
  <c r="G92" i="19"/>
  <c r="G93" i="19"/>
  <c r="G94" i="19"/>
  <c r="G95" i="19"/>
  <c r="G96" i="19"/>
  <c r="G88" i="19"/>
  <c r="G89" i="19"/>
  <c r="G90" i="19"/>
  <c r="G87" i="19"/>
  <c r="G53" i="19"/>
  <c r="G54" i="19"/>
  <c r="G55" i="19"/>
  <c r="G56" i="19"/>
  <c r="G57" i="19"/>
  <c r="G58" i="19"/>
  <c r="G59" i="19"/>
  <c r="G60" i="19"/>
  <c r="G61" i="19"/>
  <c r="G62" i="19"/>
  <c r="G63" i="19"/>
  <c r="G64" i="19"/>
  <c r="G65" i="19"/>
  <c r="G66" i="19"/>
  <c r="G67" i="19"/>
  <c r="G68" i="19"/>
  <c r="G69" i="19"/>
  <c r="G70" i="19"/>
  <c r="G71" i="19"/>
  <c r="G72" i="19"/>
  <c r="G73" i="19"/>
  <c r="G74" i="19"/>
  <c r="G75" i="19"/>
  <c r="G76" i="19"/>
  <c r="G77" i="19"/>
  <c r="G78" i="19"/>
  <c r="G79" i="19"/>
  <c r="G80" i="19"/>
  <c r="G81" i="19"/>
  <c r="G82" i="19"/>
  <c r="G83" i="19"/>
  <c r="G84" i="19"/>
  <c r="G85" i="19"/>
  <c r="G52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G27" i="19"/>
  <c r="G28" i="19"/>
  <c r="G29" i="19"/>
  <c r="G30" i="19"/>
  <c r="G31" i="19"/>
  <c r="G32" i="19"/>
  <c r="G33" i="19"/>
  <c r="G34" i="19"/>
  <c r="G35" i="19"/>
  <c r="G36" i="19"/>
  <c r="G37" i="19"/>
  <c r="G38" i="19"/>
  <c r="G39" i="19"/>
  <c r="G40" i="19"/>
  <c r="G41" i="19"/>
  <c r="G42" i="19"/>
  <c r="G43" i="19"/>
  <c r="G44" i="19"/>
  <c r="G45" i="19"/>
  <c r="G46" i="19"/>
  <c r="G47" i="19"/>
  <c r="G48" i="19"/>
  <c r="G49" i="19"/>
  <c r="G50" i="19"/>
  <c r="G14" i="19"/>
  <c r="E12" i="30"/>
  <c r="G12" i="30" s="1"/>
  <c r="G152" i="15"/>
  <c r="G153" i="15"/>
  <c r="G151" i="15"/>
  <c r="G143" i="15"/>
  <c r="G144" i="15"/>
  <c r="G145" i="15"/>
  <c r="G146" i="15"/>
  <c r="G147" i="15"/>
  <c r="G148" i="15"/>
  <c r="G149" i="15"/>
  <c r="G142" i="15"/>
  <c r="G139" i="15"/>
  <c r="G138" i="15"/>
  <c r="G135" i="15"/>
  <c r="G136" i="15"/>
  <c r="G134" i="15"/>
  <c r="G131" i="15"/>
  <c r="G128" i="15"/>
  <c r="G129" i="15"/>
  <c r="G130" i="15"/>
  <c r="G127" i="15"/>
  <c r="G124" i="15"/>
  <c r="G125" i="15"/>
  <c r="G123" i="15"/>
  <c r="G102" i="15"/>
  <c r="G116" i="15"/>
  <c r="G117" i="15"/>
  <c r="G118" i="15"/>
  <c r="G119" i="15"/>
  <c r="G120" i="15"/>
  <c r="G115" i="15"/>
  <c r="G107" i="15"/>
  <c r="G108" i="15"/>
  <c r="G109" i="15"/>
  <c r="G110" i="15"/>
  <c r="G111" i="15"/>
  <c r="G112" i="15"/>
  <c r="G113" i="15"/>
  <c r="G106" i="15"/>
  <c r="G103" i="15"/>
  <c r="G90" i="15"/>
  <c r="G91" i="15"/>
  <c r="G92" i="15"/>
  <c r="G93" i="15"/>
  <c r="G94" i="15"/>
  <c r="G95" i="15"/>
  <c r="G96" i="15"/>
  <c r="G97" i="15"/>
  <c r="G98" i="15"/>
  <c r="G99" i="15"/>
  <c r="G89" i="15"/>
  <c r="G53" i="15"/>
  <c r="G54" i="15"/>
  <c r="G55" i="15"/>
  <c r="G56" i="15"/>
  <c r="G57" i="15"/>
  <c r="G58" i="15"/>
  <c r="G59" i="15"/>
  <c r="G60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52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14" i="15"/>
  <c r="H14" i="15" s="1"/>
  <c r="G15" i="30"/>
  <c r="G16" i="30"/>
  <c r="G17" i="30"/>
  <c r="C11" i="30"/>
  <c r="G11" i="30" s="1"/>
  <c r="F11" i="30"/>
  <c r="E86" i="27"/>
  <c r="H86" i="27"/>
  <c r="I86" i="27"/>
  <c r="B86" i="27"/>
  <c r="B11" i="27"/>
  <c r="E90" i="27"/>
  <c r="H90" i="27"/>
  <c r="I90" i="27"/>
  <c r="B90" i="27"/>
  <c r="E39" i="27"/>
  <c r="H39" i="27"/>
  <c r="I39" i="27"/>
  <c r="B39" i="27"/>
  <c r="E12" i="27"/>
  <c r="H12" i="27"/>
  <c r="I12" i="27"/>
  <c r="B12" i="27"/>
  <c r="I14" i="27"/>
  <c r="I15" i="27"/>
  <c r="I16" i="27"/>
  <c r="I17" i="27"/>
  <c r="I18" i="27"/>
  <c r="I19" i="27"/>
  <c r="I20" i="27"/>
  <c r="I21" i="27"/>
  <c r="I22" i="27"/>
  <c r="I23" i="27"/>
  <c r="I24" i="27"/>
  <c r="I25" i="27"/>
  <c r="I26" i="27"/>
  <c r="I27" i="27"/>
  <c r="I28" i="27"/>
  <c r="I29" i="27"/>
  <c r="I30" i="27"/>
  <c r="I31" i="27"/>
  <c r="I32" i="27"/>
  <c r="I33" i="27"/>
  <c r="I34" i="27"/>
  <c r="I35" i="27"/>
  <c r="I36" i="27"/>
  <c r="I37" i="27"/>
  <c r="I38" i="27"/>
  <c r="I40" i="27"/>
  <c r="I41" i="27"/>
  <c r="I42" i="27"/>
  <c r="I43" i="27"/>
  <c r="I44" i="27"/>
  <c r="I45" i="27"/>
  <c r="I46" i="27"/>
  <c r="I47" i="27"/>
  <c r="I48" i="27"/>
  <c r="I49" i="27"/>
  <c r="I50" i="27"/>
  <c r="I51" i="27"/>
  <c r="I52" i="27"/>
  <c r="I53" i="27"/>
  <c r="I54" i="27"/>
  <c r="I55" i="27"/>
  <c r="I56" i="27"/>
  <c r="I57" i="27"/>
  <c r="I58" i="27"/>
  <c r="I59" i="27"/>
  <c r="I60" i="27"/>
  <c r="I61" i="27"/>
  <c r="I62" i="27"/>
  <c r="I63" i="27"/>
  <c r="I64" i="27"/>
  <c r="I65" i="27"/>
  <c r="I66" i="27"/>
  <c r="I67" i="27"/>
  <c r="I68" i="27"/>
  <c r="I69" i="27"/>
  <c r="I70" i="27"/>
  <c r="I71" i="27"/>
  <c r="I72" i="27"/>
  <c r="I73" i="27"/>
  <c r="I74" i="27"/>
  <c r="I75" i="27"/>
  <c r="I76" i="27"/>
  <c r="I77" i="27"/>
  <c r="I78" i="27"/>
  <c r="I79" i="27"/>
  <c r="I80" i="27"/>
  <c r="I81" i="27"/>
  <c r="I82" i="27"/>
  <c r="I83" i="27"/>
  <c r="I84" i="27"/>
  <c r="I85" i="27"/>
  <c r="I87" i="27"/>
  <c r="I88" i="27"/>
  <c r="I89" i="27"/>
  <c r="I91" i="27"/>
  <c r="I92" i="27"/>
  <c r="I93" i="27"/>
  <c r="I94" i="27"/>
  <c r="I95" i="27"/>
  <c r="I96" i="27"/>
  <c r="I97" i="27"/>
  <c r="I98" i="27"/>
  <c r="I99" i="27"/>
  <c r="I100" i="27"/>
  <c r="I101" i="27"/>
  <c r="I102" i="27"/>
  <c r="I103" i="27"/>
  <c r="I104" i="27"/>
  <c r="I105" i="27"/>
  <c r="I106" i="27"/>
  <c r="I107" i="27"/>
  <c r="I108" i="27"/>
  <c r="I109" i="27"/>
  <c r="I110" i="27"/>
  <c r="I111" i="27"/>
  <c r="I112" i="27"/>
  <c r="I113" i="27"/>
  <c r="I114" i="27"/>
  <c r="I115" i="27"/>
  <c r="I116" i="27"/>
  <c r="I117" i="27"/>
  <c r="I118" i="27"/>
  <c r="I119" i="27"/>
  <c r="I120" i="27"/>
  <c r="I121" i="27"/>
  <c r="I122" i="27"/>
  <c r="I123" i="27"/>
  <c r="I124" i="27"/>
  <c r="I125" i="27"/>
  <c r="I126" i="27"/>
  <c r="I127" i="27"/>
  <c r="I128" i="27"/>
  <c r="I129" i="27"/>
  <c r="I130" i="27"/>
  <c r="I131" i="27"/>
  <c r="I132" i="27"/>
  <c r="I133" i="27"/>
  <c r="I134" i="27"/>
  <c r="I135" i="27"/>
  <c r="I136" i="27"/>
  <c r="I137" i="27"/>
  <c r="I138" i="27"/>
  <c r="I139" i="27"/>
  <c r="I140" i="27"/>
  <c r="I141" i="27"/>
  <c r="I142" i="27"/>
  <c r="I143" i="27"/>
  <c r="I144" i="27"/>
  <c r="I145" i="27"/>
  <c r="I146" i="27"/>
  <c r="I147" i="27"/>
  <c r="I13" i="27"/>
  <c r="E11" i="30"/>
  <c r="E89" i="26"/>
  <c r="H89" i="26"/>
  <c r="I89" i="26"/>
  <c r="B89" i="26"/>
  <c r="I131" i="26"/>
  <c r="I132" i="26"/>
  <c r="H131" i="26"/>
  <c r="G132" i="26"/>
  <c r="H132" i="26" s="1"/>
  <c r="G131" i="26"/>
  <c r="C132" i="26"/>
  <c r="C131" i="26"/>
  <c r="E38" i="26"/>
  <c r="H38" i="26"/>
  <c r="I38" i="26"/>
  <c r="B38" i="26"/>
  <c r="I39" i="26"/>
  <c r="H39" i="26"/>
  <c r="G39" i="26"/>
  <c r="C39" i="26"/>
  <c r="E82" i="26"/>
  <c r="B82" i="26"/>
  <c r="H14" i="26"/>
  <c r="I14" i="26" s="1"/>
  <c r="H15" i="26"/>
  <c r="I15" i="26"/>
  <c r="H16" i="26"/>
  <c r="I16" i="26" s="1"/>
  <c r="H17" i="26"/>
  <c r="I17" i="26" s="1"/>
  <c r="H18" i="26"/>
  <c r="I18" i="26" s="1"/>
  <c r="H19" i="26"/>
  <c r="I19" i="26"/>
  <c r="H20" i="26"/>
  <c r="I20" i="26" s="1"/>
  <c r="H21" i="26"/>
  <c r="I21" i="26" s="1"/>
  <c r="H22" i="26"/>
  <c r="I22" i="26" s="1"/>
  <c r="H23" i="26"/>
  <c r="I23" i="26"/>
  <c r="H24" i="26"/>
  <c r="I24" i="26" s="1"/>
  <c r="H25" i="26"/>
  <c r="I25" i="26" s="1"/>
  <c r="H26" i="26"/>
  <c r="I26" i="26" s="1"/>
  <c r="H27" i="26"/>
  <c r="I27" i="26" s="1"/>
  <c r="H28" i="26"/>
  <c r="I28" i="26" s="1"/>
  <c r="H29" i="26"/>
  <c r="I29" i="26"/>
  <c r="H30" i="26"/>
  <c r="I30" i="26" s="1"/>
  <c r="H31" i="26"/>
  <c r="I31" i="26"/>
  <c r="H32" i="26"/>
  <c r="I32" i="26" s="1"/>
  <c r="H33" i="26"/>
  <c r="I33" i="26" s="1"/>
  <c r="H34" i="26"/>
  <c r="I34" i="26" s="1"/>
  <c r="H40" i="26"/>
  <c r="H41" i="26"/>
  <c r="I41" i="26" s="1"/>
  <c r="H42" i="26"/>
  <c r="I42" i="26" s="1"/>
  <c r="H43" i="26"/>
  <c r="I43" i="26" s="1"/>
  <c r="H44" i="26"/>
  <c r="I44" i="26" s="1"/>
  <c r="H45" i="26"/>
  <c r="I45" i="26" s="1"/>
  <c r="H46" i="26"/>
  <c r="I46" i="26"/>
  <c r="H47" i="26"/>
  <c r="I47" i="26" s="1"/>
  <c r="H48" i="26"/>
  <c r="I48" i="26" s="1"/>
  <c r="H49" i="26"/>
  <c r="I49" i="26" s="1"/>
  <c r="H50" i="26"/>
  <c r="I50" i="26" s="1"/>
  <c r="H51" i="26"/>
  <c r="I51" i="26" s="1"/>
  <c r="H52" i="26"/>
  <c r="I52" i="26"/>
  <c r="H53" i="26"/>
  <c r="I53" i="26" s="1"/>
  <c r="H54" i="26"/>
  <c r="I54" i="26"/>
  <c r="H55" i="26"/>
  <c r="I55" i="26" s="1"/>
  <c r="H56" i="26"/>
  <c r="I56" i="26" s="1"/>
  <c r="H57" i="26"/>
  <c r="I57" i="26" s="1"/>
  <c r="H58" i="26"/>
  <c r="I58" i="26" s="1"/>
  <c r="H59" i="26"/>
  <c r="I59" i="26" s="1"/>
  <c r="H60" i="26"/>
  <c r="I60" i="26" s="1"/>
  <c r="H61" i="26"/>
  <c r="I61" i="26" s="1"/>
  <c r="H62" i="26"/>
  <c r="I62" i="26"/>
  <c r="H63" i="26"/>
  <c r="I63" i="26" s="1"/>
  <c r="H64" i="26"/>
  <c r="I64" i="26" s="1"/>
  <c r="H65" i="26"/>
  <c r="I65" i="26" s="1"/>
  <c r="H66" i="26"/>
  <c r="I66" i="26" s="1"/>
  <c r="H67" i="26"/>
  <c r="I67" i="26" s="1"/>
  <c r="H68" i="26"/>
  <c r="I68" i="26"/>
  <c r="H69" i="26"/>
  <c r="I69" i="26" s="1"/>
  <c r="H70" i="26"/>
  <c r="I70" i="26"/>
  <c r="H71" i="26"/>
  <c r="I71" i="26" s="1"/>
  <c r="H72" i="26"/>
  <c r="I72" i="26" s="1"/>
  <c r="H73" i="26"/>
  <c r="I73" i="26" s="1"/>
  <c r="H74" i="26"/>
  <c r="I74" i="26" s="1"/>
  <c r="H75" i="26"/>
  <c r="I75" i="26" s="1"/>
  <c r="H76" i="26"/>
  <c r="I76" i="26" s="1"/>
  <c r="H77" i="26"/>
  <c r="I77" i="26" s="1"/>
  <c r="H78" i="26"/>
  <c r="I78" i="26"/>
  <c r="H79" i="26"/>
  <c r="I79" i="26" s="1"/>
  <c r="H80" i="26"/>
  <c r="I80" i="26" s="1"/>
  <c r="H81" i="26"/>
  <c r="I81" i="26" s="1"/>
  <c r="H83" i="26"/>
  <c r="I83" i="26" s="1"/>
  <c r="H84" i="26"/>
  <c r="I84" i="26" s="1"/>
  <c r="H85" i="26"/>
  <c r="I85" i="26" s="1"/>
  <c r="H86" i="26"/>
  <c r="I86" i="26" s="1"/>
  <c r="H87" i="26"/>
  <c r="I87" i="26" s="1"/>
  <c r="H88" i="26"/>
  <c r="I88" i="26" s="1"/>
  <c r="H90" i="26"/>
  <c r="H91" i="26"/>
  <c r="I91" i="26" s="1"/>
  <c r="H92" i="26"/>
  <c r="I92" i="26" s="1"/>
  <c r="H93" i="26"/>
  <c r="I93" i="26" s="1"/>
  <c r="H94" i="26"/>
  <c r="I94" i="26" s="1"/>
  <c r="H95" i="26"/>
  <c r="I95" i="26" s="1"/>
  <c r="H96" i="26"/>
  <c r="I96" i="26"/>
  <c r="H97" i="26"/>
  <c r="I97" i="26" s="1"/>
  <c r="H98" i="26"/>
  <c r="I98" i="26" s="1"/>
  <c r="H99" i="26"/>
  <c r="I99" i="26" s="1"/>
  <c r="H100" i="26"/>
  <c r="I100" i="26"/>
  <c r="H101" i="26"/>
  <c r="I101" i="26" s="1"/>
  <c r="H102" i="26"/>
  <c r="I102" i="26"/>
  <c r="H103" i="26"/>
  <c r="I103" i="26" s="1"/>
  <c r="H104" i="26"/>
  <c r="I104" i="26"/>
  <c r="H105" i="26"/>
  <c r="I105" i="26" s="1"/>
  <c r="H106" i="26"/>
  <c r="I106" i="26" s="1"/>
  <c r="H107" i="26"/>
  <c r="I107" i="26" s="1"/>
  <c r="H108" i="26"/>
  <c r="I108" i="26" s="1"/>
  <c r="H109" i="26"/>
  <c r="I109" i="26" s="1"/>
  <c r="H110" i="26"/>
  <c r="I110" i="26" s="1"/>
  <c r="H111" i="26"/>
  <c r="I111" i="26" s="1"/>
  <c r="H112" i="26"/>
  <c r="I112" i="26"/>
  <c r="H113" i="26"/>
  <c r="I113" i="26" s="1"/>
  <c r="H114" i="26"/>
  <c r="I114" i="26" s="1"/>
  <c r="H115" i="26"/>
  <c r="I115" i="26" s="1"/>
  <c r="H116" i="26"/>
  <c r="I116" i="26"/>
  <c r="H117" i="26"/>
  <c r="I117" i="26" s="1"/>
  <c r="H118" i="26"/>
  <c r="I118" i="26"/>
  <c r="H119" i="26"/>
  <c r="I119" i="26" s="1"/>
  <c r="H120" i="26"/>
  <c r="I120" i="26"/>
  <c r="H121" i="26"/>
  <c r="I121" i="26" s="1"/>
  <c r="H122" i="26"/>
  <c r="I122" i="26" s="1"/>
  <c r="H123" i="26"/>
  <c r="I123" i="26" s="1"/>
  <c r="H124" i="26"/>
  <c r="I124" i="26" s="1"/>
  <c r="H125" i="26"/>
  <c r="I125" i="26" s="1"/>
  <c r="H126" i="26"/>
  <c r="I126" i="26" s="1"/>
  <c r="H127" i="26"/>
  <c r="I127" i="26" s="1"/>
  <c r="H128" i="26"/>
  <c r="I128" i="26"/>
  <c r="H129" i="26"/>
  <c r="I129" i="26" s="1"/>
  <c r="H130" i="26"/>
  <c r="I130" i="26" s="1"/>
  <c r="D11" i="30"/>
  <c r="I11" i="25"/>
  <c r="E147" i="25"/>
  <c r="H147" i="25"/>
  <c r="I147" i="25"/>
  <c r="B147" i="25"/>
  <c r="B128" i="25"/>
  <c r="E128" i="25"/>
  <c r="H128" i="25"/>
  <c r="I128" i="25"/>
  <c r="E53" i="25"/>
  <c r="H53" i="25"/>
  <c r="I53" i="25"/>
  <c r="B53" i="25"/>
  <c r="E12" i="25"/>
  <c r="H12" i="25"/>
  <c r="I12" i="25"/>
  <c r="B11" i="24"/>
  <c r="B12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51" i="25"/>
  <c r="I52" i="25"/>
  <c r="I54" i="25"/>
  <c r="I55" i="25"/>
  <c r="I56" i="25"/>
  <c r="I57" i="25"/>
  <c r="I58" i="25"/>
  <c r="I59" i="25"/>
  <c r="I60" i="25"/>
  <c r="I61" i="25"/>
  <c r="I62" i="25"/>
  <c r="I63" i="25"/>
  <c r="I64" i="25"/>
  <c r="I65" i="25"/>
  <c r="I66" i="25"/>
  <c r="I67" i="25"/>
  <c r="I68" i="25"/>
  <c r="I69" i="25"/>
  <c r="I70" i="25"/>
  <c r="I71" i="25"/>
  <c r="I72" i="25"/>
  <c r="I73" i="25"/>
  <c r="I74" i="25"/>
  <c r="I75" i="25"/>
  <c r="I76" i="25"/>
  <c r="I77" i="25"/>
  <c r="I78" i="25"/>
  <c r="I79" i="25"/>
  <c r="I80" i="25"/>
  <c r="I81" i="25"/>
  <c r="I82" i="25"/>
  <c r="I83" i="25"/>
  <c r="I84" i="25"/>
  <c r="I85" i="25"/>
  <c r="I86" i="25"/>
  <c r="I87" i="25"/>
  <c r="I88" i="25"/>
  <c r="I89" i="25"/>
  <c r="I90" i="25"/>
  <c r="I91" i="25"/>
  <c r="I92" i="25"/>
  <c r="I93" i="25"/>
  <c r="I94" i="25"/>
  <c r="I95" i="25"/>
  <c r="I96" i="25"/>
  <c r="I97" i="25"/>
  <c r="I98" i="25"/>
  <c r="I99" i="25"/>
  <c r="I100" i="25"/>
  <c r="I101" i="25"/>
  <c r="I102" i="25"/>
  <c r="I103" i="25"/>
  <c r="I104" i="25"/>
  <c r="I105" i="25"/>
  <c r="I106" i="25"/>
  <c r="I107" i="25"/>
  <c r="I108" i="25"/>
  <c r="I109" i="25"/>
  <c r="I110" i="25"/>
  <c r="I111" i="25"/>
  <c r="I112" i="25"/>
  <c r="I113" i="25"/>
  <c r="I114" i="25"/>
  <c r="I115" i="25"/>
  <c r="I116" i="25"/>
  <c r="I117" i="25"/>
  <c r="I118" i="25"/>
  <c r="I119" i="25"/>
  <c r="I120" i="25"/>
  <c r="I121" i="25"/>
  <c r="I122" i="25"/>
  <c r="I123" i="25"/>
  <c r="I124" i="25"/>
  <c r="I125" i="25"/>
  <c r="I126" i="25"/>
  <c r="I127" i="25"/>
  <c r="I129" i="25"/>
  <c r="I130" i="25"/>
  <c r="I131" i="25"/>
  <c r="I132" i="25"/>
  <c r="I133" i="25"/>
  <c r="I134" i="25"/>
  <c r="I135" i="25"/>
  <c r="I136" i="25"/>
  <c r="I137" i="25"/>
  <c r="I138" i="25"/>
  <c r="I139" i="25"/>
  <c r="I140" i="25"/>
  <c r="I141" i="25"/>
  <c r="I142" i="25"/>
  <c r="I143" i="25"/>
  <c r="I144" i="25"/>
  <c r="I145" i="25"/>
  <c r="I146" i="25"/>
  <c r="I148" i="25"/>
  <c r="I149" i="25"/>
  <c r="I150" i="25"/>
  <c r="I151" i="25"/>
  <c r="I152" i="25"/>
  <c r="I153" i="25"/>
  <c r="I154" i="25"/>
  <c r="I155" i="25"/>
  <c r="I156" i="25"/>
  <c r="I157" i="25"/>
  <c r="I158" i="25"/>
  <c r="I159" i="25"/>
  <c r="I160" i="25"/>
  <c r="I161" i="25"/>
  <c r="I162" i="25"/>
  <c r="I163" i="25"/>
  <c r="I164" i="25"/>
  <c r="I165" i="25"/>
  <c r="I166" i="25"/>
  <c r="I167" i="25"/>
  <c r="I168" i="25"/>
  <c r="I169" i="25"/>
  <c r="I170" i="25"/>
  <c r="I171" i="25"/>
  <c r="I172" i="25"/>
  <c r="I173" i="25"/>
  <c r="I174" i="25"/>
  <c r="I175" i="25"/>
  <c r="I176" i="25"/>
  <c r="I177" i="25"/>
  <c r="I178" i="25"/>
  <c r="I179" i="25"/>
  <c r="I180" i="25"/>
  <c r="I181" i="25"/>
  <c r="I182" i="25"/>
  <c r="I183" i="25"/>
  <c r="I184" i="25"/>
  <c r="I185" i="25"/>
  <c r="I186" i="25"/>
  <c r="I187" i="25"/>
  <c r="I188" i="25"/>
  <c r="I189" i="25"/>
  <c r="I190" i="25"/>
  <c r="I191" i="25"/>
  <c r="I192" i="25"/>
  <c r="I193" i="25"/>
  <c r="I194" i="25"/>
  <c r="I195" i="25"/>
  <c r="I196" i="25"/>
  <c r="I197" i="25"/>
  <c r="I198" i="25"/>
  <c r="I199" i="25"/>
  <c r="I200" i="25"/>
  <c r="I201" i="25"/>
  <c r="I202" i="25"/>
  <c r="I203" i="25"/>
  <c r="I204" i="25"/>
  <c r="I205" i="25"/>
  <c r="I206" i="25"/>
  <c r="I207" i="25"/>
  <c r="I208" i="25"/>
  <c r="I209" i="25"/>
  <c r="I210" i="25"/>
  <c r="I211" i="25"/>
  <c r="I212" i="25"/>
  <c r="I213" i="25"/>
  <c r="I214" i="25"/>
  <c r="I215" i="25"/>
  <c r="I216" i="25"/>
  <c r="I217" i="25"/>
  <c r="I218" i="25"/>
  <c r="I13" i="25"/>
  <c r="E193" i="24"/>
  <c r="H193" i="24"/>
  <c r="I193" i="24"/>
  <c r="B193" i="24"/>
  <c r="E161" i="24"/>
  <c r="B161" i="24"/>
  <c r="E50" i="24"/>
  <c r="H50" i="24"/>
  <c r="I50" i="24"/>
  <c r="B50" i="24"/>
  <c r="E12" i="24"/>
  <c r="H12" i="24"/>
  <c r="I12" i="24"/>
  <c r="B12" i="24"/>
  <c r="H14" i="24"/>
  <c r="I14" i="24" s="1"/>
  <c r="H15" i="24"/>
  <c r="I15" i="24" s="1"/>
  <c r="H16" i="24"/>
  <c r="I16" i="24" s="1"/>
  <c r="H17" i="24"/>
  <c r="I17" i="24"/>
  <c r="H18" i="24"/>
  <c r="I18" i="24" s="1"/>
  <c r="H19" i="24"/>
  <c r="I19" i="24" s="1"/>
  <c r="H20" i="24"/>
  <c r="I20" i="24" s="1"/>
  <c r="H21" i="24"/>
  <c r="I21" i="24"/>
  <c r="H22" i="24"/>
  <c r="I22" i="24" s="1"/>
  <c r="H23" i="24"/>
  <c r="I23" i="24" s="1"/>
  <c r="H24" i="24"/>
  <c r="I24" i="24" s="1"/>
  <c r="H25" i="24"/>
  <c r="I25" i="24"/>
  <c r="H26" i="24"/>
  <c r="I26" i="24" s="1"/>
  <c r="H27" i="24"/>
  <c r="I27" i="24" s="1"/>
  <c r="H28" i="24"/>
  <c r="I28" i="24" s="1"/>
  <c r="H29" i="24"/>
  <c r="I29" i="24"/>
  <c r="H30" i="24"/>
  <c r="I30" i="24" s="1"/>
  <c r="H31" i="24"/>
  <c r="I31" i="24" s="1"/>
  <c r="H32" i="24"/>
  <c r="I32" i="24" s="1"/>
  <c r="H33" i="24"/>
  <c r="I33" i="24"/>
  <c r="H34" i="24"/>
  <c r="I34" i="24" s="1"/>
  <c r="H35" i="24"/>
  <c r="I35" i="24" s="1"/>
  <c r="H36" i="24"/>
  <c r="I36" i="24" s="1"/>
  <c r="H37" i="24"/>
  <c r="I37" i="24"/>
  <c r="H38" i="24"/>
  <c r="I38" i="24" s="1"/>
  <c r="H39" i="24"/>
  <c r="I39" i="24" s="1"/>
  <c r="H40" i="24"/>
  <c r="I40" i="24" s="1"/>
  <c r="H41" i="24"/>
  <c r="I41" i="24"/>
  <c r="H42" i="24"/>
  <c r="I42" i="24" s="1"/>
  <c r="H43" i="24"/>
  <c r="I43" i="24" s="1"/>
  <c r="H44" i="24"/>
  <c r="I44" i="24" s="1"/>
  <c r="H45" i="24"/>
  <c r="I45" i="24"/>
  <c r="H46" i="24"/>
  <c r="I46" i="24" s="1"/>
  <c r="H47" i="24"/>
  <c r="I47" i="24" s="1"/>
  <c r="H48" i="24"/>
  <c r="I48" i="24" s="1"/>
  <c r="H49" i="24"/>
  <c r="I49" i="24"/>
  <c r="H51" i="24"/>
  <c r="I51" i="24" s="1"/>
  <c r="H52" i="24"/>
  <c r="I52" i="24" s="1"/>
  <c r="H53" i="24"/>
  <c r="I53" i="24"/>
  <c r="H54" i="24"/>
  <c r="I54" i="24" s="1"/>
  <c r="H55" i="24"/>
  <c r="I55" i="24" s="1"/>
  <c r="H56" i="24"/>
  <c r="I56" i="24" s="1"/>
  <c r="H57" i="24"/>
  <c r="I57" i="24"/>
  <c r="H58" i="24"/>
  <c r="I58" i="24" s="1"/>
  <c r="H59" i="24"/>
  <c r="I59" i="24" s="1"/>
  <c r="H60" i="24"/>
  <c r="I60" i="24" s="1"/>
  <c r="H61" i="24"/>
  <c r="I61" i="24"/>
  <c r="H62" i="24"/>
  <c r="I62" i="24" s="1"/>
  <c r="H63" i="24"/>
  <c r="I63" i="24" s="1"/>
  <c r="H64" i="24"/>
  <c r="I64" i="24" s="1"/>
  <c r="H65" i="24"/>
  <c r="I65" i="24"/>
  <c r="H66" i="24"/>
  <c r="I66" i="24" s="1"/>
  <c r="H67" i="24"/>
  <c r="I67" i="24" s="1"/>
  <c r="H68" i="24"/>
  <c r="I68" i="24" s="1"/>
  <c r="H69" i="24"/>
  <c r="I69" i="24"/>
  <c r="H70" i="24"/>
  <c r="I70" i="24" s="1"/>
  <c r="H71" i="24"/>
  <c r="I71" i="24" s="1"/>
  <c r="H72" i="24"/>
  <c r="I72" i="24" s="1"/>
  <c r="H73" i="24"/>
  <c r="I73" i="24"/>
  <c r="H74" i="24"/>
  <c r="I74" i="24" s="1"/>
  <c r="H75" i="24"/>
  <c r="I75" i="24" s="1"/>
  <c r="H76" i="24"/>
  <c r="I76" i="24" s="1"/>
  <c r="H77" i="24"/>
  <c r="I77" i="24"/>
  <c r="H78" i="24"/>
  <c r="I78" i="24" s="1"/>
  <c r="H79" i="24"/>
  <c r="I79" i="24" s="1"/>
  <c r="H80" i="24"/>
  <c r="I80" i="24" s="1"/>
  <c r="H81" i="24"/>
  <c r="I81" i="24"/>
  <c r="H82" i="24"/>
  <c r="I82" i="24" s="1"/>
  <c r="H83" i="24"/>
  <c r="I83" i="24" s="1"/>
  <c r="H84" i="24"/>
  <c r="I84" i="24" s="1"/>
  <c r="H85" i="24"/>
  <c r="I85" i="24"/>
  <c r="H86" i="24"/>
  <c r="I86" i="24" s="1"/>
  <c r="H87" i="24"/>
  <c r="I87" i="24" s="1"/>
  <c r="H88" i="24"/>
  <c r="I88" i="24" s="1"/>
  <c r="H89" i="24"/>
  <c r="I89" i="24"/>
  <c r="H90" i="24"/>
  <c r="I90" i="24" s="1"/>
  <c r="H91" i="24"/>
  <c r="I91" i="24" s="1"/>
  <c r="H92" i="24"/>
  <c r="I92" i="24" s="1"/>
  <c r="H93" i="24"/>
  <c r="I93" i="24"/>
  <c r="H94" i="24"/>
  <c r="I94" i="24" s="1"/>
  <c r="H95" i="24"/>
  <c r="I95" i="24" s="1"/>
  <c r="H96" i="24"/>
  <c r="I96" i="24" s="1"/>
  <c r="H97" i="24"/>
  <c r="I97" i="24"/>
  <c r="H98" i="24"/>
  <c r="I98" i="24" s="1"/>
  <c r="H99" i="24"/>
  <c r="I99" i="24" s="1"/>
  <c r="H100" i="24"/>
  <c r="I100" i="24" s="1"/>
  <c r="H101" i="24"/>
  <c r="I101" i="24"/>
  <c r="H102" i="24"/>
  <c r="I102" i="24" s="1"/>
  <c r="H103" i="24"/>
  <c r="I103" i="24" s="1"/>
  <c r="H104" i="24"/>
  <c r="I104" i="24" s="1"/>
  <c r="H105" i="24"/>
  <c r="I105" i="24"/>
  <c r="H106" i="24"/>
  <c r="I106" i="24" s="1"/>
  <c r="H107" i="24"/>
  <c r="I107" i="24" s="1"/>
  <c r="H108" i="24"/>
  <c r="I108" i="24" s="1"/>
  <c r="H109" i="24"/>
  <c r="I109" i="24"/>
  <c r="H110" i="24"/>
  <c r="I110" i="24" s="1"/>
  <c r="H111" i="24"/>
  <c r="I111" i="24" s="1"/>
  <c r="H112" i="24"/>
  <c r="I112" i="24" s="1"/>
  <c r="H113" i="24"/>
  <c r="I113" i="24"/>
  <c r="H114" i="24"/>
  <c r="I114" i="24" s="1"/>
  <c r="H115" i="24"/>
  <c r="I115" i="24" s="1"/>
  <c r="H116" i="24"/>
  <c r="I116" i="24" s="1"/>
  <c r="H117" i="24"/>
  <c r="I117" i="24"/>
  <c r="H118" i="24"/>
  <c r="I118" i="24" s="1"/>
  <c r="H119" i="24"/>
  <c r="I119" i="24" s="1"/>
  <c r="H120" i="24"/>
  <c r="I120" i="24" s="1"/>
  <c r="H121" i="24"/>
  <c r="I121" i="24"/>
  <c r="H122" i="24"/>
  <c r="I122" i="24" s="1"/>
  <c r="H123" i="24"/>
  <c r="I123" i="24" s="1"/>
  <c r="H124" i="24"/>
  <c r="I124" i="24" s="1"/>
  <c r="H125" i="24"/>
  <c r="I125" i="24"/>
  <c r="H126" i="24"/>
  <c r="I126" i="24" s="1"/>
  <c r="H127" i="24"/>
  <c r="I127" i="24" s="1"/>
  <c r="H128" i="24"/>
  <c r="I128" i="24" s="1"/>
  <c r="H129" i="24"/>
  <c r="I129" i="24" s="1"/>
  <c r="H130" i="24"/>
  <c r="I130" i="24" s="1"/>
  <c r="H131" i="24"/>
  <c r="I131" i="24" s="1"/>
  <c r="H132" i="24"/>
  <c r="I132" i="24" s="1"/>
  <c r="H133" i="24"/>
  <c r="I133" i="24"/>
  <c r="H134" i="24"/>
  <c r="I134" i="24" s="1"/>
  <c r="H135" i="24"/>
  <c r="I135" i="24" s="1"/>
  <c r="H136" i="24"/>
  <c r="I136" i="24" s="1"/>
  <c r="H137" i="24"/>
  <c r="I137" i="24"/>
  <c r="H138" i="24"/>
  <c r="I138" i="24" s="1"/>
  <c r="H139" i="24"/>
  <c r="I139" i="24" s="1"/>
  <c r="H140" i="24"/>
  <c r="I140" i="24" s="1"/>
  <c r="H141" i="24"/>
  <c r="I141" i="24"/>
  <c r="H142" i="24"/>
  <c r="I142" i="24" s="1"/>
  <c r="H143" i="24"/>
  <c r="I143" i="24" s="1"/>
  <c r="H144" i="24"/>
  <c r="I144" i="24" s="1"/>
  <c r="H145" i="24"/>
  <c r="I145" i="24"/>
  <c r="H146" i="24"/>
  <c r="I146" i="24" s="1"/>
  <c r="H147" i="24"/>
  <c r="I147" i="24" s="1"/>
  <c r="H148" i="24"/>
  <c r="I148" i="24" s="1"/>
  <c r="H149" i="24"/>
  <c r="I149" i="24"/>
  <c r="H150" i="24"/>
  <c r="I150" i="24" s="1"/>
  <c r="H151" i="24"/>
  <c r="I151" i="24" s="1"/>
  <c r="H152" i="24"/>
  <c r="I152" i="24" s="1"/>
  <c r="H153" i="24"/>
  <c r="I153" i="24"/>
  <c r="H154" i="24"/>
  <c r="I154" i="24" s="1"/>
  <c r="H155" i="24"/>
  <c r="I155" i="24" s="1"/>
  <c r="H156" i="24"/>
  <c r="I156" i="24" s="1"/>
  <c r="H157" i="24"/>
  <c r="I157" i="24"/>
  <c r="H158" i="24"/>
  <c r="I158" i="24" s="1"/>
  <c r="H159" i="24"/>
  <c r="I159" i="24" s="1"/>
  <c r="H160" i="24"/>
  <c r="I160" i="24" s="1"/>
  <c r="H162" i="24"/>
  <c r="I162" i="24" s="1"/>
  <c r="I161" i="24" s="1"/>
  <c r="H163" i="24"/>
  <c r="I163" i="24" s="1"/>
  <c r="H164" i="24"/>
  <c r="I164" i="24" s="1"/>
  <c r="H165" i="24"/>
  <c r="I165" i="24"/>
  <c r="H166" i="24"/>
  <c r="I166" i="24" s="1"/>
  <c r="H167" i="24"/>
  <c r="I167" i="24" s="1"/>
  <c r="H168" i="24"/>
  <c r="I168" i="24" s="1"/>
  <c r="H169" i="24"/>
  <c r="I169" i="24"/>
  <c r="H170" i="24"/>
  <c r="I170" i="24" s="1"/>
  <c r="H171" i="24"/>
  <c r="I171" i="24" s="1"/>
  <c r="H172" i="24"/>
  <c r="I172" i="24" s="1"/>
  <c r="H173" i="24"/>
  <c r="I173" i="24"/>
  <c r="H174" i="24"/>
  <c r="I174" i="24" s="1"/>
  <c r="H175" i="24"/>
  <c r="I175" i="24" s="1"/>
  <c r="H176" i="24"/>
  <c r="I176" i="24" s="1"/>
  <c r="H177" i="24"/>
  <c r="I177" i="24"/>
  <c r="H178" i="24"/>
  <c r="I178" i="24" s="1"/>
  <c r="H179" i="24"/>
  <c r="I179" i="24" s="1"/>
  <c r="H180" i="24"/>
  <c r="I180" i="24" s="1"/>
  <c r="H181" i="24"/>
  <c r="I181" i="24"/>
  <c r="H182" i="24"/>
  <c r="I182" i="24" s="1"/>
  <c r="H183" i="24"/>
  <c r="I183" i="24" s="1"/>
  <c r="H184" i="24"/>
  <c r="I184" i="24" s="1"/>
  <c r="H185" i="24"/>
  <c r="I185" i="24"/>
  <c r="H186" i="24"/>
  <c r="I186" i="24" s="1"/>
  <c r="H187" i="24"/>
  <c r="I187" i="24" s="1"/>
  <c r="H188" i="24"/>
  <c r="I188" i="24" s="1"/>
  <c r="H189" i="24"/>
  <c r="I189" i="24"/>
  <c r="H190" i="24"/>
  <c r="I190" i="24" s="1"/>
  <c r="H191" i="24"/>
  <c r="I191" i="24" s="1"/>
  <c r="H192" i="24"/>
  <c r="I192" i="24" s="1"/>
  <c r="H194" i="24"/>
  <c r="I194" i="24" s="1"/>
  <c r="H195" i="24"/>
  <c r="I195" i="24" s="1"/>
  <c r="H196" i="24"/>
  <c r="I196" i="24" s="1"/>
  <c r="H197" i="24"/>
  <c r="I197" i="24"/>
  <c r="H198" i="24"/>
  <c r="I198" i="24" s="1"/>
  <c r="H199" i="24"/>
  <c r="I199" i="24" s="1"/>
  <c r="H200" i="24"/>
  <c r="I200" i="24" s="1"/>
  <c r="H201" i="24"/>
  <c r="I201" i="24"/>
  <c r="H202" i="24"/>
  <c r="I202" i="24" s="1"/>
  <c r="H203" i="24"/>
  <c r="I203" i="24" s="1"/>
  <c r="H204" i="24"/>
  <c r="I204" i="24" s="1"/>
  <c r="H205" i="24"/>
  <c r="I205" i="24"/>
  <c r="H206" i="24"/>
  <c r="I206" i="24" s="1"/>
  <c r="H207" i="24"/>
  <c r="I207" i="24" s="1"/>
  <c r="H208" i="24"/>
  <c r="I208" i="24" s="1"/>
  <c r="H209" i="24"/>
  <c r="I209" i="24"/>
  <c r="H210" i="24"/>
  <c r="I210" i="24" s="1"/>
  <c r="H211" i="24"/>
  <c r="I211" i="24" s="1"/>
  <c r="H212" i="24"/>
  <c r="I212" i="24" s="1"/>
  <c r="H213" i="24"/>
  <c r="I213" i="24"/>
  <c r="H214" i="24"/>
  <c r="I214" i="24" s="1"/>
  <c r="H215" i="24"/>
  <c r="I215" i="24" s="1"/>
  <c r="H216" i="24"/>
  <c r="I216" i="24" s="1"/>
  <c r="H217" i="24"/>
  <c r="I217" i="24"/>
  <c r="H218" i="24"/>
  <c r="I218" i="24" s="1"/>
  <c r="H219" i="24"/>
  <c r="I219" i="24" s="1"/>
  <c r="H220" i="24"/>
  <c r="I220" i="24" s="1"/>
  <c r="H221" i="24"/>
  <c r="I221" i="24"/>
  <c r="H222" i="24"/>
  <c r="I222" i="24" s="1"/>
  <c r="H223" i="24"/>
  <c r="I223" i="24" s="1"/>
  <c r="H224" i="24"/>
  <c r="I224" i="24" s="1"/>
  <c r="H225" i="24"/>
  <c r="I225" i="24"/>
  <c r="H226" i="24"/>
  <c r="I226" i="24" s="1"/>
  <c r="H227" i="24"/>
  <c r="I227" i="24" s="1"/>
  <c r="H228" i="24"/>
  <c r="I228" i="24" s="1"/>
  <c r="H229" i="24"/>
  <c r="I229" i="24"/>
  <c r="H230" i="24"/>
  <c r="I230" i="24" s="1"/>
  <c r="H231" i="24"/>
  <c r="I231" i="24" s="1"/>
  <c r="H232" i="24"/>
  <c r="I232" i="24" s="1"/>
  <c r="H233" i="24"/>
  <c r="I233" i="24"/>
  <c r="H234" i="24"/>
  <c r="I234" i="24" s="1"/>
  <c r="H235" i="24"/>
  <c r="I235" i="24" s="1"/>
  <c r="H236" i="24"/>
  <c r="I236" i="24" s="1"/>
  <c r="H237" i="24"/>
  <c r="I237" i="24"/>
  <c r="H238" i="24"/>
  <c r="I238" i="24" s="1"/>
  <c r="H239" i="24"/>
  <c r="I239" i="24" s="1"/>
  <c r="H240" i="24"/>
  <c r="I240" i="24" s="1"/>
  <c r="H241" i="24"/>
  <c r="I241" i="24"/>
  <c r="H242" i="24"/>
  <c r="I242" i="24" s="1"/>
  <c r="H243" i="24"/>
  <c r="I243" i="24" s="1"/>
  <c r="H244" i="24"/>
  <c r="I244" i="24" s="1"/>
  <c r="H245" i="24"/>
  <c r="I245" i="24"/>
  <c r="H246" i="24"/>
  <c r="I246" i="24" s="1"/>
  <c r="H247" i="24"/>
  <c r="I247" i="24" s="1"/>
  <c r="H248" i="24"/>
  <c r="I248" i="24" s="1"/>
  <c r="H249" i="24"/>
  <c r="I249" i="24"/>
  <c r="H250" i="24"/>
  <c r="I250" i="24" s="1"/>
  <c r="H251" i="24"/>
  <c r="I251" i="24" s="1"/>
  <c r="H252" i="24"/>
  <c r="I252" i="24" s="1"/>
  <c r="H253" i="24"/>
  <c r="I253" i="24"/>
  <c r="H254" i="24"/>
  <c r="I254" i="24" s="1"/>
  <c r="H255" i="24"/>
  <c r="I255" i="24" s="1"/>
  <c r="H256" i="24"/>
  <c r="I256" i="24" s="1"/>
  <c r="H257" i="24"/>
  <c r="I257" i="24"/>
  <c r="H258" i="24"/>
  <c r="I258" i="24" s="1"/>
  <c r="H259" i="24"/>
  <c r="I259" i="24" s="1"/>
  <c r="H260" i="24"/>
  <c r="I260" i="24" s="1"/>
  <c r="H261" i="24"/>
  <c r="I261" i="24"/>
  <c r="H262" i="24"/>
  <c r="I262" i="24" s="1"/>
  <c r="H263" i="24"/>
  <c r="I263" i="24" s="1"/>
  <c r="H264" i="24"/>
  <c r="I264" i="24" s="1"/>
  <c r="H265" i="24"/>
  <c r="I265" i="24"/>
  <c r="H266" i="24"/>
  <c r="I266" i="24" s="1"/>
  <c r="H267" i="24"/>
  <c r="I267" i="24" s="1"/>
  <c r="H268" i="24"/>
  <c r="I268" i="24" s="1"/>
  <c r="H269" i="24"/>
  <c r="I269" i="24"/>
  <c r="H270" i="24"/>
  <c r="I270" i="24" s="1"/>
  <c r="H271" i="24"/>
  <c r="I271" i="24" s="1"/>
  <c r="H272" i="24"/>
  <c r="I272" i="24" s="1"/>
  <c r="H273" i="24"/>
  <c r="I273" i="24"/>
  <c r="H274" i="24"/>
  <c r="I274" i="24" s="1"/>
  <c r="H275" i="24"/>
  <c r="I275" i="24" s="1"/>
  <c r="I13" i="24"/>
  <c r="I11" i="18" l="1"/>
  <c r="F13" i="30" s="1"/>
  <c r="G13" i="30" s="1"/>
  <c r="H19" i="18"/>
  <c r="H23" i="18"/>
  <c r="H22" i="18" s="1"/>
  <c r="H53" i="18"/>
  <c r="H46" i="18"/>
  <c r="H45" i="18" s="1"/>
  <c r="H13" i="18"/>
  <c r="H12" i="18" s="1"/>
  <c r="H30" i="18"/>
  <c r="H29" i="18" s="1"/>
  <c r="H57" i="18"/>
  <c r="H43" i="18"/>
  <c r="H42" i="18" s="1"/>
  <c r="H17" i="18"/>
  <c r="H27" i="18"/>
  <c r="H26" i="18" s="1"/>
  <c r="H49" i="18"/>
  <c r="H48" i="18" s="1"/>
  <c r="H40" i="18"/>
  <c r="H39" i="18" s="1"/>
  <c r="I110" i="9"/>
  <c r="I139" i="9"/>
  <c r="I38" i="9"/>
  <c r="H120" i="9"/>
  <c r="H135" i="9"/>
  <c r="H134" i="9" s="1"/>
  <c r="H72" i="9"/>
  <c r="H71" i="9" s="1"/>
  <c r="H83" i="9"/>
  <c r="H76" i="9" s="1"/>
  <c r="H88" i="9"/>
  <c r="H87" i="9" s="1"/>
  <c r="H95" i="9"/>
  <c r="H111" i="9"/>
  <c r="H155" i="9"/>
  <c r="H130" i="9"/>
  <c r="H129" i="9" s="1"/>
  <c r="H124" i="9"/>
  <c r="H123" i="9" s="1"/>
  <c r="I107" i="9"/>
  <c r="I94" i="9" s="1"/>
  <c r="I51" i="9"/>
  <c r="I29" i="9" s="1"/>
  <c r="H140" i="9"/>
  <c r="H139" i="9" s="1"/>
  <c r="H160" i="9"/>
  <c r="H148" i="9"/>
  <c r="H147" i="9" s="1"/>
  <c r="H107" i="9"/>
  <c r="H38" i="9"/>
  <c r="H51" i="9"/>
  <c r="H56" i="9"/>
  <c r="H55" i="9" s="1"/>
  <c r="H24" i="9"/>
  <c r="H30" i="9"/>
  <c r="H59" i="9"/>
  <c r="I82" i="26"/>
  <c r="H82" i="26"/>
  <c r="I90" i="26"/>
  <c r="I40" i="26"/>
  <c r="H161" i="24"/>
  <c r="G16" i="29"/>
  <c r="H13" i="23"/>
  <c r="I13" i="23" s="1"/>
  <c r="H11" i="18" l="1"/>
  <c r="H110" i="9"/>
  <c r="H29" i="9"/>
  <c r="H94" i="9"/>
  <c r="G1318" i="29"/>
  <c r="H1318" i="29" s="1"/>
  <c r="I1318" i="29" s="1"/>
  <c r="C1318" i="29"/>
  <c r="G1317" i="29"/>
  <c r="H1317" i="29" s="1"/>
  <c r="I1317" i="29" s="1"/>
  <c r="C1317" i="29"/>
  <c r="G1316" i="29"/>
  <c r="H1316" i="29" s="1"/>
  <c r="I1316" i="29" s="1"/>
  <c r="C1316" i="29"/>
  <c r="G1315" i="29"/>
  <c r="H1315" i="29" s="1"/>
  <c r="I1315" i="29" s="1"/>
  <c r="C1315" i="29"/>
  <c r="G1314" i="29"/>
  <c r="H1314" i="29" s="1"/>
  <c r="I1314" i="29" s="1"/>
  <c r="C1314" i="29"/>
  <c r="G1313" i="29"/>
  <c r="H1313" i="29" s="1"/>
  <c r="I1313" i="29" s="1"/>
  <c r="C1313" i="29"/>
  <c r="G1312" i="29"/>
  <c r="H1312" i="29" s="1"/>
  <c r="I1312" i="29" s="1"/>
  <c r="C1312" i="29"/>
  <c r="G1311" i="29"/>
  <c r="H1311" i="29" s="1"/>
  <c r="I1311" i="29" s="1"/>
  <c r="C1311" i="29"/>
  <c r="G1310" i="29"/>
  <c r="H1310" i="29" s="1"/>
  <c r="I1310" i="29" s="1"/>
  <c r="C1310" i="29"/>
  <c r="G1309" i="29"/>
  <c r="H1309" i="29" s="1"/>
  <c r="I1309" i="29" s="1"/>
  <c r="C1309" i="29"/>
  <c r="G1308" i="29"/>
  <c r="H1308" i="29" s="1"/>
  <c r="I1308" i="29" s="1"/>
  <c r="C1308" i="29"/>
  <c r="G1307" i="29"/>
  <c r="H1307" i="29" s="1"/>
  <c r="I1307" i="29" s="1"/>
  <c r="C1307" i="29"/>
  <c r="G1306" i="29"/>
  <c r="H1306" i="29" s="1"/>
  <c r="I1306" i="29" s="1"/>
  <c r="C1306" i="29"/>
  <c r="G1305" i="29"/>
  <c r="H1305" i="29" s="1"/>
  <c r="I1305" i="29" s="1"/>
  <c r="C1305" i="29"/>
  <c r="G1304" i="29"/>
  <c r="H1304" i="29" s="1"/>
  <c r="I1304" i="29" s="1"/>
  <c r="C1304" i="29"/>
  <c r="G1303" i="29"/>
  <c r="H1303" i="29" s="1"/>
  <c r="I1303" i="29" s="1"/>
  <c r="C1303" i="29"/>
  <c r="G1302" i="29"/>
  <c r="H1302" i="29" s="1"/>
  <c r="I1302" i="29" s="1"/>
  <c r="C1302" i="29"/>
  <c r="G1301" i="29"/>
  <c r="H1301" i="29" s="1"/>
  <c r="I1301" i="29" s="1"/>
  <c r="C1301" i="29"/>
  <c r="G1300" i="29"/>
  <c r="H1300" i="29" s="1"/>
  <c r="I1300" i="29" s="1"/>
  <c r="C1300" i="29"/>
  <c r="G1299" i="29"/>
  <c r="H1299" i="29" s="1"/>
  <c r="I1299" i="29" s="1"/>
  <c r="C1299" i="29"/>
  <c r="G1298" i="29"/>
  <c r="H1298" i="29" s="1"/>
  <c r="I1298" i="29" s="1"/>
  <c r="C1298" i="29"/>
  <c r="G1297" i="29"/>
  <c r="H1297" i="29" s="1"/>
  <c r="I1297" i="29" s="1"/>
  <c r="C1297" i="29"/>
  <c r="G1296" i="29"/>
  <c r="H1296" i="29" s="1"/>
  <c r="I1296" i="29" s="1"/>
  <c r="C1296" i="29"/>
  <c r="G1295" i="29"/>
  <c r="H1295" i="29" s="1"/>
  <c r="I1295" i="29" s="1"/>
  <c r="C1295" i="29"/>
  <c r="G1294" i="29"/>
  <c r="H1294" i="29" s="1"/>
  <c r="I1294" i="29" s="1"/>
  <c r="C1294" i="29"/>
  <c r="G1293" i="29"/>
  <c r="H1293" i="29" s="1"/>
  <c r="I1293" i="29" s="1"/>
  <c r="C1293" i="29"/>
  <c r="G1292" i="29"/>
  <c r="H1292" i="29" s="1"/>
  <c r="I1292" i="29" s="1"/>
  <c r="C1292" i="29"/>
  <c r="G1291" i="29"/>
  <c r="H1291" i="29" s="1"/>
  <c r="I1291" i="29" s="1"/>
  <c r="C1291" i="29"/>
  <c r="G1290" i="29"/>
  <c r="H1290" i="29" s="1"/>
  <c r="I1290" i="29" s="1"/>
  <c r="C1290" i="29"/>
  <c r="G1289" i="29"/>
  <c r="H1289" i="29" s="1"/>
  <c r="I1289" i="29" s="1"/>
  <c r="C1289" i="29"/>
  <c r="G1288" i="29"/>
  <c r="H1288" i="29" s="1"/>
  <c r="I1288" i="29" s="1"/>
  <c r="C1288" i="29"/>
  <c r="G1287" i="29"/>
  <c r="H1287" i="29" s="1"/>
  <c r="I1287" i="29" s="1"/>
  <c r="C1287" i="29"/>
  <c r="G1286" i="29"/>
  <c r="H1286" i="29" s="1"/>
  <c r="I1286" i="29" s="1"/>
  <c r="C1286" i="29"/>
  <c r="G1285" i="29"/>
  <c r="H1285" i="29" s="1"/>
  <c r="I1285" i="29" s="1"/>
  <c r="C1285" i="29"/>
  <c r="G1284" i="29"/>
  <c r="H1284" i="29" s="1"/>
  <c r="I1284" i="29" s="1"/>
  <c r="C1284" i="29"/>
  <c r="G1283" i="29"/>
  <c r="H1283" i="29" s="1"/>
  <c r="I1283" i="29" s="1"/>
  <c r="C1283" i="29"/>
  <c r="G1282" i="29"/>
  <c r="H1282" i="29" s="1"/>
  <c r="I1282" i="29" s="1"/>
  <c r="C1282" i="29"/>
  <c r="G1281" i="29"/>
  <c r="H1281" i="29" s="1"/>
  <c r="I1281" i="29" s="1"/>
  <c r="C1281" i="29"/>
  <c r="G1280" i="29"/>
  <c r="H1280" i="29" s="1"/>
  <c r="I1280" i="29" s="1"/>
  <c r="C1280" i="29"/>
  <c r="G1279" i="29"/>
  <c r="H1279" i="29" s="1"/>
  <c r="I1279" i="29" s="1"/>
  <c r="C1279" i="29"/>
  <c r="G1278" i="29"/>
  <c r="H1278" i="29" s="1"/>
  <c r="I1278" i="29" s="1"/>
  <c r="C1278" i="29"/>
  <c r="G1277" i="29"/>
  <c r="H1277" i="29" s="1"/>
  <c r="I1277" i="29" s="1"/>
  <c r="C1277" i="29"/>
  <c r="G1276" i="29"/>
  <c r="H1276" i="29" s="1"/>
  <c r="I1276" i="29" s="1"/>
  <c r="C1276" i="29"/>
  <c r="G1275" i="29"/>
  <c r="H1275" i="29" s="1"/>
  <c r="I1275" i="29" s="1"/>
  <c r="C1275" i="29"/>
  <c r="G1274" i="29"/>
  <c r="H1274" i="29" s="1"/>
  <c r="I1274" i="29" s="1"/>
  <c r="C1274" i="29"/>
  <c r="G1273" i="29"/>
  <c r="H1273" i="29" s="1"/>
  <c r="I1273" i="29" s="1"/>
  <c r="C1273" i="29"/>
  <c r="G1272" i="29"/>
  <c r="H1272" i="29" s="1"/>
  <c r="I1272" i="29" s="1"/>
  <c r="C1272" i="29"/>
  <c r="G1271" i="29"/>
  <c r="H1271" i="29" s="1"/>
  <c r="I1271" i="29" s="1"/>
  <c r="C1271" i="29"/>
  <c r="G1270" i="29"/>
  <c r="H1270" i="29" s="1"/>
  <c r="I1270" i="29" s="1"/>
  <c r="C1270" i="29"/>
  <c r="G1269" i="29"/>
  <c r="H1269" i="29" s="1"/>
  <c r="I1269" i="29" s="1"/>
  <c r="C1269" i="29"/>
  <c r="G1268" i="29"/>
  <c r="H1268" i="29" s="1"/>
  <c r="I1268" i="29" s="1"/>
  <c r="C1268" i="29"/>
  <c r="G1267" i="29"/>
  <c r="H1267" i="29" s="1"/>
  <c r="I1267" i="29" s="1"/>
  <c r="C1267" i="29"/>
  <c r="G1266" i="29"/>
  <c r="H1266" i="29" s="1"/>
  <c r="I1266" i="29" s="1"/>
  <c r="C1266" i="29"/>
  <c r="G1265" i="29"/>
  <c r="H1265" i="29" s="1"/>
  <c r="I1265" i="29" s="1"/>
  <c r="C1265" i="29"/>
  <c r="G1264" i="29"/>
  <c r="H1264" i="29" s="1"/>
  <c r="I1264" i="29" s="1"/>
  <c r="C1264" i="29"/>
  <c r="G1263" i="29"/>
  <c r="H1263" i="29" s="1"/>
  <c r="I1263" i="29" s="1"/>
  <c r="C1263" i="29"/>
  <c r="G1262" i="29"/>
  <c r="H1262" i="29" s="1"/>
  <c r="I1262" i="29" s="1"/>
  <c r="C1262" i="29"/>
  <c r="G1261" i="29"/>
  <c r="H1261" i="29" s="1"/>
  <c r="I1261" i="29" s="1"/>
  <c r="C1261" i="29"/>
  <c r="G1260" i="29"/>
  <c r="H1260" i="29" s="1"/>
  <c r="I1260" i="29" s="1"/>
  <c r="C1260" i="29"/>
  <c r="G1259" i="29"/>
  <c r="H1259" i="29" s="1"/>
  <c r="I1259" i="29" s="1"/>
  <c r="C1259" i="29"/>
  <c r="G1258" i="29"/>
  <c r="H1258" i="29" s="1"/>
  <c r="I1258" i="29" s="1"/>
  <c r="C1258" i="29"/>
  <c r="G1257" i="29"/>
  <c r="H1257" i="29" s="1"/>
  <c r="I1257" i="29" s="1"/>
  <c r="C1257" i="29"/>
  <c r="G1256" i="29"/>
  <c r="H1256" i="29" s="1"/>
  <c r="I1256" i="29" s="1"/>
  <c r="C1256" i="29"/>
  <c r="G1255" i="29"/>
  <c r="H1255" i="29" s="1"/>
  <c r="I1255" i="29" s="1"/>
  <c r="C1255" i="29"/>
  <c r="G1254" i="29"/>
  <c r="H1254" i="29" s="1"/>
  <c r="I1254" i="29" s="1"/>
  <c r="C1254" i="29"/>
  <c r="G1253" i="29"/>
  <c r="H1253" i="29" s="1"/>
  <c r="I1253" i="29" s="1"/>
  <c r="C1253" i="29"/>
  <c r="G1252" i="29"/>
  <c r="H1252" i="29" s="1"/>
  <c r="I1252" i="29" s="1"/>
  <c r="C1252" i="29"/>
  <c r="G1251" i="29"/>
  <c r="H1251" i="29" s="1"/>
  <c r="I1251" i="29" s="1"/>
  <c r="C1251" i="29"/>
  <c r="G1250" i="29"/>
  <c r="H1250" i="29" s="1"/>
  <c r="I1250" i="29" s="1"/>
  <c r="C1250" i="29"/>
  <c r="G1249" i="29"/>
  <c r="H1249" i="29" s="1"/>
  <c r="I1249" i="29" s="1"/>
  <c r="C1249" i="29"/>
  <c r="G1248" i="29"/>
  <c r="H1248" i="29" s="1"/>
  <c r="I1248" i="29" s="1"/>
  <c r="C1248" i="29"/>
  <c r="G1247" i="29"/>
  <c r="H1247" i="29" s="1"/>
  <c r="I1247" i="29" s="1"/>
  <c r="C1247" i="29"/>
  <c r="G1246" i="29"/>
  <c r="H1246" i="29" s="1"/>
  <c r="I1246" i="29" s="1"/>
  <c r="C1246" i="29"/>
  <c r="G1245" i="29"/>
  <c r="H1245" i="29" s="1"/>
  <c r="I1245" i="29" s="1"/>
  <c r="C1245" i="29"/>
  <c r="G1244" i="29"/>
  <c r="H1244" i="29" s="1"/>
  <c r="I1244" i="29" s="1"/>
  <c r="C1244" i="29"/>
  <c r="G1243" i="29"/>
  <c r="H1243" i="29" s="1"/>
  <c r="I1243" i="29" s="1"/>
  <c r="C1243" i="29"/>
  <c r="G1242" i="29"/>
  <c r="H1242" i="29" s="1"/>
  <c r="I1242" i="29" s="1"/>
  <c r="C1242" i="29"/>
  <c r="G1241" i="29"/>
  <c r="H1241" i="29" s="1"/>
  <c r="I1241" i="29" s="1"/>
  <c r="C1241" i="29"/>
  <c r="G1240" i="29"/>
  <c r="H1240" i="29" s="1"/>
  <c r="I1240" i="29" s="1"/>
  <c r="C1240" i="29"/>
  <c r="G1239" i="29"/>
  <c r="H1239" i="29" s="1"/>
  <c r="I1239" i="29" s="1"/>
  <c r="C1239" i="29"/>
  <c r="G1238" i="29"/>
  <c r="H1238" i="29" s="1"/>
  <c r="I1238" i="29" s="1"/>
  <c r="C1238" i="29"/>
  <c r="G1237" i="29"/>
  <c r="H1237" i="29" s="1"/>
  <c r="I1237" i="29" s="1"/>
  <c r="C1237" i="29"/>
  <c r="G1236" i="29"/>
  <c r="H1236" i="29" s="1"/>
  <c r="I1236" i="29" s="1"/>
  <c r="C1236" i="29"/>
  <c r="G1235" i="29"/>
  <c r="H1235" i="29" s="1"/>
  <c r="I1235" i="29" s="1"/>
  <c r="C1235" i="29"/>
  <c r="G1234" i="29"/>
  <c r="H1234" i="29" s="1"/>
  <c r="I1234" i="29" s="1"/>
  <c r="C1234" i="29"/>
  <c r="G1233" i="29"/>
  <c r="H1233" i="29" s="1"/>
  <c r="I1233" i="29" s="1"/>
  <c r="C1233" i="29"/>
  <c r="G1232" i="29"/>
  <c r="H1232" i="29" s="1"/>
  <c r="I1232" i="29" s="1"/>
  <c r="C1232" i="29"/>
  <c r="G1231" i="29"/>
  <c r="H1231" i="29" s="1"/>
  <c r="I1231" i="29" s="1"/>
  <c r="C1231" i="29"/>
  <c r="G1230" i="29"/>
  <c r="H1230" i="29" s="1"/>
  <c r="I1230" i="29" s="1"/>
  <c r="C1230" i="29"/>
  <c r="G1229" i="29"/>
  <c r="H1229" i="29" s="1"/>
  <c r="I1229" i="29" s="1"/>
  <c r="C1229" i="29"/>
  <c r="G1228" i="29"/>
  <c r="H1228" i="29" s="1"/>
  <c r="I1228" i="29" s="1"/>
  <c r="C1228" i="29"/>
  <c r="G1227" i="29"/>
  <c r="H1227" i="29" s="1"/>
  <c r="I1227" i="29" s="1"/>
  <c r="C1227" i="29"/>
  <c r="G1226" i="29"/>
  <c r="H1226" i="29" s="1"/>
  <c r="I1226" i="29" s="1"/>
  <c r="C1226" i="29"/>
  <c r="G1225" i="29"/>
  <c r="H1225" i="29" s="1"/>
  <c r="I1225" i="29" s="1"/>
  <c r="C1225" i="29"/>
  <c r="G1224" i="29"/>
  <c r="H1224" i="29" s="1"/>
  <c r="I1224" i="29" s="1"/>
  <c r="C1224" i="29"/>
  <c r="G1223" i="29"/>
  <c r="H1223" i="29" s="1"/>
  <c r="I1223" i="29" s="1"/>
  <c r="C1223" i="29"/>
  <c r="G1222" i="29"/>
  <c r="H1222" i="29" s="1"/>
  <c r="I1222" i="29" s="1"/>
  <c r="C1222" i="29"/>
  <c r="G1221" i="29"/>
  <c r="H1221" i="29" s="1"/>
  <c r="I1221" i="29" s="1"/>
  <c r="C1221" i="29"/>
  <c r="G1220" i="29"/>
  <c r="H1220" i="29" s="1"/>
  <c r="I1220" i="29" s="1"/>
  <c r="C1220" i="29"/>
  <c r="G1219" i="29"/>
  <c r="H1219" i="29" s="1"/>
  <c r="I1219" i="29" s="1"/>
  <c r="C1219" i="29"/>
  <c r="G1218" i="29"/>
  <c r="H1218" i="29" s="1"/>
  <c r="I1218" i="29" s="1"/>
  <c r="C1218" i="29"/>
  <c r="G1217" i="29"/>
  <c r="H1217" i="29" s="1"/>
  <c r="I1217" i="29" s="1"/>
  <c r="C1217" i="29"/>
  <c r="G1216" i="29"/>
  <c r="H1216" i="29" s="1"/>
  <c r="I1216" i="29" s="1"/>
  <c r="C1216" i="29"/>
  <c r="G1215" i="29"/>
  <c r="H1215" i="29" s="1"/>
  <c r="I1215" i="29" s="1"/>
  <c r="C1215" i="29"/>
  <c r="G1214" i="29"/>
  <c r="H1214" i="29" s="1"/>
  <c r="I1214" i="29" s="1"/>
  <c r="C1214" i="29"/>
  <c r="G1213" i="29"/>
  <c r="H1213" i="29" s="1"/>
  <c r="I1213" i="29" s="1"/>
  <c r="C1213" i="29"/>
  <c r="G1212" i="29"/>
  <c r="H1212" i="29" s="1"/>
  <c r="I1212" i="29" s="1"/>
  <c r="C1212" i="29"/>
  <c r="G1211" i="29"/>
  <c r="H1211" i="29" s="1"/>
  <c r="I1211" i="29" s="1"/>
  <c r="C1211" i="29"/>
  <c r="G1210" i="29"/>
  <c r="H1210" i="29" s="1"/>
  <c r="I1210" i="29" s="1"/>
  <c r="C1210" i="29"/>
  <c r="G1209" i="29"/>
  <c r="H1209" i="29" s="1"/>
  <c r="I1209" i="29" s="1"/>
  <c r="C1209" i="29"/>
  <c r="G1208" i="29"/>
  <c r="H1208" i="29" s="1"/>
  <c r="I1208" i="29" s="1"/>
  <c r="C1208" i="29"/>
  <c r="G1207" i="29"/>
  <c r="H1207" i="29" s="1"/>
  <c r="I1207" i="29" s="1"/>
  <c r="C1207" i="29"/>
  <c r="G1206" i="29"/>
  <c r="H1206" i="29" s="1"/>
  <c r="I1206" i="29" s="1"/>
  <c r="C1206" i="29"/>
  <c r="G1205" i="29"/>
  <c r="H1205" i="29" s="1"/>
  <c r="I1205" i="29" s="1"/>
  <c r="C1205" i="29"/>
  <c r="G1204" i="29"/>
  <c r="H1204" i="29" s="1"/>
  <c r="I1204" i="29" s="1"/>
  <c r="C1204" i="29"/>
  <c r="G1203" i="29"/>
  <c r="H1203" i="29" s="1"/>
  <c r="I1203" i="29" s="1"/>
  <c r="C1203" i="29"/>
  <c r="G1202" i="29"/>
  <c r="H1202" i="29" s="1"/>
  <c r="I1202" i="29" s="1"/>
  <c r="C1202" i="29"/>
  <c r="G1201" i="29"/>
  <c r="H1201" i="29" s="1"/>
  <c r="I1201" i="29" s="1"/>
  <c r="C1201" i="29"/>
  <c r="G1200" i="29"/>
  <c r="H1200" i="29" s="1"/>
  <c r="I1200" i="29" s="1"/>
  <c r="C1200" i="29"/>
  <c r="G1199" i="29"/>
  <c r="H1199" i="29" s="1"/>
  <c r="I1199" i="29" s="1"/>
  <c r="C1199" i="29"/>
  <c r="G1198" i="29"/>
  <c r="H1198" i="29" s="1"/>
  <c r="I1198" i="29" s="1"/>
  <c r="C1198" i="29"/>
  <c r="G1197" i="29"/>
  <c r="H1197" i="29" s="1"/>
  <c r="I1197" i="29" s="1"/>
  <c r="C1197" i="29"/>
  <c r="G1196" i="29"/>
  <c r="H1196" i="29" s="1"/>
  <c r="I1196" i="29" s="1"/>
  <c r="C1196" i="29"/>
  <c r="G1195" i="29"/>
  <c r="H1195" i="29" s="1"/>
  <c r="I1195" i="29" s="1"/>
  <c r="C1195" i="29"/>
  <c r="G1194" i="29"/>
  <c r="H1194" i="29" s="1"/>
  <c r="I1194" i="29" s="1"/>
  <c r="C1194" i="29"/>
  <c r="G1193" i="29"/>
  <c r="H1193" i="29" s="1"/>
  <c r="I1193" i="29" s="1"/>
  <c r="C1193" i="29"/>
  <c r="G1192" i="29"/>
  <c r="H1192" i="29" s="1"/>
  <c r="I1192" i="29" s="1"/>
  <c r="C1192" i="29"/>
  <c r="G1191" i="29"/>
  <c r="H1191" i="29" s="1"/>
  <c r="I1191" i="29" s="1"/>
  <c r="C1191" i="29"/>
  <c r="G1190" i="29"/>
  <c r="H1190" i="29" s="1"/>
  <c r="I1190" i="29" s="1"/>
  <c r="C1190" i="29"/>
  <c r="G1189" i="29"/>
  <c r="H1189" i="29" s="1"/>
  <c r="I1189" i="29" s="1"/>
  <c r="C1189" i="29"/>
  <c r="G1188" i="29"/>
  <c r="H1188" i="29" s="1"/>
  <c r="I1188" i="29" s="1"/>
  <c r="C1188" i="29"/>
  <c r="G1187" i="29"/>
  <c r="H1187" i="29" s="1"/>
  <c r="I1187" i="29" s="1"/>
  <c r="C1187" i="29"/>
  <c r="G1186" i="29"/>
  <c r="H1186" i="29" s="1"/>
  <c r="I1186" i="29" s="1"/>
  <c r="C1186" i="29"/>
  <c r="G1185" i="29"/>
  <c r="H1185" i="29" s="1"/>
  <c r="I1185" i="29" s="1"/>
  <c r="C1185" i="29"/>
  <c r="G1184" i="29"/>
  <c r="H1184" i="29" s="1"/>
  <c r="I1184" i="29" s="1"/>
  <c r="C1184" i="29"/>
  <c r="G1183" i="29"/>
  <c r="H1183" i="29" s="1"/>
  <c r="I1183" i="29" s="1"/>
  <c r="C1183" i="29"/>
  <c r="G1182" i="29"/>
  <c r="H1182" i="29" s="1"/>
  <c r="I1182" i="29" s="1"/>
  <c r="C1182" i="29"/>
  <c r="G1181" i="29"/>
  <c r="H1181" i="29" s="1"/>
  <c r="I1181" i="29" s="1"/>
  <c r="C1181" i="29"/>
  <c r="G1180" i="29"/>
  <c r="H1180" i="29" s="1"/>
  <c r="I1180" i="29" s="1"/>
  <c r="C1180" i="29"/>
  <c r="G1179" i="29"/>
  <c r="H1179" i="29" s="1"/>
  <c r="I1179" i="29" s="1"/>
  <c r="C1179" i="29"/>
  <c r="G1178" i="29"/>
  <c r="H1178" i="29" s="1"/>
  <c r="I1178" i="29" s="1"/>
  <c r="C1178" i="29"/>
  <c r="G1177" i="29"/>
  <c r="H1177" i="29" s="1"/>
  <c r="I1177" i="29" s="1"/>
  <c r="C1177" i="29"/>
  <c r="G1176" i="29"/>
  <c r="H1176" i="29" s="1"/>
  <c r="I1176" i="29" s="1"/>
  <c r="C1176" i="29"/>
  <c r="G1175" i="29"/>
  <c r="H1175" i="29" s="1"/>
  <c r="I1175" i="29" s="1"/>
  <c r="C1175" i="29"/>
  <c r="G1174" i="29"/>
  <c r="H1174" i="29" s="1"/>
  <c r="I1174" i="29" s="1"/>
  <c r="C1174" i="29"/>
  <c r="G1173" i="29"/>
  <c r="H1173" i="29" s="1"/>
  <c r="I1173" i="29" s="1"/>
  <c r="C1173" i="29"/>
  <c r="G1172" i="29"/>
  <c r="H1172" i="29" s="1"/>
  <c r="I1172" i="29" s="1"/>
  <c r="C1172" i="29"/>
  <c r="G1171" i="29"/>
  <c r="H1171" i="29" s="1"/>
  <c r="I1171" i="29" s="1"/>
  <c r="C1171" i="29"/>
  <c r="G1170" i="29"/>
  <c r="H1170" i="29" s="1"/>
  <c r="I1170" i="29" s="1"/>
  <c r="C1170" i="29"/>
  <c r="G1169" i="29"/>
  <c r="H1169" i="29" s="1"/>
  <c r="I1169" i="29" s="1"/>
  <c r="C1169" i="29"/>
  <c r="G1168" i="29"/>
  <c r="H1168" i="29" s="1"/>
  <c r="I1168" i="29" s="1"/>
  <c r="C1168" i="29"/>
  <c r="G1167" i="29"/>
  <c r="H1167" i="29" s="1"/>
  <c r="I1167" i="29" s="1"/>
  <c r="C1167" i="29"/>
  <c r="G1166" i="29"/>
  <c r="H1166" i="29" s="1"/>
  <c r="I1166" i="29" s="1"/>
  <c r="C1166" i="29"/>
  <c r="G1165" i="29"/>
  <c r="H1165" i="29" s="1"/>
  <c r="I1165" i="29" s="1"/>
  <c r="C1165" i="29"/>
  <c r="G1164" i="29"/>
  <c r="H1164" i="29" s="1"/>
  <c r="I1164" i="29" s="1"/>
  <c r="C1164" i="29"/>
  <c r="G1163" i="29"/>
  <c r="H1163" i="29" s="1"/>
  <c r="I1163" i="29" s="1"/>
  <c r="C1163" i="29"/>
  <c r="G1162" i="29"/>
  <c r="H1162" i="29" s="1"/>
  <c r="I1162" i="29" s="1"/>
  <c r="C1162" i="29"/>
  <c r="G1161" i="29"/>
  <c r="H1161" i="29" s="1"/>
  <c r="I1161" i="29" s="1"/>
  <c r="C1161" i="29"/>
  <c r="G1160" i="29"/>
  <c r="H1160" i="29" s="1"/>
  <c r="I1160" i="29" s="1"/>
  <c r="C1160" i="29"/>
  <c r="G1159" i="29"/>
  <c r="H1159" i="29" s="1"/>
  <c r="I1159" i="29" s="1"/>
  <c r="C1159" i="29"/>
  <c r="G1158" i="29"/>
  <c r="H1158" i="29" s="1"/>
  <c r="I1158" i="29" s="1"/>
  <c r="C1158" i="29"/>
  <c r="G1157" i="29"/>
  <c r="H1157" i="29" s="1"/>
  <c r="I1157" i="29" s="1"/>
  <c r="C1157" i="29"/>
  <c r="G1156" i="29"/>
  <c r="H1156" i="29" s="1"/>
  <c r="I1156" i="29" s="1"/>
  <c r="C1156" i="29"/>
  <c r="G1155" i="29"/>
  <c r="H1155" i="29" s="1"/>
  <c r="I1155" i="29" s="1"/>
  <c r="C1155" i="29"/>
  <c r="G1154" i="29"/>
  <c r="H1154" i="29" s="1"/>
  <c r="I1154" i="29" s="1"/>
  <c r="C1154" i="29"/>
  <c r="G1153" i="29"/>
  <c r="H1153" i="29" s="1"/>
  <c r="I1153" i="29" s="1"/>
  <c r="C1153" i="29"/>
  <c r="G1152" i="29"/>
  <c r="H1152" i="29" s="1"/>
  <c r="I1152" i="29" s="1"/>
  <c r="C1152" i="29"/>
  <c r="G1151" i="29"/>
  <c r="H1151" i="29" s="1"/>
  <c r="I1151" i="29" s="1"/>
  <c r="C1151" i="29"/>
  <c r="G1150" i="29"/>
  <c r="H1150" i="29" s="1"/>
  <c r="I1150" i="29" s="1"/>
  <c r="C1150" i="29"/>
  <c r="G1149" i="29"/>
  <c r="H1149" i="29" s="1"/>
  <c r="I1149" i="29" s="1"/>
  <c r="C1149" i="29"/>
  <c r="E1148" i="29"/>
  <c r="B1148" i="29"/>
  <c r="G1147" i="29"/>
  <c r="H1147" i="29" s="1"/>
  <c r="I1147" i="29" s="1"/>
  <c r="C1147" i="29"/>
  <c r="G1146" i="29"/>
  <c r="H1146" i="29" s="1"/>
  <c r="I1146" i="29" s="1"/>
  <c r="C1146" i="29"/>
  <c r="G1145" i="29"/>
  <c r="H1145" i="29" s="1"/>
  <c r="I1145" i="29" s="1"/>
  <c r="C1145" i="29"/>
  <c r="G1144" i="29"/>
  <c r="H1144" i="29" s="1"/>
  <c r="I1144" i="29" s="1"/>
  <c r="C1144" i="29"/>
  <c r="G1143" i="29"/>
  <c r="H1143" i="29" s="1"/>
  <c r="I1143" i="29" s="1"/>
  <c r="C1143" i="29"/>
  <c r="G1142" i="29"/>
  <c r="H1142" i="29" s="1"/>
  <c r="I1142" i="29" s="1"/>
  <c r="C1142" i="29"/>
  <c r="G1141" i="29"/>
  <c r="H1141" i="29" s="1"/>
  <c r="I1141" i="29" s="1"/>
  <c r="C1141" i="29"/>
  <c r="G1140" i="29"/>
  <c r="H1140" i="29" s="1"/>
  <c r="I1140" i="29" s="1"/>
  <c r="C1140" i="29"/>
  <c r="G1139" i="29"/>
  <c r="H1139" i="29" s="1"/>
  <c r="I1139" i="29" s="1"/>
  <c r="C1139" i="29"/>
  <c r="G1138" i="29"/>
  <c r="H1138" i="29" s="1"/>
  <c r="I1138" i="29" s="1"/>
  <c r="C1138" i="29"/>
  <c r="G1137" i="29"/>
  <c r="H1137" i="29" s="1"/>
  <c r="I1137" i="29" s="1"/>
  <c r="C1137" i="29"/>
  <c r="G1136" i="29"/>
  <c r="H1136" i="29" s="1"/>
  <c r="I1136" i="29" s="1"/>
  <c r="C1136" i="29"/>
  <c r="G1135" i="29"/>
  <c r="H1135" i="29" s="1"/>
  <c r="I1135" i="29" s="1"/>
  <c r="C1135" i="29"/>
  <c r="G1134" i="29"/>
  <c r="H1134" i="29" s="1"/>
  <c r="I1134" i="29" s="1"/>
  <c r="C1134" i="29"/>
  <c r="G1133" i="29"/>
  <c r="H1133" i="29" s="1"/>
  <c r="I1133" i="29" s="1"/>
  <c r="C1133" i="29"/>
  <c r="G1132" i="29"/>
  <c r="H1132" i="29" s="1"/>
  <c r="I1132" i="29" s="1"/>
  <c r="C1132" i="29"/>
  <c r="G1131" i="29"/>
  <c r="H1131" i="29" s="1"/>
  <c r="I1131" i="29" s="1"/>
  <c r="C1131" i="29"/>
  <c r="G1130" i="29"/>
  <c r="H1130" i="29" s="1"/>
  <c r="I1130" i="29" s="1"/>
  <c r="C1130" i="29"/>
  <c r="G1129" i="29"/>
  <c r="H1129" i="29" s="1"/>
  <c r="I1129" i="29" s="1"/>
  <c r="C1129" i="29"/>
  <c r="G1128" i="29"/>
  <c r="H1128" i="29" s="1"/>
  <c r="I1128" i="29" s="1"/>
  <c r="C1128" i="29"/>
  <c r="G1127" i="29"/>
  <c r="H1127" i="29" s="1"/>
  <c r="I1127" i="29" s="1"/>
  <c r="C1127" i="29"/>
  <c r="G1126" i="29"/>
  <c r="H1126" i="29" s="1"/>
  <c r="I1126" i="29" s="1"/>
  <c r="C1126" i="29"/>
  <c r="G1125" i="29"/>
  <c r="H1125" i="29" s="1"/>
  <c r="I1125" i="29" s="1"/>
  <c r="C1125" i="29"/>
  <c r="G1124" i="29"/>
  <c r="H1124" i="29" s="1"/>
  <c r="I1124" i="29" s="1"/>
  <c r="C1124" i="29"/>
  <c r="G1123" i="29"/>
  <c r="H1123" i="29" s="1"/>
  <c r="I1123" i="29" s="1"/>
  <c r="C1123" i="29"/>
  <c r="G1122" i="29"/>
  <c r="H1122" i="29" s="1"/>
  <c r="I1122" i="29" s="1"/>
  <c r="C1122" i="29"/>
  <c r="G1121" i="29"/>
  <c r="H1121" i="29" s="1"/>
  <c r="I1121" i="29" s="1"/>
  <c r="C1121" i="29"/>
  <c r="G1120" i="29"/>
  <c r="H1120" i="29" s="1"/>
  <c r="I1120" i="29" s="1"/>
  <c r="C1120" i="29"/>
  <c r="G1119" i="29"/>
  <c r="H1119" i="29" s="1"/>
  <c r="I1119" i="29" s="1"/>
  <c r="C1119" i="29"/>
  <c r="G1118" i="29"/>
  <c r="H1118" i="29" s="1"/>
  <c r="I1118" i="29" s="1"/>
  <c r="C1118" i="29"/>
  <c r="G1117" i="29"/>
  <c r="H1117" i="29" s="1"/>
  <c r="I1117" i="29" s="1"/>
  <c r="C1117" i="29"/>
  <c r="G1116" i="29"/>
  <c r="H1116" i="29" s="1"/>
  <c r="I1116" i="29" s="1"/>
  <c r="C1116" i="29"/>
  <c r="G1115" i="29"/>
  <c r="H1115" i="29" s="1"/>
  <c r="I1115" i="29" s="1"/>
  <c r="C1115" i="29"/>
  <c r="G1114" i="29"/>
  <c r="H1114" i="29" s="1"/>
  <c r="I1114" i="29" s="1"/>
  <c r="C1114" i="29"/>
  <c r="G1113" i="29"/>
  <c r="H1113" i="29" s="1"/>
  <c r="I1113" i="29" s="1"/>
  <c r="C1113" i="29"/>
  <c r="G1112" i="29"/>
  <c r="H1112" i="29" s="1"/>
  <c r="I1112" i="29" s="1"/>
  <c r="C1112" i="29"/>
  <c r="G1111" i="29"/>
  <c r="H1111" i="29" s="1"/>
  <c r="I1111" i="29" s="1"/>
  <c r="C1111" i="29"/>
  <c r="G1110" i="29"/>
  <c r="H1110" i="29" s="1"/>
  <c r="I1110" i="29" s="1"/>
  <c r="C1110" i="29"/>
  <c r="G1109" i="29"/>
  <c r="H1109" i="29" s="1"/>
  <c r="I1109" i="29" s="1"/>
  <c r="C1109" i="29"/>
  <c r="G1108" i="29"/>
  <c r="H1108" i="29" s="1"/>
  <c r="I1108" i="29" s="1"/>
  <c r="C1108" i="29"/>
  <c r="G1107" i="29"/>
  <c r="H1107" i="29" s="1"/>
  <c r="I1107" i="29" s="1"/>
  <c r="C1107" i="29"/>
  <c r="G1106" i="29"/>
  <c r="H1106" i="29" s="1"/>
  <c r="I1106" i="29" s="1"/>
  <c r="C1106" i="29"/>
  <c r="G1105" i="29"/>
  <c r="H1105" i="29" s="1"/>
  <c r="I1105" i="29" s="1"/>
  <c r="C1105" i="29"/>
  <c r="G1104" i="29"/>
  <c r="H1104" i="29" s="1"/>
  <c r="I1104" i="29" s="1"/>
  <c r="C1104" i="29"/>
  <c r="G1103" i="29"/>
  <c r="H1103" i="29" s="1"/>
  <c r="I1103" i="29" s="1"/>
  <c r="C1103" i="29"/>
  <c r="G1102" i="29"/>
  <c r="H1102" i="29" s="1"/>
  <c r="I1102" i="29" s="1"/>
  <c r="C1102" i="29"/>
  <c r="G1101" i="29"/>
  <c r="H1101" i="29" s="1"/>
  <c r="I1101" i="29" s="1"/>
  <c r="C1101" i="29"/>
  <c r="G1100" i="29"/>
  <c r="H1100" i="29" s="1"/>
  <c r="I1100" i="29" s="1"/>
  <c r="C1100" i="29"/>
  <c r="G1099" i="29"/>
  <c r="H1099" i="29" s="1"/>
  <c r="I1099" i="29" s="1"/>
  <c r="C1099" i="29"/>
  <c r="G1098" i="29"/>
  <c r="H1098" i="29" s="1"/>
  <c r="I1098" i="29" s="1"/>
  <c r="C1098" i="29"/>
  <c r="G1097" i="29"/>
  <c r="H1097" i="29" s="1"/>
  <c r="I1097" i="29" s="1"/>
  <c r="C1097" i="29"/>
  <c r="G1096" i="29"/>
  <c r="H1096" i="29" s="1"/>
  <c r="I1096" i="29" s="1"/>
  <c r="C1096" i="29"/>
  <c r="G1095" i="29"/>
  <c r="H1095" i="29" s="1"/>
  <c r="I1095" i="29" s="1"/>
  <c r="C1095" i="29"/>
  <c r="G1094" i="29"/>
  <c r="H1094" i="29" s="1"/>
  <c r="I1094" i="29" s="1"/>
  <c r="C1094" i="29"/>
  <c r="G1093" i="29"/>
  <c r="H1093" i="29" s="1"/>
  <c r="I1093" i="29" s="1"/>
  <c r="C1093" i="29"/>
  <c r="G1092" i="29"/>
  <c r="H1092" i="29" s="1"/>
  <c r="I1092" i="29" s="1"/>
  <c r="C1092" i="29"/>
  <c r="G1091" i="29"/>
  <c r="H1091" i="29" s="1"/>
  <c r="I1091" i="29" s="1"/>
  <c r="C1091" i="29"/>
  <c r="G1090" i="29"/>
  <c r="H1090" i="29" s="1"/>
  <c r="I1090" i="29" s="1"/>
  <c r="C1090" i="29"/>
  <c r="G1089" i="29"/>
  <c r="H1089" i="29" s="1"/>
  <c r="I1089" i="29" s="1"/>
  <c r="C1089" i="29"/>
  <c r="G1088" i="29"/>
  <c r="H1088" i="29" s="1"/>
  <c r="I1088" i="29" s="1"/>
  <c r="C1088" i="29"/>
  <c r="G1087" i="29"/>
  <c r="H1087" i="29" s="1"/>
  <c r="I1087" i="29" s="1"/>
  <c r="C1087" i="29"/>
  <c r="G1086" i="29"/>
  <c r="H1086" i="29" s="1"/>
  <c r="I1086" i="29" s="1"/>
  <c r="C1086" i="29"/>
  <c r="G1085" i="29"/>
  <c r="H1085" i="29" s="1"/>
  <c r="I1085" i="29" s="1"/>
  <c r="C1085" i="29"/>
  <c r="G1084" i="29"/>
  <c r="H1084" i="29" s="1"/>
  <c r="I1084" i="29" s="1"/>
  <c r="C1084" i="29"/>
  <c r="G1083" i="29"/>
  <c r="H1083" i="29" s="1"/>
  <c r="I1083" i="29" s="1"/>
  <c r="C1083" i="29"/>
  <c r="G1082" i="29"/>
  <c r="H1082" i="29" s="1"/>
  <c r="I1082" i="29" s="1"/>
  <c r="C1082" i="29"/>
  <c r="G1081" i="29"/>
  <c r="H1081" i="29" s="1"/>
  <c r="I1081" i="29" s="1"/>
  <c r="C1081" i="29"/>
  <c r="G1080" i="29"/>
  <c r="H1080" i="29" s="1"/>
  <c r="I1080" i="29" s="1"/>
  <c r="C1080" i="29"/>
  <c r="G1079" i="29"/>
  <c r="H1079" i="29" s="1"/>
  <c r="I1079" i="29" s="1"/>
  <c r="C1079" i="29"/>
  <c r="G1078" i="29"/>
  <c r="H1078" i="29" s="1"/>
  <c r="I1078" i="29" s="1"/>
  <c r="C1078" i="29"/>
  <c r="G1077" i="29"/>
  <c r="H1077" i="29" s="1"/>
  <c r="I1077" i="29" s="1"/>
  <c r="C1077" i="29"/>
  <c r="G1076" i="29"/>
  <c r="H1076" i="29" s="1"/>
  <c r="I1076" i="29" s="1"/>
  <c r="C1076" i="29"/>
  <c r="G1075" i="29"/>
  <c r="H1075" i="29" s="1"/>
  <c r="I1075" i="29" s="1"/>
  <c r="C1075" i="29"/>
  <c r="G1074" i="29"/>
  <c r="H1074" i="29" s="1"/>
  <c r="I1074" i="29" s="1"/>
  <c r="C1074" i="29"/>
  <c r="G1073" i="29"/>
  <c r="H1073" i="29" s="1"/>
  <c r="I1073" i="29" s="1"/>
  <c r="C1073" i="29"/>
  <c r="G1072" i="29"/>
  <c r="H1072" i="29" s="1"/>
  <c r="I1072" i="29" s="1"/>
  <c r="C1072" i="29"/>
  <c r="G1071" i="29"/>
  <c r="H1071" i="29" s="1"/>
  <c r="I1071" i="29" s="1"/>
  <c r="C1071" i="29"/>
  <c r="G1070" i="29"/>
  <c r="H1070" i="29" s="1"/>
  <c r="I1070" i="29" s="1"/>
  <c r="C1070" i="29"/>
  <c r="G1069" i="29"/>
  <c r="H1069" i="29" s="1"/>
  <c r="I1069" i="29" s="1"/>
  <c r="C1069" i="29"/>
  <c r="G1068" i="29"/>
  <c r="H1068" i="29" s="1"/>
  <c r="I1068" i="29" s="1"/>
  <c r="C1068" i="29"/>
  <c r="G1067" i="29"/>
  <c r="H1067" i="29" s="1"/>
  <c r="I1067" i="29" s="1"/>
  <c r="C1067" i="29"/>
  <c r="G1066" i="29"/>
  <c r="H1066" i="29" s="1"/>
  <c r="I1066" i="29" s="1"/>
  <c r="C1066" i="29"/>
  <c r="G1065" i="29"/>
  <c r="H1065" i="29" s="1"/>
  <c r="I1065" i="29" s="1"/>
  <c r="C1065" i="29"/>
  <c r="G1064" i="29"/>
  <c r="H1064" i="29" s="1"/>
  <c r="I1064" i="29" s="1"/>
  <c r="C1064" i="29"/>
  <c r="G1063" i="29"/>
  <c r="H1063" i="29" s="1"/>
  <c r="I1063" i="29" s="1"/>
  <c r="C1063" i="29"/>
  <c r="G1062" i="29"/>
  <c r="H1062" i="29" s="1"/>
  <c r="I1062" i="29" s="1"/>
  <c r="C1062" i="29"/>
  <c r="G1061" i="29"/>
  <c r="H1061" i="29" s="1"/>
  <c r="I1061" i="29" s="1"/>
  <c r="C1061" i="29"/>
  <c r="G1060" i="29"/>
  <c r="H1060" i="29" s="1"/>
  <c r="I1060" i="29" s="1"/>
  <c r="C1060" i="29"/>
  <c r="G1059" i="29"/>
  <c r="H1059" i="29" s="1"/>
  <c r="I1059" i="29" s="1"/>
  <c r="C1059" i="29"/>
  <c r="G1058" i="29"/>
  <c r="H1058" i="29" s="1"/>
  <c r="I1058" i="29" s="1"/>
  <c r="C1058" i="29"/>
  <c r="G1057" i="29"/>
  <c r="H1057" i="29" s="1"/>
  <c r="I1057" i="29" s="1"/>
  <c r="C1057" i="29"/>
  <c r="G1056" i="29"/>
  <c r="H1056" i="29" s="1"/>
  <c r="I1056" i="29" s="1"/>
  <c r="C1056" i="29"/>
  <c r="G1055" i="29"/>
  <c r="H1055" i="29" s="1"/>
  <c r="I1055" i="29" s="1"/>
  <c r="C1055" i="29"/>
  <c r="G1054" i="29"/>
  <c r="H1054" i="29" s="1"/>
  <c r="I1054" i="29" s="1"/>
  <c r="C1054" i="29"/>
  <c r="G1053" i="29"/>
  <c r="H1053" i="29" s="1"/>
  <c r="I1053" i="29" s="1"/>
  <c r="C1053" i="29"/>
  <c r="G1052" i="29"/>
  <c r="H1052" i="29" s="1"/>
  <c r="I1052" i="29" s="1"/>
  <c r="C1052" i="29"/>
  <c r="G1051" i="29"/>
  <c r="H1051" i="29" s="1"/>
  <c r="I1051" i="29" s="1"/>
  <c r="C1051" i="29"/>
  <c r="G1050" i="29"/>
  <c r="H1050" i="29" s="1"/>
  <c r="I1050" i="29" s="1"/>
  <c r="C1050" i="29"/>
  <c r="G1049" i="29"/>
  <c r="H1049" i="29" s="1"/>
  <c r="I1049" i="29" s="1"/>
  <c r="C1049" i="29"/>
  <c r="G1048" i="29"/>
  <c r="H1048" i="29" s="1"/>
  <c r="I1048" i="29" s="1"/>
  <c r="C1048" i="29"/>
  <c r="G1047" i="29"/>
  <c r="H1047" i="29" s="1"/>
  <c r="I1047" i="29" s="1"/>
  <c r="C1047" i="29"/>
  <c r="G1046" i="29"/>
  <c r="H1046" i="29" s="1"/>
  <c r="I1046" i="29" s="1"/>
  <c r="C1046" i="29"/>
  <c r="G1045" i="29"/>
  <c r="H1045" i="29" s="1"/>
  <c r="I1045" i="29" s="1"/>
  <c r="C1045" i="29"/>
  <c r="G1044" i="29"/>
  <c r="H1044" i="29" s="1"/>
  <c r="I1044" i="29" s="1"/>
  <c r="C1044" i="29"/>
  <c r="G1043" i="29"/>
  <c r="H1043" i="29" s="1"/>
  <c r="I1043" i="29" s="1"/>
  <c r="C1043" i="29"/>
  <c r="G1042" i="29"/>
  <c r="H1042" i="29" s="1"/>
  <c r="I1042" i="29" s="1"/>
  <c r="C1042" i="29"/>
  <c r="G1041" i="29"/>
  <c r="H1041" i="29" s="1"/>
  <c r="I1041" i="29" s="1"/>
  <c r="C1041" i="29"/>
  <c r="G1040" i="29"/>
  <c r="H1040" i="29" s="1"/>
  <c r="I1040" i="29" s="1"/>
  <c r="C1040" i="29"/>
  <c r="G1039" i="29"/>
  <c r="H1039" i="29" s="1"/>
  <c r="I1039" i="29" s="1"/>
  <c r="C1039" i="29"/>
  <c r="G1038" i="29"/>
  <c r="H1038" i="29" s="1"/>
  <c r="I1038" i="29" s="1"/>
  <c r="C1038" i="29"/>
  <c r="G1037" i="29"/>
  <c r="H1037" i="29" s="1"/>
  <c r="I1037" i="29" s="1"/>
  <c r="C1037" i="29"/>
  <c r="G1036" i="29"/>
  <c r="H1036" i="29" s="1"/>
  <c r="I1036" i="29" s="1"/>
  <c r="C1036" i="29"/>
  <c r="G1035" i="29"/>
  <c r="H1035" i="29" s="1"/>
  <c r="I1035" i="29" s="1"/>
  <c r="C1035" i="29"/>
  <c r="G1034" i="29"/>
  <c r="H1034" i="29" s="1"/>
  <c r="I1034" i="29" s="1"/>
  <c r="C1034" i="29"/>
  <c r="G1033" i="29"/>
  <c r="H1033" i="29" s="1"/>
  <c r="I1033" i="29" s="1"/>
  <c r="C1033" i="29"/>
  <c r="G1032" i="29"/>
  <c r="H1032" i="29" s="1"/>
  <c r="I1032" i="29" s="1"/>
  <c r="C1032" i="29"/>
  <c r="G1031" i="29"/>
  <c r="H1031" i="29" s="1"/>
  <c r="I1031" i="29" s="1"/>
  <c r="C1031" i="29"/>
  <c r="G1030" i="29"/>
  <c r="H1030" i="29" s="1"/>
  <c r="I1030" i="29" s="1"/>
  <c r="C1030" i="29"/>
  <c r="G1029" i="29"/>
  <c r="H1029" i="29" s="1"/>
  <c r="I1029" i="29" s="1"/>
  <c r="C1029" i="29"/>
  <c r="G1028" i="29"/>
  <c r="H1028" i="29" s="1"/>
  <c r="I1028" i="29" s="1"/>
  <c r="C1028" i="29"/>
  <c r="G1027" i="29"/>
  <c r="H1027" i="29" s="1"/>
  <c r="I1027" i="29" s="1"/>
  <c r="C1027" i="29"/>
  <c r="E1026" i="29"/>
  <c r="B1026" i="29"/>
  <c r="G1025" i="29"/>
  <c r="H1025" i="29" s="1"/>
  <c r="I1025" i="29" s="1"/>
  <c r="C1025" i="29"/>
  <c r="G1024" i="29"/>
  <c r="H1024" i="29" s="1"/>
  <c r="I1024" i="29" s="1"/>
  <c r="C1024" i="29"/>
  <c r="G1023" i="29"/>
  <c r="H1023" i="29" s="1"/>
  <c r="I1023" i="29" s="1"/>
  <c r="C1023" i="29"/>
  <c r="G1022" i="29"/>
  <c r="H1022" i="29" s="1"/>
  <c r="I1022" i="29" s="1"/>
  <c r="C1022" i="29"/>
  <c r="G1021" i="29"/>
  <c r="H1021" i="29" s="1"/>
  <c r="I1021" i="29" s="1"/>
  <c r="C1021" i="29"/>
  <c r="G1020" i="29"/>
  <c r="H1020" i="29" s="1"/>
  <c r="I1020" i="29" s="1"/>
  <c r="C1020" i="29"/>
  <c r="G1019" i="29"/>
  <c r="H1019" i="29" s="1"/>
  <c r="I1019" i="29" s="1"/>
  <c r="C1019" i="29"/>
  <c r="G1018" i="29"/>
  <c r="H1018" i="29" s="1"/>
  <c r="I1018" i="29" s="1"/>
  <c r="C1018" i="29"/>
  <c r="G1017" i="29"/>
  <c r="H1017" i="29" s="1"/>
  <c r="I1017" i="29" s="1"/>
  <c r="C1017" i="29"/>
  <c r="G1016" i="29"/>
  <c r="H1016" i="29" s="1"/>
  <c r="I1016" i="29" s="1"/>
  <c r="C1016" i="29"/>
  <c r="G1015" i="29"/>
  <c r="H1015" i="29" s="1"/>
  <c r="I1015" i="29" s="1"/>
  <c r="C1015" i="29"/>
  <c r="G1014" i="29"/>
  <c r="H1014" i="29" s="1"/>
  <c r="I1014" i="29" s="1"/>
  <c r="C1014" i="29"/>
  <c r="G1013" i="29"/>
  <c r="H1013" i="29" s="1"/>
  <c r="I1013" i="29" s="1"/>
  <c r="C1013" i="29"/>
  <c r="G1012" i="29"/>
  <c r="H1012" i="29" s="1"/>
  <c r="I1012" i="29" s="1"/>
  <c r="C1012" i="29"/>
  <c r="G1011" i="29"/>
  <c r="H1011" i="29" s="1"/>
  <c r="I1011" i="29" s="1"/>
  <c r="C1011" i="29"/>
  <c r="G1010" i="29"/>
  <c r="H1010" i="29" s="1"/>
  <c r="I1010" i="29" s="1"/>
  <c r="C1010" i="29"/>
  <c r="G1009" i="29"/>
  <c r="H1009" i="29" s="1"/>
  <c r="I1009" i="29" s="1"/>
  <c r="C1009" i="29"/>
  <c r="G1008" i="29"/>
  <c r="H1008" i="29" s="1"/>
  <c r="I1008" i="29" s="1"/>
  <c r="C1008" i="29"/>
  <c r="G1007" i="29"/>
  <c r="H1007" i="29" s="1"/>
  <c r="I1007" i="29" s="1"/>
  <c r="C1007" i="29"/>
  <c r="G1006" i="29"/>
  <c r="H1006" i="29" s="1"/>
  <c r="I1006" i="29" s="1"/>
  <c r="C1006" i="29"/>
  <c r="G1005" i="29"/>
  <c r="H1005" i="29" s="1"/>
  <c r="I1005" i="29" s="1"/>
  <c r="C1005" i="29"/>
  <c r="G1004" i="29"/>
  <c r="H1004" i="29" s="1"/>
  <c r="I1004" i="29" s="1"/>
  <c r="C1004" i="29"/>
  <c r="G1003" i="29"/>
  <c r="H1003" i="29" s="1"/>
  <c r="I1003" i="29" s="1"/>
  <c r="C1003" i="29"/>
  <c r="G1002" i="29"/>
  <c r="H1002" i="29" s="1"/>
  <c r="I1002" i="29" s="1"/>
  <c r="C1002" i="29"/>
  <c r="G1001" i="29"/>
  <c r="H1001" i="29" s="1"/>
  <c r="I1001" i="29" s="1"/>
  <c r="C1001" i="29"/>
  <c r="G1000" i="29"/>
  <c r="H1000" i="29" s="1"/>
  <c r="I1000" i="29" s="1"/>
  <c r="C1000" i="29"/>
  <c r="G999" i="29"/>
  <c r="H999" i="29" s="1"/>
  <c r="I999" i="29" s="1"/>
  <c r="C999" i="29"/>
  <c r="G998" i="29"/>
  <c r="H998" i="29" s="1"/>
  <c r="I998" i="29" s="1"/>
  <c r="C998" i="29"/>
  <c r="G997" i="29"/>
  <c r="H997" i="29" s="1"/>
  <c r="I997" i="29" s="1"/>
  <c r="C997" i="29"/>
  <c r="G996" i="29"/>
  <c r="H996" i="29" s="1"/>
  <c r="I996" i="29" s="1"/>
  <c r="C996" i="29"/>
  <c r="G995" i="29"/>
  <c r="H995" i="29" s="1"/>
  <c r="I995" i="29" s="1"/>
  <c r="C995" i="29"/>
  <c r="G994" i="29"/>
  <c r="H994" i="29" s="1"/>
  <c r="I994" i="29" s="1"/>
  <c r="C994" i="29"/>
  <c r="G993" i="29"/>
  <c r="H993" i="29" s="1"/>
  <c r="I993" i="29" s="1"/>
  <c r="C993" i="29"/>
  <c r="G992" i="29"/>
  <c r="H992" i="29" s="1"/>
  <c r="I992" i="29" s="1"/>
  <c r="C992" i="29"/>
  <c r="G991" i="29"/>
  <c r="H991" i="29" s="1"/>
  <c r="I991" i="29" s="1"/>
  <c r="C991" i="29"/>
  <c r="G990" i="29"/>
  <c r="H990" i="29" s="1"/>
  <c r="I990" i="29" s="1"/>
  <c r="C990" i="29"/>
  <c r="G989" i="29"/>
  <c r="H989" i="29" s="1"/>
  <c r="I989" i="29" s="1"/>
  <c r="C989" i="29"/>
  <c r="G988" i="29"/>
  <c r="H988" i="29" s="1"/>
  <c r="I988" i="29" s="1"/>
  <c r="C988" i="29"/>
  <c r="G987" i="29"/>
  <c r="H987" i="29" s="1"/>
  <c r="I987" i="29" s="1"/>
  <c r="C987" i="29"/>
  <c r="G986" i="29"/>
  <c r="H986" i="29" s="1"/>
  <c r="I986" i="29" s="1"/>
  <c r="C986" i="29"/>
  <c r="G985" i="29"/>
  <c r="H985" i="29" s="1"/>
  <c r="I985" i="29" s="1"/>
  <c r="C985" i="29"/>
  <c r="G984" i="29"/>
  <c r="H984" i="29" s="1"/>
  <c r="I984" i="29" s="1"/>
  <c r="C984" i="29"/>
  <c r="G983" i="29"/>
  <c r="H983" i="29" s="1"/>
  <c r="I983" i="29" s="1"/>
  <c r="C983" i="29"/>
  <c r="G982" i="29"/>
  <c r="H982" i="29" s="1"/>
  <c r="I982" i="29" s="1"/>
  <c r="C982" i="29"/>
  <c r="G981" i="29"/>
  <c r="H981" i="29" s="1"/>
  <c r="I981" i="29" s="1"/>
  <c r="C981" i="29"/>
  <c r="G980" i="29"/>
  <c r="H980" i="29" s="1"/>
  <c r="I980" i="29" s="1"/>
  <c r="C980" i="29"/>
  <c r="G979" i="29"/>
  <c r="H979" i="29" s="1"/>
  <c r="I979" i="29" s="1"/>
  <c r="C979" i="29"/>
  <c r="G978" i="29"/>
  <c r="H978" i="29" s="1"/>
  <c r="I978" i="29" s="1"/>
  <c r="C978" i="29"/>
  <c r="G977" i="29"/>
  <c r="H977" i="29" s="1"/>
  <c r="I977" i="29" s="1"/>
  <c r="C977" i="29"/>
  <c r="G976" i="29"/>
  <c r="H976" i="29" s="1"/>
  <c r="I976" i="29" s="1"/>
  <c r="C976" i="29"/>
  <c r="G975" i="29"/>
  <c r="H975" i="29" s="1"/>
  <c r="I975" i="29" s="1"/>
  <c r="C975" i="29"/>
  <c r="G974" i="29"/>
  <c r="H974" i="29" s="1"/>
  <c r="I974" i="29" s="1"/>
  <c r="C974" i="29"/>
  <c r="G973" i="29"/>
  <c r="H973" i="29" s="1"/>
  <c r="I973" i="29" s="1"/>
  <c r="C973" i="29"/>
  <c r="G972" i="29"/>
  <c r="H972" i="29" s="1"/>
  <c r="I972" i="29" s="1"/>
  <c r="C972" i="29"/>
  <c r="G971" i="29"/>
  <c r="H971" i="29" s="1"/>
  <c r="I971" i="29" s="1"/>
  <c r="C971" i="29"/>
  <c r="G970" i="29"/>
  <c r="H970" i="29" s="1"/>
  <c r="I970" i="29" s="1"/>
  <c r="C970" i="29"/>
  <c r="G969" i="29"/>
  <c r="H969" i="29" s="1"/>
  <c r="I969" i="29" s="1"/>
  <c r="C969" i="29"/>
  <c r="G968" i="29"/>
  <c r="H968" i="29" s="1"/>
  <c r="I968" i="29" s="1"/>
  <c r="C968" i="29"/>
  <c r="G967" i="29"/>
  <c r="H967" i="29" s="1"/>
  <c r="I967" i="29" s="1"/>
  <c r="C967" i="29"/>
  <c r="G966" i="29"/>
  <c r="H966" i="29" s="1"/>
  <c r="I966" i="29" s="1"/>
  <c r="C966" i="29"/>
  <c r="G965" i="29"/>
  <c r="H965" i="29" s="1"/>
  <c r="I965" i="29" s="1"/>
  <c r="C965" i="29"/>
  <c r="G964" i="29"/>
  <c r="H964" i="29" s="1"/>
  <c r="I964" i="29" s="1"/>
  <c r="C964" i="29"/>
  <c r="G963" i="29"/>
  <c r="H963" i="29" s="1"/>
  <c r="I963" i="29" s="1"/>
  <c r="C963" i="29"/>
  <c r="G962" i="29"/>
  <c r="H962" i="29" s="1"/>
  <c r="I962" i="29" s="1"/>
  <c r="C962" i="29"/>
  <c r="G961" i="29"/>
  <c r="H961" i="29" s="1"/>
  <c r="I961" i="29" s="1"/>
  <c r="C961" i="29"/>
  <c r="G960" i="29"/>
  <c r="H960" i="29" s="1"/>
  <c r="I960" i="29" s="1"/>
  <c r="C960" i="29"/>
  <c r="G959" i="29"/>
  <c r="H959" i="29" s="1"/>
  <c r="I959" i="29" s="1"/>
  <c r="C959" i="29"/>
  <c r="G958" i="29"/>
  <c r="H958" i="29" s="1"/>
  <c r="I958" i="29" s="1"/>
  <c r="C958" i="29"/>
  <c r="G957" i="29"/>
  <c r="H957" i="29" s="1"/>
  <c r="I957" i="29" s="1"/>
  <c r="C957" i="29"/>
  <c r="G956" i="29"/>
  <c r="H956" i="29" s="1"/>
  <c r="I956" i="29" s="1"/>
  <c r="C956" i="29"/>
  <c r="G955" i="29"/>
  <c r="H955" i="29" s="1"/>
  <c r="I955" i="29" s="1"/>
  <c r="C955" i="29"/>
  <c r="G954" i="29"/>
  <c r="H954" i="29" s="1"/>
  <c r="I954" i="29" s="1"/>
  <c r="C954" i="29"/>
  <c r="G953" i="29"/>
  <c r="H953" i="29" s="1"/>
  <c r="I953" i="29" s="1"/>
  <c r="C953" i="29"/>
  <c r="G952" i="29"/>
  <c r="H952" i="29" s="1"/>
  <c r="I952" i="29" s="1"/>
  <c r="C952" i="29"/>
  <c r="G951" i="29"/>
  <c r="H951" i="29" s="1"/>
  <c r="I951" i="29" s="1"/>
  <c r="C951" i="29"/>
  <c r="G950" i="29"/>
  <c r="H950" i="29" s="1"/>
  <c r="I950" i="29" s="1"/>
  <c r="C950" i="29"/>
  <c r="G949" i="29"/>
  <c r="H949" i="29" s="1"/>
  <c r="I949" i="29" s="1"/>
  <c r="C949" i="29"/>
  <c r="G948" i="29"/>
  <c r="H948" i="29" s="1"/>
  <c r="I948" i="29" s="1"/>
  <c r="C948" i="29"/>
  <c r="G947" i="29"/>
  <c r="H947" i="29" s="1"/>
  <c r="I947" i="29" s="1"/>
  <c r="C947" i="29"/>
  <c r="G946" i="29"/>
  <c r="H946" i="29" s="1"/>
  <c r="I946" i="29" s="1"/>
  <c r="C946" i="29"/>
  <c r="G945" i="29"/>
  <c r="H945" i="29" s="1"/>
  <c r="I945" i="29" s="1"/>
  <c r="C945" i="29"/>
  <c r="G944" i="29"/>
  <c r="H944" i="29" s="1"/>
  <c r="I944" i="29" s="1"/>
  <c r="C944" i="29"/>
  <c r="G943" i="29"/>
  <c r="H943" i="29" s="1"/>
  <c r="I943" i="29" s="1"/>
  <c r="C943" i="29"/>
  <c r="G942" i="29"/>
  <c r="H942" i="29" s="1"/>
  <c r="I942" i="29" s="1"/>
  <c r="C942" i="29"/>
  <c r="G941" i="29"/>
  <c r="H941" i="29" s="1"/>
  <c r="I941" i="29" s="1"/>
  <c r="C941" i="29"/>
  <c r="G940" i="29"/>
  <c r="H940" i="29" s="1"/>
  <c r="I940" i="29" s="1"/>
  <c r="C940" i="29"/>
  <c r="G939" i="29"/>
  <c r="H939" i="29" s="1"/>
  <c r="I939" i="29" s="1"/>
  <c r="C939" i="29"/>
  <c r="G938" i="29"/>
  <c r="H938" i="29" s="1"/>
  <c r="I938" i="29" s="1"/>
  <c r="C938" i="29"/>
  <c r="G937" i="29"/>
  <c r="H937" i="29" s="1"/>
  <c r="I937" i="29" s="1"/>
  <c r="C937" i="29"/>
  <c r="G936" i="29"/>
  <c r="H936" i="29" s="1"/>
  <c r="I936" i="29" s="1"/>
  <c r="C936" i="29"/>
  <c r="G935" i="29"/>
  <c r="H935" i="29" s="1"/>
  <c r="I935" i="29" s="1"/>
  <c r="C935" i="29"/>
  <c r="G934" i="29"/>
  <c r="H934" i="29" s="1"/>
  <c r="I934" i="29" s="1"/>
  <c r="C934" i="29"/>
  <c r="G933" i="29"/>
  <c r="H933" i="29" s="1"/>
  <c r="I933" i="29" s="1"/>
  <c r="C933" i="29"/>
  <c r="G932" i="29"/>
  <c r="H932" i="29" s="1"/>
  <c r="I932" i="29" s="1"/>
  <c r="C932" i="29"/>
  <c r="G931" i="29"/>
  <c r="H931" i="29" s="1"/>
  <c r="I931" i="29" s="1"/>
  <c r="C931" i="29"/>
  <c r="G930" i="29"/>
  <c r="H930" i="29" s="1"/>
  <c r="I930" i="29" s="1"/>
  <c r="C930" i="29"/>
  <c r="G929" i="29"/>
  <c r="H929" i="29" s="1"/>
  <c r="I929" i="29" s="1"/>
  <c r="C929" i="29"/>
  <c r="G928" i="29"/>
  <c r="H928" i="29" s="1"/>
  <c r="I928" i="29" s="1"/>
  <c r="C928" i="29"/>
  <c r="G927" i="29"/>
  <c r="H927" i="29" s="1"/>
  <c r="I927" i="29" s="1"/>
  <c r="C927" i="29"/>
  <c r="G926" i="29"/>
  <c r="H926" i="29" s="1"/>
  <c r="I926" i="29" s="1"/>
  <c r="C926" i="29"/>
  <c r="G925" i="29"/>
  <c r="H925" i="29" s="1"/>
  <c r="I925" i="29" s="1"/>
  <c r="C925" i="29"/>
  <c r="G924" i="29"/>
  <c r="H924" i="29" s="1"/>
  <c r="I924" i="29" s="1"/>
  <c r="C924" i="29"/>
  <c r="G923" i="29"/>
  <c r="H923" i="29" s="1"/>
  <c r="I923" i="29" s="1"/>
  <c r="C923" i="29"/>
  <c r="G922" i="29"/>
  <c r="H922" i="29" s="1"/>
  <c r="I922" i="29" s="1"/>
  <c r="C922" i="29"/>
  <c r="G921" i="29"/>
  <c r="H921" i="29" s="1"/>
  <c r="I921" i="29" s="1"/>
  <c r="C921" i="29"/>
  <c r="G920" i="29"/>
  <c r="H920" i="29" s="1"/>
  <c r="I920" i="29" s="1"/>
  <c r="C920" i="29"/>
  <c r="G919" i="29"/>
  <c r="H919" i="29" s="1"/>
  <c r="I919" i="29" s="1"/>
  <c r="C919" i="29"/>
  <c r="G918" i="29"/>
  <c r="H918" i="29" s="1"/>
  <c r="I918" i="29" s="1"/>
  <c r="C918" i="29"/>
  <c r="G917" i="29"/>
  <c r="H917" i="29" s="1"/>
  <c r="I917" i="29" s="1"/>
  <c r="C917" i="29"/>
  <c r="G916" i="29"/>
  <c r="H916" i="29" s="1"/>
  <c r="I916" i="29" s="1"/>
  <c r="C916" i="29"/>
  <c r="G915" i="29"/>
  <c r="H915" i="29" s="1"/>
  <c r="I915" i="29" s="1"/>
  <c r="C915" i="29"/>
  <c r="G914" i="29"/>
  <c r="H914" i="29" s="1"/>
  <c r="I914" i="29" s="1"/>
  <c r="C914" i="29"/>
  <c r="G913" i="29"/>
  <c r="H913" i="29" s="1"/>
  <c r="I913" i="29" s="1"/>
  <c r="C913" i="29"/>
  <c r="G912" i="29"/>
  <c r="H912" i="29" s="1"/>
  <c r="I912" i="29" s="1"/>
  <c r="C912" i="29"/>
  <c r="G911" i="29"/>
  <c r="H911" i="29" s="1"/>
  <c r="I911" i="29" s="1"/>
  <c r="C911" i="29"/>
  <c r="G910" i="29"/>
  <c r="H910" i="29" s="1"/>
  <c r="I910" i="29" s="1"/>
  <c r="C910" i="29"/>
  <c r="G909" i="29"/>
  <c r="H909" i="29" s="1"/>
  <c r="I909" i="29" s="1"/>
  <c r="C909" i="29"/>
  <c r="G908" i="29"/>
  <c r="H908" i="29" s="1"/>
  <c r="I908" i="29" s="1"/>
  <c r="C908" i="29"/>
  <c r="G907" i="29"/>
  <c r="H907" i="29" s="1"/>
  <c r="I907" i="29" s="1"/>
  <c r="C907" i="29"/>
  <c r="G906" i="29"/>
  <c r="H906" i="29" s="1"/>
  <c r="I906" i="29" s="1"/>
  <c r="C906" i="29"/>
  <c r="G905" i="29"/>
  <c r="H905" i="29" s="1"/>
  <c r="I905" i="29" s="1"/>
  <c r="C905" i="29"/>
  <c r="G904" i="29"/>
  <c r="H904" i="29" s="1"/>
  <c r="I904" i="29" s="1"/>
  <c r="C904" i="29"/>
  <c r="G903" i="29"/>
  <c r="H903" i="29" s="1"/>
  <c r="I903" i="29" s="1"/>
  <c r="C903" i="29"/>
  <c r="G902" i="29"/>
  <c r="H902" i="29" s="1"/>
  <c r="I902" i="29" s="1"/>
  <c r="C902" i="29"/>
  <c r="G901" i="29"/>
  <c r="H901" i="29" s="1"/>
  <c r="I901" i="29" s="1"/>
  <c r="C901" i="29"/>
  <c r="G900" i="29"/>
  <c r="H900" i="29" s="1"/>
  <c r="I900" i="29" s="1"/>
  <c r="C900" i="29"/>
  <c r="G899" i="29"/>
  <c r="H899" i="29" s="1"/>
  <c r="I899" i="29" s="1"/>
  <c r="C899" i="29"/>
  <c r="G898" i="29"/>
  <c r="H898" i="29" s="1"/>
  <c r="I898" i="29" s="1"/>
  <c r="C898" i="29"/>
  <c r="G897" i="29"/>
  <c r="H897" i="29" s="1"/>
  <c r="I897" i="29" s="1"/>
  <c r="C897" i="29"/>
  <c r="G896" i="29"/>
  <c r="H896" i="29" s="1"/>
  <c r="I896" i="29" s="1"/>
  <c r="C896" i="29"/>
  <c r="G895" i="29"/>
  <c r="H895" i="29" s="1"/>
  <c r="I895" i="29" s="1"/>
  <c r="C895" i="29"/>
  <c r="G894" i="29"/>
  <c r="H894" i="29" s="1"/>
  <c r="I894" i="29" s="1"/>
  <c r="C894" i="29"/>
  <c r="G893" i="29"/>
  <c r="H893" i="29" s="1"/>
  <c r="I893" i="29" s="1"/>
  <c r="C893" i="29"/>
  <c r="G892" i="29"/>
  <c r="H892" i="29" s="1"/>
  <c r="I892" i="29" s="1"/>
  <c r="C892" i="29"/>
  <c r="G891" i="29"/>
  <c r="H891" i="29" s="1"/>
  <c r="I891" i="29" s="1"/>
  <c r="C891" i="29"/>
  <c r="G890" i="29"/>
  <c r="H890" i="29" s="1"/>
  <c r="I890" i="29" s="1"/>
  <c r="C890" i="29"/>
  <c r="G889" i="29"/>
  <c r="H889" i="29" s="1"/>
  <c r="I889" i="29" s="1"/>
  <c r="C889" i="29"/>
  <c r="G888" i="29"/>
  <c r="H888" i="29" s="1"/>
  <c r="I888" i="29" s="1"/>
  <c r="C888" i="29"/>
  <c r="G887" i="29"/>
  <c r="H887" i="29" s="1"/>
  <c r="I887" i="29" s="1"/>
  <c r="C887" i="29"/>
  <c r="G886" i="29"/>
  <c r="H886" i="29" s="1"/>
  <c r="I886" i="29" s="1"/>
  <c r="C886" i="29"/>
  <c r="G885" i="29"/>
  <c r="H885" i="29" s="1"/>
  <c r="I885" i="29" s="1"/>
  <c r="C885" i="29"/>
  <c r="G884" i="29"/>
  <c r="H884" i="29" s="1"/>
  <c r="I884" i="29" s="1"/>
  <c r="C884" i="29"/>
  <c r="G883" i="29"/>
  <c r="H883" i="29" s="1"/>
  <c r="I883" i="29" s="1"/>
  <c r="C883" i="29"/>
  <c r="G882" i="29"/>
  <c r="H882" i="29" s="1"/>
  <c r="I882" i="29" s="1"/>
  <c r="C882" i="29"/>
  <c r="G881" i="29"/>
  <c r="H881" i="29" s="1"/>
  <c r="I881" i="29" s="1"/>
  <c r="C881" i="29"/>
  <c r="G880" i="29"/>
  <c r="H880" i="29" s="1"/>
  <c r="I880" i="29" s="1"/>
  <c r="C880" i="29"/>
  <c r="G879" i="29"/>
  <c r="H879" i="29" s="1"/>
  <c r="I879" i="29" s="1"/>
  <c r="C879" i="29"/>
  <c r="G878" i="29"/>
  <c r="H878" i="29" s="1"/>
  <c r="I878" i="29" s="1"/>
  <c r="C878" i="29"/>
  <c r="G877" i="29"/>
  <c r="H877" i="29" s="1"/>
  <c r="I877" i="29" s="1"/>
  <c r="C877" i="29"/>
  <c r="G876" i="29"/>
  <c r="H876" i="29" s="1"/>
  <c r="I876" i="29" s="1"/>
  <c r="C876" i="29"/>
  <c r="G875" i="29"/>
  <c r="H875" i="29" s="1"/>
  <c r="I875" i="29" s="1"/>
  <c r="C875" i="29"/>
  <c r="G874" i="29"/>
  <c r="H874" i="29" s="1"/>
  <c r="I874" i="29" s="1"/>
  <c r="C874" i="29"/>
  <c r="G873" i="29"/>
  <c r="H873" i="29" s="1"/>
  <c r="I873" i="29" s="1"/>
  <c r="C873" i="29"/>
  <c r="G872" i="29"/>
  <c r="H872" i="29" s="1"/>
  <c r="I872" i="29" s="1"/>
  <c r="C872" i="29"/>
  <c r="G871" i="29"/>
  <c r="H871" i="29" s="1"/>
  <c r="I871" i="29" s="1"/>
  <c r="C871" i="29"/>
  <c r="G870" i="29"/>
  <c r="H870" i="29" s="1"/>
  <c r="I870" i="29" s="1"/>
  <c r="C870" i="29"/>
  <c r="G869" i="29"/>
  <c r="H869" i="29" s="1"/>
  <c r="I869" i="29" s="1"/>
  <c r="C869" i="29"/>
  <c r="G868" i="29"/>
  <c r="H868" i="29" s="1"/>
  <c r="I868" i="29" s="1"/>
  <c r="C868" i="29"/>
  <c r="G867" i="29"/>
  <c r="H867" i="29" s="1"/>
  <c r="I867" i="29" s="1"/>
  <c r="C867" i="29"/>
  <c r="G866" i="29"/>
  <c r="H866" i="29" s="1"/>
  <c r="I866" i="29" s="1"/>
  <c r="C866" i="29"/>
  <c r="G865" i="29"/>
  <c r="H865" i="29" s="1"/>
  <c r="I865" i="29" s="1"/>
  <c r="C865" i="29"/>
  <c r="G864" i="29"/>
  <c r="H864" i="29" s="1"/>
  <c r="I864" i="29" s="1"/>
  <c r="C864" i="29"/>
  <c r="G863" i="29"/>
  <c r="H863" i="29" s="1"/>
  <c r="I863" i="29" s="1"/>
  <c r="C863" i="29"/>
  <c r="G862" i="29"/>
  <c r="H862" i="29" s="1"/>
  <c r="I862" i="29" s="1"/>
  <c r="C862" i="29"/>
  <c r="G861" i="29"/>
  <c r="H861" i="29" s="1"/>
  <c r="I861" i="29" s="1"/>
  <c r="C861" i="29"/>
  <c r="G860" i="29"/>
  <c r="H860" i="29" s="1"/>
  <c r="I860" i="29" s="1"/>
  <c r="C860" i="29"/>
  <c r="G859" i="29"/>
  <c r="H859" i="29" s="1"/>
  <c r="I859" i="29" s="1"/>
  <c r="C859" i="29"/>
  <c r="G858" i="29"/>
  <c r="H858" i="29" s="1"/>
  <c r="I858" i="29" s="1"/>
  <c r="C858" i="29"/>
  <c r="G857" i="29"/>
  <c r="H857" i="29" s="1"/>
  <c r="I857" i="29" s="1"/>
  <c r="C857" i="29"/>
  <c r="G856" i="29"/>
  <c r="H856" i="29" s="1"/>
  <c r="I856" i="29" s="1"/>
  <c r="C856" i="29"/>
  <c r="G855" i="29"/>
  <c r="H855" i="29" s="1"/>
  <c r="I855" i="29" s="1"/>
  <c r="C855" i="29"/>
  <c r="G854" i="29"/>
  <c r="H854" i="29" s="1"/>
  <c r="I854" i="29" s="1"/>
  <c r="C854" i="29"/>
  <c r="G853" i="29"/>
  <c r="H853" i="29" s="1"/>
  <c r="I853" i="29" s="1"/>
  <c r="C853" i="29"/>
  <c r="G852" i="29"/>
  <c r="H852" i="29" s="1"/>
  <c r="I852" i="29" s="1"/>
  <c r="C852" i="29"/>
  <c r="G851" i="29"/>
  <c r="H851" i="29" s="1"/>
  <c r="I851" i="29" s="1"/>
  <c r="C851" i="29"/>
  <c r="G850" i="29"/>
  <c r="H850" i="29" s="1"/>
  <c r="I850" i="29" s="1"/>
  <c r="C850" i="29"/>
  <c r="G849" i="29"/>
  <c r="H849" i="29" s="1"/>
  <c r="I849" i="29" s="1"/>
  <c r="C849" i="29"/>
  <c r="G848" i="29"/>
  <c r="H848" i="29" s="1"/>
  <c r="I848" i="29" s="1"/>
  <c r="C848" i="29"/>
  <c r="G847" i="29"/>
  <c r="H847" i="29" s="1"/>
  <c r="I847" i="29" s="1"/>
  <c r="C847" i="29"/>
  <c r="G846" i="29"/>
  <c r="H846" i="29" s="1"/>
  <c r="I846" i="29" s="1"/>
  <c r="C846" i="29"/>
  <c r="G845" i="29"/>
  <c r="H845" i="29" s="1"/>
  <c r="I845" i="29" s="1"/>
  <c r="C845" i="29"/>
  <c r="G844" i="29"/>
  <c r="H844" i="29" s="1"/>
  <c r="I844" i="29" s="1"/>
  <c r="C844" i="29"/>
  <c r="G843" i="29"/>
  <c r="H843" i="29" s="1"/>
  <c r="I843" i="29" s="1"/>
  <c r="C843" i="29"/>
  <c r="G842" i="29"/>
  <c r="H842" i="29" s="1"/>
  <c r="I842" i="29" s="1"/>
  <c r="C842" i="29"/>
  <c r="G841" i="29"/>
  <c r="H841" i="29" s="1"/>
  <c r="I841" i="29" s="1"/>
  <c r="C841" i="29"/>
  <c r="G840" i="29"/>
  <c r="H840" i="29" s="1"/>
  <c r="I840" i="29" s="1"/>
  <c r="C840" i="29"/>
  <c r="G839" i="29"/>
  <c r="H839" i="29" s="1"/>
  <c r="I839" i="29" s="1"/>
  <c r="C839" i="29"/>
  <c r="G838" i="29"/>
  <c r="H838" i="29" s="1"/>
  <c r="I838" i="29" s="1"/>
  <c r="C838" i="29"/>
  <c r="G837" i="29"/>
  <c r="H837" i="29" s="1"/>
  <c r="I837" i="29" s="1"/>
  <c r="C837" i="29"/>
  <c r="G836" i="29"/>
  <c r="H836" i="29" s="1"/>
  <c r="I836" i="29" s="1"/>
  <c r="C836" i="29"/>
  <c r="G835" i="29"/>
  <c r="H835" i="29" s="1"/>
  <c r="I835" i="29" s="1"/>
  <c r="C835" i="29"/>
  <c r="G834" i="29"/>
  <c r="H834" i="29" s="1"/>
  <c r="I834" i="29" s="1"/>
  <c r="C834" i="29"/>
  <c r="G833" i="29"/>
  <c r="H833" i="29" s="1"/>
  <c r="I833" i="29" s="1"/>
  <c r="C833" i="29"/>
  <c r="G832" i="29"/>
  <c r="H832" i="29" s="1"/>
  <c r="I832" i="29" s="1"/>
  <c r="C832" i="29"/>
  <c r="G831" i="29"/>
  <c r="H831" i="29" s="1"/>
  <c r="I831" i="29" s="1"/>
  <c r="C831" i="29"/>
  <c r="G830" i="29"/>
  <c r="H830" i="29" s="1"/>
  <c r="I830" i="29" s="1"/>
  <c r="C830" i="29"/>
  <c r="G829" i="29"/>
  <c r="H829" i="29" s="1"/>
  <c r="I829" i="29" s="1"/>
  <c r="C829" i="29"/>
  <c r="G828" i="29"/>
  <c r="H828" i="29" s="1"/>
  <c r="I828" i="29" s="1"/>
  <c r="C828" i="29"/>
  <c r="G827" i="29"/>
  <c r="H827" i="29" s="1"/>
  <c r="I827" i="29" s="1"/>
  <c r="C827" i="29"/>
  <c r="G826" i="29"/>
  <c r="H826" i="29" s="1"/>
  <c r="I826" i="29" s="1"/>
  <c r="C826" i="29"/>
  <c r="G825" i="29"/>
  <c r="H825" i="29" s="1"/>
  <c r="I825" i="29" s="1"/>
  <c r="C825" i="29"/>
  <c r="G824" i="29"/>
  <c r="H824" i="29" s="1"/>
  <c r="I824" i="29" s="1"/>
  <c r="C824" i="29"/>
  <c r="G823" i="29"/>
  <c r="H823" i="29" s="1"/>
  <c r="I823" i="29" s="1"/>
  <c r="C823" i="29"/>
  <c r="G822" i="29"/>
  <c r="H822" i="29" s="1"/>
  <c r="I822" i="29" s="1"/>
  <c r="C822" i="29"/>
  <c r="G821" i="29"/>
  <c r="H821" i="29" s="1"/>
  <c r="I821" i="29" s="1"/>
  <c r="C821" i="29"/>
  <c r="G820" i="29"/>
  <c r="H820" i="29" s="1"/>
  <c r="I820" i="29" s="1"/>
  <c r="C820" i="29"/>
  <c r="G819" i="29"/>
  <c r="H819" i="29" s="1"/>
  <c r="I819" i="29" s="1"/>
  <c r="C819" i="29"/>
  <c r="G818" i="29"/>
  <c r="H818" i="29" s="1"/>
  <c r="I818" i="29" s="1"/>
  <c r="C818" i="29"/>
  <c r="G817" i="29"/>
  <c r="H817" i="29" s="1"/>
  <c r="I817" i="29" s="1"/>
  <c r="C817" i="29"/>
  <c r="G816" i="29"/>
  <c r="H816" i="29" s="1"/>
  <c r="I816" i="29" s="1"/>
  <c r="C816" i="29"/>
  <c r="G815" i="29"/>
  <c r="H815" i="29" s="1"/>
  <c r="I815" i="29" s="1"/>
  <c r="C815" i="29"/>
  <c r="G814" i="29"/>
  <c r="H814" i="29" s="1"/>
  <c r="I814" i="29" s="1"/>
  <c r="C814" i="29"/>
  <c r="G813" i="29"/>
  <c r="H813" i="29" s="1"/>
  <c r="I813" i="29" s="1"/>
  <c r="C813" i="29"/>
  <c r="G812" i="29"/>
  <c r="H812" i="29" s="1"/>
  <c r="I812" i="29" s="1"/>
  <c r="C812" i="29"/>
  <c r="G811" i="29"/>
  <c r="H811" i="29" s="1"/>
  <c r="I811" i="29" s="1"/>
  <c r="C811" i="29"/>
  <c r="G810" i="29"/>
  <c r="H810" i="29" s="1"/>
  <c r="I810" i="29" s="1"/>
  <c r="C810" i="29"/>
  <c r="G809" i="29"/>
  <c r="H809" i="29" s="1"/>
  <c r="I809" i="29" s="1"/>
  <c r="C809" i="29"/>
  <c r="G808" i="29"/>
  <c r="H808" i="29" s="1"/>
  <c r="I808" i="29" s="1"/>
  <c r="C808" i="29"/>
  <c r="G807" i="29"/>
  <c r="H807" i="29" s="1"/>
  <c r="I807" i="29" s="1"/>
  <c r="C807" i="29"/>
  <c r="G806" i="29"/>
  <c r="H806" i="29" s="1"/>
  <c r="I806" i="29" s="1"/>
  <c r="C806" i="29"/>
  <c r="G805" i="29"/>
  <c r="H805" i="29" s="1"/>
  <c r="I805" i="29" s="1"/>
  <c r="C805" i="29"/>
  <c r="G804" i="29"/>
  <c r="H804" i="29" s="1"/>
  <c r="I804" i="29" s="1"/>
  <c r="C804" i="29"/>
  <c r="G803" i="29"/>
  <c r="H803" i="29" s="1"/>
  <c r="I803" i="29" s="1"/>
  <c r="C803" i="29"/>
  <c r="G802" i="29"/>
  <c r="H802" i="29" s="1"/>
  <c r="I802" i="29" s="1"/>
  <c r="C802" i="29"/>
  <c r="G801" i="29"/>
  <c r="H801" i="29" s="1"/>
  <c r="I801" i="29" s="1"/>
  <c r="C801" i="29"/>
  <c r="G800" i="29"/>
  <c r="H800" i="29" s="1"/>
  <c r="I800" i="29" s="1"/>
  <c r="C800" i="29"/>
  <c r="G799" i="29"/>
  <c r="H799" i="29" s="1"/>
  <c r="I799" i="29" s="1"/>
  <c r="C799" i="29"/>
  <c r="G798" i="29"/>
  <c r="H798" i="29" s="1"/>
  <c r="I798" i="29" s="1"/>
  <c r="C798" i="29"/>
  <c r="G797" i="29"/>
  <c r="H797" i="29" s="1"/>
  <c r="I797" i="29" s="1"/>
  <c r="C797" i="29"/>
  <c r="G796" i="29"/>
  <c r="H796" i="29" s="1"/>
  <c r="I796" i="29" s="1"/>
  <c r="C796" i="29"/>
  <c r="G795" i="29"/>
  <c r="H795" i="29" s="1"/>
  <c r="I795" i="29" s="1"/>
  <c r="C795" i="29"/>
  <c r="G794" i="29"/>
  <c r="H794" i="29" s="1"/>
  <c r="I794" i="29" s="1"/>
  <c r="C794" i="29"/>
  <c r="G793" i="29"/>
  <c r="H793" i="29" s="1"/>
  <c r="I793" i="29" s="1"/>
  <c r="C793" i="29"/>
  <c r="G792" i="29"/>
  <c r="H792" i="29" s="1"/>
  <c r="I792" i="29" s="1"/>
  <c r="C792" i="29"/>
  <c r="G791" i="29"/>
  <c r="H791" i="29" s="1"/>
  <c r="I791" i="29" s="1"/>
  <c r="C791" i="29"/>
  <c r="G790" i="29"/>
  <c r="H790" i="29" s="1"/>
  <c r="I790" i="29" s="1"/>
  <c r="C790" i="29"/>
  <c r="G789" i="29"/>
  <c r="H789" i="29" s="1"/>
  <c r="I789" i="29" s="1"/>
  <c r="C789" i="29"/>
  <c r="G788" i="29"/>
  <c r="H788" i="29" s="1"/>
  <c r="I788" i="29" s="1"/>
  <c r="C788" i="29"/>
  <c r="G787" i="29"/>
  <c r="H787" i="29" s="1"/>
  <c r="I787" i="29" s="1"/>
  <c r="C787" i="29"/>
  <c r="G786" i="29"/>
  <c r="H786" i="29" s="1"/>
  <c r="I786" i="29" s="1"/>
  <c r="C786" i="29"/>
  <c r="G785" i="29"/>
  <c r="H785" i="29" s="1"/>
  <c r="I785" i="29" s="1"/>
  <c r="C785" i="29"/>
  <c r="G784" i="29"/>
  <c r="H784" i="29" s="1"/>
  <c r="I784" i="29" s="1"/>
  <c r="C784" i="29"/>
  <c r="G783" i="29"/>
  <c r="H783" i="29" s="1"/>
  <c r="I783" i="29" s="1"/>
  <c r="C783" i="29"/>
  <c r="G782" i="29"/>
  <c r="H782" i="29" s="1"/>
  <c r="I782" i="29" s="1"/>
  <c r="C782" i="29"/>
  <c r="G781" i="29"/>
  <c r="H781" i="29" s="1"/>
  <c r="I781" i="29" s="1"/>
  <c r="C781" i="29"/>
  <c r="G780" i="29"/>
  <c r="H780" i="29" s="1"/>
  <c r="I780" i="29" s="1"/>
  <c r="C780" i="29"/>
  <c r="G779" i="29"/>
  <c r="H779" i="29" s="1"/>
  <c r="I779" i="29" s="1"/>
  <c r="C779" i="29"/>
  <c r="G778" i="29"/>
  <c r="H778" i="29" s="1"/>
  <c r="I778" i="29" s="1"/>
  <c r="C778" i="29"/>
  <c r="G777" i="29"/>
  <c r="H777" i="29" s="1"/>
  <c r="I777" i="29" s="1"/>
  <c r="C777" i="29"/>
  <c r="G776" i="29"/>
  <c r="H776" i="29" s="1"/>
  <c r="I776" i="29" s="1"/>
  <c r="C776" i="29"/>
  <c r="G775" i="29"/>
  <c r="H775" i="29" s="1"/>
  <c r="I775" i="29" s="1"/>
  <c r="C775" i="29"/>
  <c r="G774" i="29"/>
  <c r="H774" i="29" s="1"/>
  <c r="I774" i="29" s="1"/>
  <c r="C774" i="29"/>
  <c r="G773" i="29"/>
  <c r="H773" i="29" s="1"/>
  <c r="I773" i="29" s="1"/>
  <c r="C773" i="29"/>
  <c r="G772" i="29"/>
  <c r="H772" i="29" s="1"/>
  <c r="I772" i="29" s="1"/>
  <c r="C772" i="29"/>
  <c r="G771" i="29"/>
  <c r="H771" i="29" s="1"/>
  <c r="I771" i="29" s="1"/>
  <c r="C771" i="29"/>
  <c r="G770" i="29"/>
  <c r="H770" i="29" s="1"/>
  <c r="I770" i="29" s="1"/>
  <c r="C770" i="29"/>
  <c r="G769" i="29"/>
  <c r="H769" i="29" s="1"/>
  <c r="I769" i="29" s="1"/>
  <c r="C769" i="29"/>
  <c r="G768" i="29"/>
  <c r="H768" i="29" s="1"/>
  <c r="I768" i="29" s="1"/>
  <c r="C768" i="29"/>
  <c r="G767" i="29"/>
  <c r="H767" i="29" s="1"/>
  <c r="I767" i="29" s="1"/>
  <c r="C767" i="29"/>
  <c r="G766" i="29"/>
  <c r="H766" i="29" s="1"/>
  <c r="I766" i="29" s="1"/>
  <c r="C766" i="29"/>
  <c r="G765" i="29"/>
  <c r="H765" i="29" s="1"/>
  <c r="I765" i="29" s="1"/>
  <c r="C765" i="29"/>
  <c r="G764" i="29"/>
  <c r="H764" i="29" s="1"/>
  <c r="I764" i="29" s="1"/>
  <c r="C764" i="29"/>
  <c r="G763" i="29"/>
  <c r="H763" i="29" s="1"/>
  <c r="I763" i="29" s="1"/>
  <c r="C763" i="29"/>
  <c r="G762" i="29"/>
  <c r="H762" i="29" s="1"/>
  <c r="I762" i="29" s="1"/>
  <c r="C762" i="29"/>
  <c r="G761" i="29"/>
  <c r="H761" i="29" s="1"/>
  <c r="I761" i="29" s="1"/>
  <c r="C761" i="29"/>
  <c r="G760" i="29"/>
  <c r="H760" i="29" s="1"/>
  <c r="I760" i="29" s="1"/>
  <c r="C760" i="29"/>
  <c r="G759" i="29"/>
  <c r="H759" i="29" s="1"/>
  <c r="I759" i="29" s="1"/>
  <c r="C759" i="29"/>
  <c r="G758" i="29"/>
  <c r="H758" i="29" s="1"/>
  <c r="I758" i="29" s="1"/>
  <c r="C758" i="29"/>
  <c r="G757" i="29"/>
  <c r="H757" i="29" s="1"/>
  <c r="I757" i="29" s="1"/>
  <c r="C757" i="29"/>
  <c r="G756" i="29"/>
  <c r="H756" i="29" s="1"/>
  <c r="I756" i="29" s="1"/>
  <c r="C756" i="29"/>
  <c r="G755" i="29"/>
  <c r="H755" i="29" s="1"/>
  <c r="I755" i="29" s="1"/>
  <c r="C755" i="29"/>
  <c r="G754" i="29"/>
  <c r="H754" i="29" s="1"/>
  <c r="I754" i="29" s="1"/>
  <c r="C754" i="29"/>
  <c r="G753" i="29"/>
  <c r="H753" i="29" s="1"/>
  <c r="I753" i="29" s="1"/>
  <c r="C753" i="29"/>
  <c r="G752" i="29"/>
  <c r="H752" i="29" s="1"/>
  <c r="I752" i="29" s="1"/>
  <c r="C752" i="29"/>
  <c r="G751" i="29"/>
  <c r="H751" i="29" s="1"/>
  <c r="I751" i="29" s="1"/>
  <c r="C751" i="29"/>
  <c r="G750" i="29"/>
  <c r="H750" i="29" s="1"/>
  <c r="I750" i="29" s="1"/>
  <c r="C750" i="29"/>
  <c r="G749" i="29"/>
  <c r="H749" i="29" s="1"/>
  <c r="I749" i="29" s="1"/>
  <c r="C749" i="29"/>
  <c r="G748" i="29"/>
  <c r="H748" i="29" s="1"/>
  <c r="I748" i="29" s="1"/>
  <c r="C748" i="29"/>
  <c r="G747" i="29"/>
  <c r="H747" i="29" s="1"/>
  <c r="I747" i="29" s="1"/>
  <c r="C747" i="29"/>
  <c r="G746" i="29"/>
  <c r="H746" i="29" s="1"/>
  <c r="I746" i="29" s="1"/>
  <c r="C746" i="29"/>
  <c r="G745" i="29"/>
  <c r="H745" i="29" s="1"/>
  <c r="I745" i="29" s="1"/>
  <c r="C745" i="29"/>
  <c r="G744" i="29"/>
  <c r="H744" i="29" s="1"/>
  <c r="I744" i="29" s="1"/>
  <c r="C744" i="29"/>
  <c r="G743" i="29"/>
  <c r="H743" i="29" s="1"/>
  <c r="I743" i="29" s="1"/>
  <c r="C743" i="29"/>
  <c r="G742" i="29"/>
  <c r="H742" i="29" s="1"/>
  <c r="I742" i="29" s="1"/>
  <c r="C742" i="29"/>
  <c r="G741" i="29"/>
  <c r="H741" i="29" s="1"/>
  <c r="I741" i="29" s="1"/>
  <c r="C741" i="29"/>
  <c r="G740" i="29"/>
  <c r="H740" i="29" s="1"/>
  <c r="I740" i="29" s="1"/>
  <c r="C740" i="29"/>
  <c r="G739" i="29"/>
  <c r="H739" i="29" s="1"/>
  <c r="I739" i="29" s="1"/>
  <c r="C739" i="29"/>
  <c r="G738" i="29"/>
  <c r="H738" i="29" s="1"/>
  <c r="I738" i="29" s="1"/>
  <c r="C738" i="29"/>
  <c r="G737" i="29"/>
  <c r="H737" i="29" s="1"/>
  <c r="I737" i="29" s="1"/>
  <c r="C737" i="29"/>
  <c r="G736" i="29"/>
  <c r="H736" i="29" s="1"/>
  <c r="I736" i="29" s="1"/>
  <c r="C736" i="29"/>
  <c r="G735" i="29"/>
  <c r="H735" i="29" s="1"/>
  <c r="I735" i="29" s="1"/>
  <c r="C735" i="29"/>
  <c r="G734" i="29"/>
  <c r="H734" i="29" s="1"/>
  <c r="I734" i="29" s="1"/>
  <c r="C734" i="29"/>
  <c r="G733" i="29"/>
  <c r="H733" i="29" s="1"/>
  <c r="I733" i="29" s="1"/>
  <c r="C733" i="29"/>
  <c r="G732" i="29"/>
  <c r="H732" i="29" s="1"/>
  <c r="I732" i="29" s="1"/>
  <c r="C732" i="29"/>
  <c r="G731" i="29"/>
  <c r="H731" i="29" s="1"/>
  <c r="I731" i="29" s="1"/>
  <c r="C731" i="29"/>
  <c r="G730" i="29"/>
  <c r="H730" i="29" s="1"/>
  <c r="I730" i="29" s="1"/>
  <c r="C730" i="29"/>
  <c r="G729" i="29"/>
  <c r="H729" i="29" s="1"/>
  <c r="I729" i="29" s="1"/>
  <c r="C729" i="29"/>
  <c r="G728" i="29"/>
  <c r="H728" i="29" s="1"/>
  <c r="I728" i="29" s="1"/>
  <c r="C728" i="29"/>
  <c r="G727" i="29"/>
  <c r="H727" i="29" s="1"/>
  <c r="I727" i="29" s="1"/>
  <c r="C727" i="29"/>
  <c r="G726" i="29"/>
  <c r="H726" i="29" s="1"/>
  <c r="I726" i="29" s="1"/>
  <c r="C726" i="29"/>
  <c r="G725" i="29"/>
  <c r="H725" i="29" s="1"/>
  <c r="I725" i="29" s="1"/>
  <c r="C725" i="29"/>
  <c r="G724" i="29"/>
  <c r="H724" i="29" s="1"/>
  <c r="I724" i="29" s="1"/>
  <c r="C724" i="29"/>
  <c r="G723" i="29"/>
  <c r="H723" i="29" s="1"/>
  <c r="I723" i="29" s="1"/>
  <c r="C723" i="29"/>
  <c r="G722" i="29"/>
  <c r="H722" i="29" s="1"/>
  <c r="I722" i="29" s="1"/>
  <c r="C722" i="29"/>
  <c r="G721" i="29"/>
  <c r="H721" i="29" s="1"/>
  <c r="I721" i="29" s="1"/>
  <c r="C721" i="29"/>
  <c r="G720" i="29"/>
  <c r="H720" i="29" s="1"/>
  <c r="I720" i="29" s="1"/>
  <c r="C720" i="29"/>
  <c r="G719" i="29"/>
  <c r="H719" i="29" s="1"/>
  <c r="I719" i="29" s="1"/>
  <c r="C719" i="29"/>
  <c r="G718" i="29"/>
  <c r="H718" i="29" s="1"/>
  <c r="I718" i="29" s="1"/>
  <c r="C718" i="29"/>
  <c r="G717" i="29"/>
  <c r="H717" i="29" s="1"/>
  <c r="I717" i="29" s="1"/>
  <c r="C717" i="29"/>
  <c r="G716" i="29"/>
  <c r="H716" i="29" s="1"/>
  <c r="I716" i="29" s="1"/>
  <c r="C716" i="29"/>
  <c r="G715" i="29"/>
  <c r="H715" i="29" s="1"/>
  <c r="I715" i="29" s="1"/>
  <c r="C715" i="29"/>
  <c r="G714" i="29"/>
  <c r="H714" i="29" s="1"/>
  <c r="I714" i="29" s="1"/>
  <c r="C714" i="29"/>
  <c r="G713" i="29"/>
  <c r="H713" i="29" s="1"/>
  <c r="I713" i="29" s="1"/>
  <c r="C713" i="29"/>
  <c r="G712" i="29"/>
  <c r="H712" i="29" s="1"/>
  <c r="I712" i="29" s="1"/>
  <c r="C712" i="29"/>
  <c r="G711" i="29"/>
  <c r="H711" i="29" s="1"/>
  <c r="I711" i="29" s="1"/>
  <c r="C711" i="29"/>
  <c r="G710" i="29"/>
  <c r="H710" i="29" s="1"/>
  <c r="I710" i="29" s="1"/>
  <c r="C710" i="29"/>
  <c r="G709" i="29"/>
  <c r="H709" i="29" s="1"/>
  <c r="I709" i="29" s="1"/>
  <c r="C709" i="29"/>
  <c r="G708" i="29"/>
  <c r="H708" i="29" s="1"/>
  <c r="I708" i="29" s="1"/>
  <c r="C708" i="29"/>
  <c r="G707" i="29"/>
  <c r="H707" i="29" s="1"/>
  <c r="I707" i="29" s="1"/>
  <c r="C707" i="29"/>
  <c r="G706" i="29"/>
  <c r="H706" i="29" s="1"/>
  <c r="I706" i="29" s="1"/>
  <c r="C706" i="29"/>
  <c r="G705" i="29"/>
  <c r="H705" i="29" s="1"/>
  <c r="I705" i="29" s="1"/>
  <c r="C705" i="29"/>
  <c r="G704" i="29"/>
  <c r="H704" i="29" s="1"/>
  <c r="I704" i="29" s="1"/>
  <c r="C704" i="29"/>
  <c r="G703" i="29"/>
  <c r="H703" i="29" s="1"/>
  <c r="I703" i="29" s="1"/>
  <c r="C703" i="29"/>
  <c r="G702" i="29"/>
  <c r="H702" i="29" s="1"/>
  <c r="I702" i="29" s="1"/>
  <c r="C702" i="29"/>
  <c r="G701" i="29"/>
  <c r="H701" i="29" s="1"/>
  <c r="I701" i="29" s="1"/>
  <c r="C701" i="29"/>
  <c r="G700" i="29"/>
  <c r="H700" i="29" s="1"/>
  <c r="I700" i="29" s="1"/>
  <c r="C700" i="29"/>
  <c r="G699" i="29"/>
  <c r="H699" i="29" s="1"/>
  <c r="I699" i="29" s="1"/>
  <c r="C699" i="29"/>
  <c r="G698" i="29"/>
  <c r="H698" i="29" s="1"/>
  <c r="I698" i="29" s="1"/>
  <c r="C698" i="29"/>
  <c r="G697" i="29"/>
  <c r="H697" i="29" s="1"/>
  <c r="I697" i="29" s="1"/>
  <c r="C697" i="29"/>
  <c r="G696" i="29"/>
  <c r="H696" i="29" s="1"/>
  <c r="I696" i="29" s="1"/>
  <c r="C696" i="29"/>
  <c r="G695" i="29"/>
  <c r="H695" i="29" s="1"/>
  <c r="I695" i="29" s="1"/>
  <c r="C695" i="29"/>
  <c r="G694" i="29"/>
  <c r="H694" i="29" s="1"/>
  <c r="I694" i="29" s="1"/>
  <c r="C694" i="29"/>
  <c r="G693" i="29"/>
  <c r="H693" i="29" s="1"/>
  <c r="I693" i="29" s="1"/>
  <c r="C693" i="29"/>
  <c r="G692" i="29"/>
  <c r="H692" i="29" s="1"/>
  <c r="I692" i="29" s="1"/>
  <c r="C692" i="29"/>
  <c r="G691" i="29"/>
  <c r="H691" i="29" s="1"/>
  <c r="I691" i="29" s="1"/>
  <c r="C691" i="29"/>
  <c r="G690" i="29"/>
  <c r="H690" i="29" s="1"/>
  <c r="I690" i="29" s="1"/>
  <c r="C690" i="29"/>
  <c r="G689" i="29"/>
  <c r="H689" i="29" s="1"/>
  <c r="I689" i="29" s="1"/>
  <c r="C689" i="29"/>
  <c r="G688" i="29"/>
  <c r="H688" i="29" s="1"/>
  <c r="I688" i="29" s="1"/>
  <c r="C688" i="29"/>
  <c r="G687" i="29"/>
  <c r="H687" i="29" s="1"/>
  <c r="I687" i="29" s="1"/>
  <c r="C687" i="29"/>
  <c r="G686" i="29"/>
  <c r="H686" i="29" s="1"/>
  <c r="I686" i="29" s="1"/>
  <c r="C686" i="29"/>
  <c r="G685" i="29"/>
  <c r="H685" i="29" s="1"/>
  <c r="I685" i="29" s="1"/>
  <c r="C685" i="29"/>
  <c r="G684" i="29"/>
  <c r="H684" i="29" s="1"/>
  <c r="I684" i="29" s="1"/>
  <c r="C684" i="29"/>
  <c r="G683" i="29"/>
  <c r="H683" i="29" s="1"/>
  <c r="I683" i="29" s="1"/>
  <c r="C683" i="29"/>
  <c r="G682" i="29"/>
  <c r="H682" i="29" s="1"/>
  <c r="I682" i="29" s="1"/>
  <c r="C682" i="29"/>
  <c r="G681" i="29"/>
  <c r="H681" i="29" s="1"/>
  <c r="I681" i="29" s="1"/>
  <c r="C681" i="29"/>
  <c r="G680" i="29"/>
  <c r="H680" i="29" s="1"/>
  <c r="I680" i="29" s="1"/>
  <c r="C680" i="29"/>
  <c r="G679" i="29"/>
  <c r="H679" i="29" s="1"/>
  <c r="I679" i="29" s="1"/>
  <c r="C679" i="29"/>
  <c r="G678" i="29"/>
  <c r="H678" i="29" s="1"/>
  <c r="I678" i="29" s="1"/>
  <c r="C678" i="29"/>
  <c r="G677" i="29"/>
  <c r="H677" i="29" s="1"/>
  <c r="I677" i="29" s="1"/>
  <c r="C677" i="29"/>
  <c r="G676" i="29"/>
  <c r="H676" i="29" s="1"/>
  <c r="I676" i="29" s="1"/>
  <c r="C676" i="29"/>
  <c r="G675" i="29"/>
  <c r="H675" i="29" s="1"/>
  <c r="I675" i="29" s="1"/>
  <c r="C675" i="29"/>
  <c r="G674" i="29"/>
  <c r="H674" i="29" s="1"/>
  <c r="I674" i="29" s="1"/>
  <c r="C674" i="29"/>
  <c r="G673" i="29"/>
  <c r="H673" i="29" s="1"/>
  <c r="I673" i="29" s="1"/>
  <c r="C673" i="29"/>
  <c r="G672" i="29"/>
  <c r="H672" i="29" s="1"/>
  <c r="I672" i="29" s="1"/>
  <c r="C672" i="29"/>
  <c r="G671" i="29"/>
  <c r="H671" i="29" s="1"/>
  <c r="I671" i="29" s="1"/>
  <c r="C671" i="29"/>
  <c r="G670" i="29"/>
  <c r="H670" i="29" s="1"/>
  <c r="I670" i="29" s="1"/>
  <c r="C670" i="29"/>
  <c r="G669" i="29"/>
  <c r="H669" i="29" s="1"/>
  <c r="I669" i="29" s="1"/>
  <c r="C669" i="29"/>
  <c r="G668" i="29"/>
  <c r="H668" i="29" s="1"/>
  <c r="I668" i="29" s="1"/>
  <c r="C668" i="29"/>
  <c r="G667" i="29"/>
  <c r="H667" i="29" s="1"/>
  <c r="I667" i="29" s="1"/>
  <c r="C667" i="29"/>
  <c r="G666" i="29"/>
  <c r="H666" i="29" s="1"/>
  <c r="I666" i="29" s="1"/>
  <c r="C666" i="29"/>
  <c r="G665" i="29"/>
  <c r="H665" i="29" s="1"/>
  <c r="I665" i="29" s="1"/>
  <c r="C665" i="29"/>
  <c r="G664" i="29"/>
  <c r="H664" i="29" s="1"/>
  <c r="I664" i="29" s="1"/>
  <c r="C664" i="29"/>
  <c r="G663" i="29"/>
  <c r="H663" i="29" s="1"/>
  <c r="I663" i="29" s="1"/>
  <c r="C663" i="29"/>
  <c r="G662" i="29"/>
  <c r="H662" i="29" s="1"/>
  <c r="I662" i="29" s="1"/>
  <c r="C662" i="29"/>
  <c r="G661" i="29"/>
  <c r="H661" i="29" s="1"/>
  <c r="I661" i="29" s="1"/>
  <c r="C661" i="29"/>
  <c r="G660" i="29"/>
  <c r="H660" i="29" s="1"/>
  <c r="I660" i="29" s="1"/>
  <c r="C660" i="29"/>
  <c r="G659" i="29"/>
  <c r="H659" i="29" s="1"/>
  <c r="I659" i="29" s="1"/>
  <c r="C659" i="29"/>
  <c r="G658" i="29"/>
  <c r="H658" i="29" s="1"/>
  <c r="I658" i="29" s="1"/>
  <c r="C658" i="29"/>
  <c r="G657" i="29"/>
  <c r="H657" i="29" s="1"/>
  <c r="I657" i="29" s="1"/>
  <c r="C657" i="29"/>
  <c r="G656" i="29"/>
  <c r="H656" i="29" s="1"/>
  <c r="I656" i="29" s="1"/>
  <c r="C656" i="29"/>
  <c r="G655" i="29"/>
  <c r="H655" i="29" s="1"/>
  <c r="I655" i="29" s="1"/>
  <c r="C655" i="29"/>
  <c r="G654" i="29"/>
  <c r="H654" i="29" s="1"/>
  <c r="I654" i="29" s="1"/>
  <c r="C654" i="29"/>
  <c r="G653" i="29"/>
  <c r="H653" i="29" s="1"/>
  <c r="I653" i="29" s="1"/>
  <c r="C653" i="29"/>
  <c r="G652" i="29"/>
  <c r="H652" i="29" s="1"/>
  <c r="I652" i="29" s="1"/>
  <c r="C652" i="29"/>
  <c r="G651" i="29"/>
  <c r="H651" i="29" s="1"/>
  <c r="I651" i="29" s="1"/>
  <c r="C651" i="29"/>
  <c r="G650" i="29"/>
  <c r="H650" i="29" s="1"/>
  <c r="I650" i="29" s="1"/>
  <c r="C650" i="29"/>
  <c r="G649" i="29"/>
  <c r="H649" i="29" s="1"/>
  <c r="I649" i="29" s="1"/>
  <c r="C649" i="29"/>
  <c r="G648" i="29"/>
  <c r="H648" i="29" s="1"/>
  <c r="I648" i="29" s="1"/>
  <c r="C648" i="29"/>
  <c r="G647" i="29"/>
  <c r="H647" i="29" s="1"/>
  <c r="I647" i="29" s="1"/>
  <c r="C647" i="29"/>
  <c r="G646" i="29"/>
  <c r="H646" i="29" s="1"/>
  <c r="I646" i="29" s="1"/>
  <c r="C646" i="29"/>
  <c r="G645" i="29"/>
  <c r="H645" i="29" s="1"/>
  <c r="I645" i="29" s="1"/>
  <c r="C645" i="29"/>
  <c r="G644" i="29"/>
  <c r="H644" i="29" s="1"/>
  <c r="I644" i="29" s="1"/>
  <c r="C644" i="29"/>
  <c r="G643" i="29"/>
  <c r="H643" i="29" s="1"/>
  <c r="I643" i="29" s="1"/>
  <c r="C643" i="29"/>
  <c r="G642" i="29"/>
  <c r="H642" i="29" s="1"/>
  <c r="I642" i="29" s="1"/>
  <c r="C642" i="29"/>
  <c r="G641" i="29"/>
  <c r="H641" i="29" s="1"/>
  <c r="I641" i="29" s="1"/>
  <c r="C641" i="29"/>
  <c r="G640" i="29"/>
  <c r="H640" i="29" s="1"/>
  <c r="I640" i="29" s="1"/>
  <c r="C640" i="29"/>
  <c r="G639" i="29"/>
  <c r="H639" i="29" s="1"/>
  <c r="I639" i="29" s="1"/>
  <c r="C639" i="29"/>
  <c r="G638" i="29"/>
  <c r="H638" i="29" s="1"/>
  <c r="I638" i="29" s="1"/>
  <c r="C638" i="29"/>
  <c r="G637" i="29"/>
  <c r="H637" i="29" s="1"/>
  <c r="I637" i="29" s="1"/>
  <c r="C637" i="29"/>
  <c r="G636" i="29"/>
  <c r="H636" i="29" s="1"/>
  <c r="I636" i="29" s="1"/>
  <c r="C636" i="29"/>
  <c r="G635" i="29"/>
  <c r="H635" i="29" s="1"/>
  <c r="I635" i="29" s="1"/>
  <c r="C635" i="29"/>
  <c r="G634" i="29"/>
  <c r="H634" i="29" s="1"/>
  <c r="I634" i="29" s="1"/>
  <c r="C634" i="29"/>
  <c r="G633" i="29"/>
  <c r="H633" i="29" s="1"/>
  <c r="I633" i="29" s="1"/>
  <c r="C633" i="29"/>
  <c r="G632" i="29"/>
  <c r="H632" i="29" s="1"/>
  <c r="I632" i="29" s="1"/>
  <c r="C632" i="29"/>
  <c r="G631" i="29"/>
  <c r="H631" i="29" s="1"/>
  <c r="I631" i="29" s="1"/>
  <c r="C631" i="29"/>
  <c r="G630" i="29"/>
  <c r="H630" i="29" s="1"/>
  <c r="I630" i="29" s="1"/>
  <c r="C630" i="29"/>
  <c r="G629" i="29"/>
  <c r="H629" i="29" s="1"/>
  <c r="I629" i="29" s="1"/>
  <c r="C629" i="29"/>
  <c r="G628" i="29"/>
  <c r="H628" i="29" s="1"/>
  <c r="I628" i="29" s="1"/>
  <c r="C628" i="29"/>
  <c r="G627" i="29"/>
  <c r="H627" i="29" s="1"/>
  <c r="I627" i="29" s="1"/>
  <c r="C627" i="29"/>
  <c r="G626" i="29"/>
  <c r="H626" i="29" s="1"/>
  <c r="I626" i="29" s="1"/>
  <c r="C626" i="29"/>
  <c r="G625" i="29"/>
  <c r="H625" i="29" s="1"/>
  <c r="I625" i="29" s="1"/>
  <c r="C625" i="29"/>
  <c r="G624" i="29"/>
  <c r="H624" i="29" s="1"/>
  <c r="I624" i="29" s="1"/>
  <c r="C624" i="29"/>
  <c r="G623" i="29"/>
  <c r="H623" i="29" s="1"/>
  <c r="I623" i="29" s="1"/>
  <c r="C623" i="29"/>
  <c r="G622" i="29"/>
  <c r="H622" i="29" s="1"/>
  <c r="I622" i="29" s="1"/>
  <c r="C622" i="29"/>
  <c r="G621" i="29"/>
  <c r="H621" i="29" s="1"/>
  <c r="I621" i="29" s="1"/>
  <c r="C621" i="29"/>
  <c r="G620" i="29"/>
  <c r="H620" i="29" s="1"/>
  <c r="I620" i="29" s="1"/>
  <c r="C620" i="29"/>
  <c r="G619" i="29"/>
  <c r="H619" i="29" s="1"/>
  <c r="I619" i="29" s="1"/>
  <c r="C619" i="29"/>
  <c r="G618" i="29"/>
  <c r="H618" i="29" s="1"/>
  <c r="I618" i="29" s="1"/>
  <c r="C618" i="29"/>
  <c r="G617" i="29"/>
  <c r="H617" i="29" s="1"/>
  <c r="I617" i="29" s="1"/>
  <c r="C617" i="29"/>
  <c r="G616" i="29"/>
  <c r="H616" i="29" s="1"/>
  <c r="I616" i="29" s="1"/>
  <c r="C616" i="29"/>
  <c r="G615" i="29"/>
  <c r="H615" i="29" s="1"/>
  <c r="I615" i="29" s="1"/>
  <c r="C615" i="29"/>
  <c r="G614" i="29"/>
  <c r="H614" i="29" s="1"/>
  <c r="I614" i="29" s="1"/>
  <c r="C614" i="29"/>
  <c r="G613" i="29"/>
  <c r="H613" i="29" s="1"/>
  <c r="I613" i="29" s="1"/>
  <c r="C613" i="29"/>
  <c r="G612" i="29"/>
  <c r="H612" i="29" s="1"/>
  <c r="I612" i="29" s="1"/>
  <c r="C612" i="29"/>
  <c r="G611" i="29"/>
  <c r="H611" i="29" s="1"/>
  <c r="I611" i="29" s="1"/>
  <c r="C611" i="29"/>
  <c r="G610" i="29"/>
  <c r="H610" i="29" s="1"/>
  <c r="I610" i="29" s="1"/>
  <c r="C610" i="29"/>
  <c r="G609" i="29"/>
  <c r="H609" i="29" s="1"/>
  <c r="I609" i="29" s="1"/>
  <c r="C609" i="29"/>
  <c r="G608" i="29"/>
  <c r="H608" i="29" s="1"/>
  <c r="I608" i="29" s="1"/>
  <c r="C608" i="29"/>
  <c r="G607" i="29"/>
  <c r="H607" i="29" s="1"/>
  <c r="I607" i="29" s="1"/>
  <c r="C607" i="29"/>
  <c r="G606" i="29"/>
  <c r="H606" i="29" s="1"/>
  <c r="I606" i="29" s="1"/>
  <c r="C606" i="29"/>
  <c r="G605" i="29"/>
  <c r="H605" i="29" s="1"/>
  <c r="I605" i="29" s="1"/>
  <c r="C605" i="29"/>
  <c r="G604" i="29"/>
  <c r="H604" i="29" s="1"/>
  <c r="I604" i="29" s="1"/>
  <c r="C604" i="29"/>
  <c r="G603" i="29"/>
  <c r="H603" i="29" s="1"/>
  <c r="I603" i="29" s="1"/>
  <c r="C603" i="29"/>
  <c r="G602" i="29"/>
  <c r="H602" i="29" s="1"/>
  <c r="I602" i="29" s="1"/>
  <c r="C602" i="29"/>
  <c r="G601" i="29"/>
  <c r="H601" i="29" s="1"/>
  <c r="I601" i="29" s="1"/>
  <c r="C601" i="29"/>
  <c r="G600" i="29"/>
  <c r="H600" i="29" s="1"/>
  <c r="I600" i="29" s="1"/>
  <c r="C600" i="29"/>
  <c r="G599" i="29"/>
  <c r="H599" i="29" s="1"/>
  <c r="I599" i="29" s="1"/>
  <c r="C599" i="29"/>
  <c r="G598" i="29"/>
  <c r="H598" i="29" s="1"/>
  <c r="I598" i="29" s="1"/>
  <c r="C598" i="29"/>
  <c r="G597" i="29"/>
  <c r="H597" i="29" s="1"/>
  <c r="I597" i="29" s="1"/>
  <c r="C597" i="29"/>
  <c r="G596" i="29"/>
  <c r="H596" i="29" s="1"/>
  <c r="I596" i="29" s="1"/>
  <c r="C596" i="29"/>
  <c r="G595" i="29"/>
  <c r="H595" i="29" s="1"/>
  <c r="I595" i="29" s="1"/>
  <c r="C595" i="29"/>
  <c r="G594" i="29"/>
  <c r="H594" i="29" s="1"/>
  <c r="I594" i="29" s="1"/>
  <c r="C594" i="29"/>
  <c r="G593" i="29"/>
  <c r="H593" i="29" s="1"/>
  <c r="I593" i="29" s="1"/>
  <c r="C593" i="29"/>
  <c r="G592" i="29"/>
  <c r="H592" i="29" s="1"/>
  <c r="I592" i="29" s="1"/>
  <c r="C592" i="29"/>
  <c r="G591" i="29"/>
  <c r="H591" i="29" s="1"/>
  <c r="I591" i="29" s="1"/>
  <c r="C591" i="29"/>
  <c r="G590" i="29"/>
  <c r="H590" i="29" s="1"/>
  <c r="I590" i="29" s="1"/>
  <c r="C590" i="29"/>
  <c r="G589" i="29"/>
  <c r="H589" i="29" s="1"/>
  <c r="I589" i="29" s="1"/>
  <c r="C589" i="29"/>
  <c r="G588" i="29"/>
  <c r="H588" i="29" s="1"/>
  <c r="I588" i="29" s="1"/>
  <c r="C588" i="29"/>
  <c r="G587" i="29"/>
  <c r="H587" i="29" s="1"/>
  <c r="I587" i="29" s="1"/>
  <c r="C587" i="29"/>
  <c r="G586" i="29"/>
  <c r="H586" i="29" s="1"/>
  <c r="I586" i="29" s="1"/>
  <c r="C586" i="29"/>
  <c r="G585" i="29"/>
  <c r="H585" i="29" s="1"/>
  <c r="I585" i="29" s="1"/>
  <c r="C585" i="29"/>
  <c r="G584" i="29"/>
  <c r="H584" i="29" s="1"/>
  <c r="I584" i="29" s="1"/>
  <c r="C584" i="29"/>
  <c r="G583" i="29"/>
  <c r="H583" i="29" s="1"/>
  <c r="I583" i="29" s="1"/>
  <c r="C583" i="29"/>
  <c r="G582" i="29"/>
  <c r="H582" i="29" s="1"/>
  <c r="I582" i="29" s="1"/>
  <c r="C582" i="29"/>
  <c r="G581" i="29"/>
  <c r="H581" i="29" s="1"/>
  <c r="I581" i="29" s="1"/>
  <c r="C581" i="29"/>
  <c r="G580" i="29"/>
  <c r="H580" i="29" s="1"/>
  <c r="I580" i="29" s="1"/>
  <c r="C580" i="29"/>
  <c r="G579" i="29"/>
  <c r="H579" i="29" s="1"/>
  <c r="I579" i="29" s="1"/>
  <c r="C579" i="29"/>
  <c r="G578" i="29"/>
  <c r="H578" i="29" s="1"/>
  <c r="I578" i="29" s="1"/>
  <c r="C578" i="29"/>
  <c r="G577" i="29"/>
  <c r="H577" i="29" s="1"/>
  <c r="I577" i="29" s="1"/>
  <c r="C577" i="29"/>
  <c r="G576" i="29"/>
  <c r="H576" i="29" s="1"/>
  <c r="I576" i="29" s="1"/>
  <c r="C576" i="29"/>
  <c r="G575" i="29"/>
  <c r="H575" i="29" s="1"/>
  <c r="I575" i="29" s="1"/>
  <c r="C575" i="29"/>
  <c r="G574" i="29"/>
  <c r="H574" i="29" s="1"/>
  <c r="I574" i="29" s="1"/>
  <c r="C574" i="29"/>
  <c r="G573" i="29"/>
  <c r="H573" i="29" s="1"/>
  <c r="I573" i="29" s="1"/>
  <c r="C573" i="29"/>
  <c r="G572" i="29"/>
  <c r="H572" i="29" s="1"/>
  <c r="I572" i="29" s="1"/>
  <c r="C572" i="29"/>
  <c r="G571" i="29"/>
  <c r="H571" i="29" s="1"/>
  <c r="I571" i="29" s="1"/>
  <c r="C571" i="29"/>
  <c r="G570" i="29"/>
  <c r="H570" i="29" s="1"/>
  <c r="I570" i="29" s="1"/>
  <c r="C570" i="29"/>
  <c r="G569" i="29"/>
  <c r="H569" i="29" s="1"/>
  <c r="I569" i="29" s="1"/>
  <c r="C569" i="29"/>
  <c r="G568" i="29"/>
  <c r="H568" i="29" s="1"/>
  <c r="I568" i="29" s="1"/>
  <c r="C568" i="29"/>
  <c r="G567" i="29"/>
  <c r="H567" i="29" s="1"/>
  <c r="I567" i="29" s="1"/>
  <c r="C567" i="29"/>
  <c r="G566" i="29"/>
  <c r="H566" i="29" s="1"/>
  <c r="I566" i="29" s="1"/>
  <c r="C566" i="29"/>
  <c r="G565" i="29"/>
  <c r="H565" i="29" s="1"/>
  <c r="I565" i="29" s="1"/>
  <c r="C565" i="29"/>
  <c r="G564" i="29"/>
  <c r="H564" i="29" s="1"/>
  <c r="I564" i="29" s="1"/>
  <c r="C564" i="29"/>
  <c r="G563" i="29"/>
  <c r="H563" i="29" s="1"/>
  <c r="I563" i="29" s="1"/>
  <c r="C563" i="29"/>
  <c r="G562" i="29"/>
  <c r="H562" i="29" s="1"/>
  <c r="I562" i="29" s="1"/>
  <c r="C562" i="29"/>
  <c r="G561" i="29"/>
  <c r="H561" i="29" s="1"/>
  <c r="I561" i="29" s="1"/>
  <c r="C561" i="29"/>
  <c r="G560" i="29"/>
  <c r="H560" i="29" s="1"/>
  <c r="I560" i="29" s="1"/>
  <c r="C560" i="29"/>
  <c r="G559" i="29"/>
  <c r="H559" i="29" s="1"/>
  <c r="I559" i="29" s="1"/>
  <c r="C559" i="29"/>
  <c r="G558" i="29"/>
  <c r="H558" i="29" s="1"/>
  <c r="I558" i="29" s="1"/>
  <c r="C558" i="29"/>
  <c r="G557" i="29"/>
  <c r="H557" i="29" s="1"/>
  <c r="I557" i="29" s="1"/>
  <c r="C557" i="29"/>
  <c r="G556" i="29"/>
  <c r="H556" i="29" s="1"/>
  <c r="I556" i="29" s="1"/>
  <c r="C556" i="29"/>
  <c r="G555" i="29"/>
  <c r="H555" i="29" s="1"/>
  <c r="I555" i="29" s="1"/>
  <c r="C555" i="29"/>
  <c r="G554" i="29"/>
  <c r="H554" i="29" s="1"/>
  <c r="I554" i="29" s="1"/>
  <c r="C554" i="29"/>
  <c r="G553" i="29"/>
  <c r="H553" i="29" s="1"/>
  <c r="I553" i="29" s="1"/>
  <c r="C553" i="29"/>
  <c r="G552" i="29"/>
  <c r="H552" i="29" s="1"/>
  <c r="I552" i="29" s="1"/>
  <c r="C552" i="29"/>
  <c r="G551" i="29"/>
  <c r="H551" i="29" s="1"/>
  <c r="I551" i="29" s="1"/>
  <c r="C551" i="29"/>
  <c r="G550" i="29"/>
  <c r="H550" i="29" s="1"/>
  <c r="I550" i="29" s="1"/>
  <c r="C550" i="29"/>
  <c r="G549" i="29"/>
  <c r="H549" i="29" s="1"/>
  <c r="I549" i="29" s="1"/>
  <c r="C549" i="29"/>
  <c r="G548" i="29"/>
  <c r="H548" i="29" s="1"/>
  <c r="I548" i="29" s="1"/>
  <c r="C548" i="29"/>
  <c r="G547" i="29"/>
  <c r="H547" i="29" s="1"/>
  <c r="I547" i="29" s="1"/>
  <c r="C547" i="29"/>
  <c r="G546" i="29"/>
  <c r="H546" i="29" s="1"/>
  <c r="I546" i="29" s="1"/>
  <c r="C546" i="29"/>
  <c r="G545" i="29"/>
  <c r="H545" i="29" s="1"/>
  <c r="I545" i="29" s="1"/>
  <c r="C545" i="29"/>
  <c r="G544" i="29"/>
  <c r="H544" i="29" s="1"/>
  <c r="I544" i="29" s="1"/>
  <c r="C544" i="29"/>
  <c r="G543" i="29"/>
  <c r="H543" i="29" s="1"/>
  <c r="I543" i="29" s="1"/>
  <c r="C543" i="29"/>
  <c r="G542" i="29"/>
  <c r="H542" i="29" s="1"/>
  <c r="I542" i="29" s="1"/>
  <c r="C542" i="29"/>
  <c r="G541" i="29"/>
  <c r="H541" i="29" s="1"/>
  <c r="I541" i="29" s="1"/>
  <c r="C541" i="29"/>
  <c r="G540" i="29"/>
  <c r="H540" i="29" s="1"/>
  <c r="I540" i="29" s="1"/>
  <c r="C540" i="29"/>
  <c r="G539" i="29"/>
  <c r="H539" i="29" s="1"/>
  <c r="I539" i="29" s="1"/>
  <c r="C539" i="29"/>
  <c r="G538" i="29"/>
  <c r="H538" i="29" s="1"/>
  <c r="I538" i="29" s="1"/>
  <c r="C538" i="29"/>
  <c r="G537" i="29"/>
  <c r="H537" i="29" s="1"/>
  <c r="I537" i="29" s="1"/>
  <c r="C537" i="29"/>
  <c r="G536" i="29"/>
  <c r="H536" i="29" s="1"/>
  <c r="I536" i="29" s="1"/>
  <c r="C536" i="29"/>
  <c r="G535" i="29"/>
  <c r="H535" i="29" s="1"/>
  <c r="I535" i="29" s="1"/>
  <c r="C535" i="29"/>
  <c r="G534" i="29"/>
  <c r="H534" i="29" s="1"/>
  <c r="I534" i="29" s="1"/>
  <c r="C534" i="29"/>
  <c r="G533" i="29"/>
  <c r="H533" i="29" s="1"/>
  <c r="I533" i="29" s="1"/>
  <c r="C533" i="29"/>
  <c r="G532" i="29"/>
  <c r="H532" i="29" s="1"/>
  <c r="I532" i="29" s="1"/>
  <c r="C532" i="29"/>
  <c r="G531" i="29"/>
  <c r="H531" i="29" s="1"/>
  <c r="I531" i="29" s="1"/>
  <c r="C531" i="29"/>
  <c r="G530" i="29"/>
  <c r="H530" i="29" s="1"/>
  <c r="I530" i="29" s="1"/>
  <c r="C530" i="29"/>
  <c r="G529" i="29"/>
  <c r="H529" i="29" s="1"/>
  <c r="I529" i="29" s="1"/>
  <c r="C529" i="29"/>
  <c r="G528" i="29"/>
  <c r="H528" i="29" s="1"/>
  <c r="I528" i="29" s="1"/>
  <c r="C528" i="29"/>
  <c r="G527" i="29"/>
  <c r="H527" i="29" s="1"/>
  <c r="I527" i="29" s="1"/>
  <c r="C527" i="29"/>
  <c r="G526" i="29"/>
  <c r="H526" i="29" s="1"/>
  <c r="I526" i="29" s="1"/>
  <c r="C526" i="29"/>
  <c r="G525" i="29"/>
  <c r="H525" i="29" s="1"/>
  <c r="I525" i="29" s="1"/>
  <c r="C525" i="29"/>
  <c r="G524" i="29"/>
  <c r="H524" i="29" s="1"/>
  <c r="I524" i="29" s="1"/>
  <c r="C524" i="29"/>
  <c r="G523" i="29"/>
  <c r="H523" i="29" s="1"/>
  <c r="I523" i="29" s="1"/>
  <c r="C523" i="29"/>
  <c r="G522" i="29"/>
  <c r="H522" i="29" s="1"/>
  <c r="I522" i="29" s="1"/>
  <c r="C522" i="29"/>
  <c r="G521" i="29"/>
  <c r="H521" i="29" s="1"/>
  <c r="I521" i="29" s="1"/>
  <c r="C521" i="29"/>
  <c r="G520" i="29"/>
  <c r="H520" i="29" s="1"/>
  <c r="I520" i="29" s="1"/>
  <c r="C520" i="29"/>
  <c r="G519" i="29"/>
  <c r="H519" i="29" s="1"/>
  <c r="I519" i="29" s="1"/>
  <c r="C519" i="29"/>
  <c r="G518" i="29"/>
  <c r="H518" i="29" s="1"/>
  <c r="I518" i="29" s="1"/>
  <c r="C518" i="29"/>
  <c r="G517" i="29"/>
  <c r="H517" i="29" s="1"/>
  <c r="I517" i="29" s="1"/>
  <c r="C517" i="29"/>
  <c r="G516" i="29"/>
  <c r="H516" i="29" s="1"/>
  <c r="I516" i="29" s="1"/>
  <c r="C516" i="29"/>
  <c r="G515" i="29"/>
  <c r="H515" i="29" s="1"/>
  <c r="I515" i="29" s="1"/>
  <c r="C515" i="29"/>
  <c r="G514" i="29"/>
  <c r="H514" i="29" s="1"/>
  <c r="I514" i="29" s="1"/>
  <c r="C514" i="29"/>
  <c r="G513" i="29"/>
  <c r="H513" i="29" s="1"/>
  <c r="I513" i="29" s="1"/>
  <c r="C513" i="29"/>
  <c r="G512" i="29"/>
  <c r="H512" i="29" s="1"/>
  <c r="I512" i="29" s="1"/>
  <c r="C512" i="29"/>
  <c r="G511" i="29"/>
  <c r="H511" i="29" s="1"/>
  <c r="I511" i="29" s="1"/>
  <c r="C511" i="29"/>
  <c r="G510" i="29"/>
  <c r="H510" i="29" s="1"/>
  <c r="I510" i="29" s="1"/>
  <c r="C510" i="29"/>
  <c r="G509" i="29"/>
  <c r="H509" i="29" s="1"/>
  <c r="C509" i="29"/>
  <c r="E508" i="29"/>
  <c r="B508" i="29"/>
  <c r="G507" i="29"/>
  <c r="H507" i="29" s="1"/>
  <c r="I507" i="29" s="1"/>
  <c r="C507" i="29"/>
  <c r="G506" i="29"/>
  <c r="H506" i="29" s="1"/>
  <c r="I506" i="29" s="1"/>
  <c r="C506" i="29"/>
  <c r="G505" i="29"/>
  <c r="H505" i="29" s="1"/>
  <c r="I505" i="29" s="1"/>
  <c r="C505" i="29"/>
  <c r="G504" i="29"/>
  <c r="H504" i="29" s="1"/>
  <c r="I504" i="29" s="1"/>
  <c r="C504" i="29"/>
  <c r="G503" i="29"/>
  <c r="H503" i="29" s="1"/>
  <c r="I503" i="29" s="1"/>
  <c r="C503" i="29"/>
  <c r="G502" i="29"/>
  <c r="H502" i="29" s="1"/>
  <c r="I502" i="29" s="1"/>
  <c r="C502" i="29"/>
  <c r="G501" i="29"/>
  <c r="H501" i="29" s="1"/>
  <c r="I501" i="29" s="1"/>
  <c r="C501" i="29"/>
  <c r="G500" i="29"/>
  <c r="H500" i="29" s="1"/>
  <c r="I500" i="29" s="1"/>
  <c r="C500" i="29"/>
  <c r="G499" i="29"/>
  <c r="H499" i="29" s="1"/>
  <c r="I499" i="29" s="1"/>
  <c r="C499" i="29"/>
  <c r="G498" i="29"/>
  <c r="H498" i="29" s="1"/>
  <c r="I498" i="29" s="1"/>
  <c r="C498" i="29"/>
  <c r="G497" i="29"/>
  <c r="H497" i="29" s="1"/>
  <c r="I497" i="29" s="1"/>
  <c r="C497" i="29"/>
  <c r="G496" i="29"/>
  <c r="H496" i="29" s="1"/>
  <c r="I496" i="29" s="1"/>
  <c r="C496" i="29"/>
  <c r="G495" i="29"/>
  <c r="H495" i="29" s="1"/>
  <c r="I495" i="29" s="1"/>
  <c r="C495" i="29"/>
  <c r="G494" i="29"/>
  <c r="H494" i="29" s="1"/>
  <c r="I494" i="29" s="1"/>
  <c r="C494" i="29"/>
  <c r="G493" i="29"/>
  <c r="H493" i="29" s="1"/>
  <c r="I493" i="29" s="1"/>
  <c r="C493" i="29"/>
  <c r="I492" i="29"/>
  <c r="G492" i="29"/>
  <c r="H492" i="29" s="1"/>
  <c r="C492" i="29"/>
  <c r="G491" i="29"/>
  <c r="H491" i="29" s="1"/>
  <c r="I491" i="29" s="1"/>
  <c r="C491" i="29"/>
  <c r="G490" i="29"/>
  <c r="H490" i="29" s="1"/>
  <c r="I490" i="29" s="1"/>
  <c r="C490" i="29"/>
  <c r="G489" i="29"/>
  <c r="H489" i="29" s="1"/>
  <c r="I489" i="29" s="1"/>
  <c r="C489" i="29"/>
  <c r="G488" i="29"/>
  <c r="H488" i="29" s="1"/>
  <c r="I488" i="29" s="1"/>
  <c r="C488" i="29"/>
  <c r="G487" i="29"/>
  <c r="H487" i="29" s="1"/>
  <c r="I487" i="29" s="1"/>
  <c r="C487" i="29"/>
  <c r="G486" i="29"/>
  <c r="H486" i="29" s="1"/>
  <c r="I486" i="29" s="1"/>
  <c r="C486" i="29"/>
  <c r="G485" i="29"/>
  <c r="H485" i="29" s="1"/>
  <c r="I485" i="29" s="1"/>
  <c r="C485" i="29"/>
  <c r="G484" i="29"/>
  <c r="H484" i="29" s="1"/>
  <c r="I484" i="29" s="1"/>
  <c r="C484" i="29"/>
  <c r="G483" i="29"/>
  <c r="H483" i="29" s="1"/>
  <c r="I483" i="29" s="1"/>
  <c r="C483" i="29"/>
  <c r="G482" i="29"/>
  <c r="H482" i="29" s="1"/>
  <c r="I482" i="29" s="1"/>
  <c r="C482" i="29"/>
  <c r="G481" i="29"/>
  <c r="H481" i="29" s="1"/>
  <c r="I481" i="29" s="1"/>
  <c r="C481" i="29"/>
  <c r="G480" i="29"/>
  <c r="H480" i="29" s="1"/>
  <c r="I480" i="29" s="1"/>
  <c r="C480" i="29"/>
  <c r="G479" i="29"/>
  <c r="H479" i="29" s="1"/>
  <c r="I479" i="29" s="1"/>
  <c r="C479" i="29"/>
  <c r="G478" i="29"/>
  <c r="H478" i="29" s="1"/>
  <c r="I478" i="29" s="1"/>
  <c r="C478" i="29"/>
  <c r="G477" i="29"/>
  <c r="H477" i="29" s="1"/>
  <c r="I477" i="29" s="1"/>
  <c r="C477" i="29"/>
  <c r="G476" i="29"/>
  <c r="H476" i="29" s="1"/>
  <c r="I476" i="29" s="1"/>
  <c r="C476" i="29"/>
  <c r="G475" i="29"/>
  <c r="H475" i="29" s="1"/>
  <c r="I475" i="29" s="1"/>
  <c r="C475" i="29"/>
  <c r="G474" i="29"/>
  <c r="H474" i="29" s="1"/>
  <c r="I474" i="29" s="1"/>
  <c r="C474" i="29"/>
  <c r="G473" i="29"/>
  <c r="H473" i="29" s="1"/>
  <c r="I473" i="29" s="1"/>
  <c r="C473" i="29"/>
  <c r="G472" i="29"/>
  <c r="H472" i="29" s="1"/>
  <c r="I472" i="29" s="1"/>
  <c r="C472" i="29"/>
  <c r="G471" i="29"/>
  <c r="H471" i="29" s="1"/>
  <c r="I471" i="29" s="1"/>
  <c r="C471" i="29"/>
  <c r="G470" i="29"/>
  <c r="H470" i="29" s="1"/>
  <c r="I470" i="29" s="1"/>
  <c r="C470" i="29"/>
  <c r="G469" i="29"/>
  <c r="H469" i="29" s="1"/>
  <c r="I469" i="29" s="1"/>
  <c r="C469" i="29"/>
  <c r="G468" i="29"/>
  <c r="H468" i="29" s="1"/>
  <c r="I468" i="29" s="1"/>
  <c r="C468" i="29"/>
  <c r="G467" i="29"/>
  <c r="H467" i="29" s="1"/>
  <c r="I467" i="29" s="1"/>
  <c r="C467" i="29"/>
  <c r="G466" i="29"/>
  <c r="H466" i="29" s="1"/>
  <c r="I466" i="29" s="1"/>
  <c r="C466" i="29"/>
  <c r="G465" i="29"/>
  <c r="H465" i="29" s="1"/>
  <c r="I465" i="29" s="1"/>
  <c r="C465" i="29"/>
  <c r="G464" i="29"/>
  <c r="H464" i="29" s="1"/>
  <c r="I464" i="29" s="1"/>
  <c r="C464" i="29"/>
  <c r="G463" i="29"/>
  <c r="H463" i="29" s="1"/>
  <c r="I463" i="29" s="1"/>
  <c r="C463" i="29"/>
  <c r="G462" i="29"/>
  <c r="H462" i="29" s="1"/>
  <c r="I462" i="29" s="1"/>
  <c r="C462" i="29"/>
  <c r="G461" i="29"/>
  <c r="H461" i="29" s="1"/>
  <c r="I461" i="29" s="1"/>
  <c r="C461" i="29"/>
  <c r="G460" i="29"/>
  <c r="H460" i="29" s="1"/>
  <c r="I460" i="29" s="1"/>
  <c r="C460" i="29"/>
  <c r="G459" i="29"/>
  <c r="H459" i="29" s="1"/>
  <c r="I459" i="29" s="1"/>
  <c r="C459" i="29"/>
  <c r="G458" i="29"/>
  <c r="H458" i="29" s="1"/>
  <c r="I458" i="29" s="1"/>
  <c r="C458" i="29"/>
  <c r="G457" i="29"/>
  <c r="H457" i="29" s="1"/>
  <c r="I457" i="29" s="1"/>
  <c r="C457" i="29"/>
  <c r="G456" i="29"/>
  <c r="H456" i="29" s="1"/>
  <c r="I456" i="29" s="1"/>
  <c r="C456" i="29"/>
  <c r="G455" i="29"/>
  <c r="H455" i="29" s="1"/>
  <c r="I455" i="29" s="1"/>
  <c r="C455" i="29"/>
  <c r="G454" i="29"/>
  <c r="H454" i="29" s="1"/>
  <c r="I454" i="29" s="1"/>
  <c r="C454" i="29"/>
  <c r="G453" i="29"/>
  <c r="H453" i="29" s="1"/>
  <c r="I453" i="29" s="1"/>
  <c r="C453" i="29"/>
  <c r="G452" i="29"/>
  <c r="H452" i="29" s="1"/>
  <c r="I452" i="29" s="1"/>
  <c r="C452" i="29"/>
  <c r="G451" i="29"/>
  <c r="H451" i="29" s="1"/>
  <c r="I451" i="29" s="1"/>
  <c r="C451" i="29"/>
  <c r="G450" i="29"/>
  <c r="H450" i="29" s="1"/>
  <c r="I450" i="29" s="1"/>
  <c r="C450" i="29"/>
  <c r="G449" i="29"/>
  <c r="H449" i="29" s="1"/>
  <c r="I449" i="29" s="1"/>
  <c r="C449" i="29"/>
  <c r="G448" i="29"/>
  <c r="H448" i="29" s="1"/>
  <c r="I448" i="29" s="1"/>
  <c r="C448" i="29"/>
  <c r="G447" i="29"/>
  <c r="H447" i="29" s="1"/>
  <c r="I447" i="29" s="1"/>
  <c r="C447" i="29"/>
  <c r="G446" i="29"/>
  <c r="H446" i="29" s="1"/>
  <c r="I446" i="29" s="1"/>
  <c r="C446" i="29"/>
  <c r="G445" i="29"/>
  <c r="H445" i="29" s="1"/>
  <c r="I445" i="29" s="1"/>
  <c r="C445" i="29"/>
  <c r="G444" i="29"/>
  <c r="H444" i="29" s="1"/>
  <c r="I444" i="29" s="1"/>
  <c r="C444" i="29"/>
  <c r="G443" i="29"/>
  <c r="H443" i="29" s="1"/>
  <c r="I443" i="29" s="1"/>
  <c r="C443" i="29"/>
  <c r="G442" i="29"/>
  <c r="H442" i="29" s="1"/>
  <c r="I442" i="29" s="1"/>
  <c r="C442" i="29"/>
  <c r="G441" i="29"/>
  <c r="H441" i="29" s="1"/>
  <c r="I441" i="29" s="1"/>
  <c r="C441" i="29"/>
  <c r="G440" i="29"/>
  <c r="H440" i="29" s="1"/>
  <c r="I440" i="29" s="1"/>
  <c r="C440" i="29"/>
  <c r="G439" i="29"/>
  <c r="H439" i="29" s="1"/>
  <c r="I439" i="29" s="1"/>
  <c r="C439" i="29"/>
  <c r="G438" i="29"/>
  <c r="H438" i="29" s="1"/>
  <c r="I438" i="29" s="1"/>
  <c r="C438" i="29"/>
  <c r="G437" i="29"/>
  <c r="H437" i="29" s="1"/>
  <c r="I437" i="29" s="1"/>
  <c r="C437" i="29"/>
  <c r="G436" i="29"/>
  <c r="H436" i="29" s="1"/>
  <c r="I436" i="29" s="1"/>
  <c r="C436" i="29"/>
  <c r="G435" i="29"/>
  <c r="H435" i="29" s="1"/>
  <c r="I435" i="29" s="1"/>
  <c r="C435" i="29"/>
  <c r="G434" i="29"/>
  <c r="H434" i="29" s="1"/>
  <c r="I434" i="29" s="1"/>
  <c r="C434" i="29"/>
  <c r="G433" i="29"/>
  <c r="H433" i="29" s="1"/>
  <c r="I433" i="29" s="1"/>
  <c r="C433" i="29"/>
  <c r="G432" i="29"/>
  <c r="H432" i="29" s="1"/>
  <c r="I432" i="29" s="1"/>
  <c r="C432" i="29"/>
  <c r="G431" i="29"/>
  <c r="H431" i="29" s="1"/>
  <c r="I431" i="29" s="1"/>
  <c r="C431" i="29"/>
  <c r="G430" i="29"/>
  <c r="H430" i="29" s="1"/>
  <c r="I430" i="29" s="1"/>
  <c r="C430" i="29"/>
  <c r="G429" i="29"/>
  <c r="H429" i="29" s="1"/>
  <c r="I429" i="29" s="1"/>
  <c r="C429" i="29"/>
  <c r="G428" i="29"/>
  <c r="H428" i="29" s="1"/>
  <c r="I428" i="29" s="1"/>
  <c r="C428" i="29"/>
  <c r="G427" i="29"/>
  <c r="H427" i="29" s="1"/>
  <c r="I427" i="29" s="1"/>
  <c r="C427" i="29"/>
  <c r="G426" i="29"/>
  <c r="H426" i="29" s="1"/>
  <c r="I426" i="29" s="1"/>
  <c r="C426" i="29"/>
  <c r="G425" i="29"/>
  <c r="H425" i="29" s="1"/>
  <c r="I425" i="29" s="1"/>
  <c r="C425" i="29"/>
  <c r="G424" i="29"/>
  <c r="H424" i="29" s="1"/>
  <c r="I424" i="29" s="1"/>
  <c r="C424" i="29"/>
  <c r="G423" i="29"/>
  <c r="H423" i="29" s="1"/>
  <c r="I423" i="29" s="1"/>
  <c r="C423" i="29"/>
  <c r="G422" i="29"/>
  <c r="H422" i="29" s="1"/>
  <c r="I422" i="29" s="1"/>
  <c r="C422" i="29"/>
  <c r="G421" i="29"/>
  <c r="H421" i="29" s="1"/>
  <c r="I421" i="29" s="1"/>
  <c r="C421" i="29"/>
  <c r="G420" i="29"/>
  <c r="H420" i="29" s="1"/>
  <c r="I420" i="29" s="1"/>
  <c r="C420" i="29"/>
  <c r="G419" i="29"/>
  <c r="H419" i="29" s="1"/>
  <c r="I419" i="29" s="1"/>
  <c r="C419" i="29"/>
  <c r="G418" i="29"/>
  <c r="H418" i="29" s="1"/>
  <c r="I418" i="29" s="1"/>
  <c r="C418" i="29"/>
  <c r="G417" i="29"/>
  <c r="H417" i="29" s="1"/>
  <c r="I417" i="29" s="1"/>
  <c r="C417" i="29"/>
  <c r="G416" i="29"/>
  <c r="H416" i="29" s="1"/>
  <c r="I416" i="29" s="1"/>
  <c r="C416" i="29"/>
  <c r="G415" i="29"/>
  <c r="H415" i="29" s="1"/>
  <c r="I415" i="29" s="1"/>
  <c r="C415" i="29"/>
  <c r="G414" i="29"/>
  <c r="H414" i="29" s="1"/>
  <c r="I414" i="29" s="1"/>
  <c r="C414" i="29"/>
  <c r="G413" i="29"/>
  <c r="H413" i="29" s="1"/>
  <c r="I413" i="29" s="1"/>
  <c r="C413" i="29"/>
  <c r="G412" i="29"/>
  <c r="H412" i="29" s="1"/>
  <c r="I412" i="29" s="1"/>
  <c r="C412" i="29"/>
  <c r="G411" i="29"/>
  <c r="H411" i="29" s="1"/>
  <c r="I411" i="29" s="1"/>
  <c r="C411" i="29"/>
  <c r="G410" i="29"/>
  <c r="H410" i="29" s="1"/>
  <c r="I410" i="29" s="1"/>
  <c r="C410" i="29"/>
  <c r="G409" i="29"/>
  <c r="H409" i="29" s="1"/>
  <c r="I409" i="29" s="1"/>
  <c r="C409" i="29"/>
  <c r="G408" i="29"/>
  <c r="H408" i="29" s="1"/>
  <c r="I408" i="29" s="1"/>
  <c r="C408" i="29"/>
  <c r="G407" i="29"/>
  <c r="H407" i="29" s="1"/>
  <c r="I407" i="29" s="1"/>
  <c r="C407" i="29"/>
  <c r="G406" i="29"/>
  <c r="H406" i="29" s="1"/>
  <c r="I406" i="29" s="1"/>
  <c r="C406" i="29"/>
  <c r="G405" i="29"/>
  <c r="H405" i="29" s="1"/>
  <c r="I405" i="29" s="1"/>
  <c r="C405" i="29"/>
  <c r="G404" i="29"/>
  <c r="H404" i="29" s="1"/>
  <c r="I404" i="29" s="1"/>
  <c r="C404" i="29"/>
  <c r="G403" i="29"/>
  <c r="H403" i="29" s="1"/>
  <c r="I403" i="29" s="1"/>
  <c r="C403" i="29"/>
  <c r="G402" i="29"/>
  <c r="H402" i="29" s="1"/>
  <c r="I402" i="29" s="1"/>
  <c r="C402" i="29"/>
  <c r="G401" i="29"/>
  <c r="H401" i="29" s="1"/>
  <c r="I401" i="29" s="1"/>
  <c r="C401" i="29"/>
  <c r="G400" i="29"/>
  <c r="H400" i="29" s="1"/>
  <c r="I400" i="29" s="1"/>
  <c r="C400" i="29"/>
  <c r="G399" i="29"/>
  <c r="H399" i="29" s="1"/>
  <c r="I399" i="29" s="1"/>
  <c r="C399" i="29"/>
  <c r="G398" i="29"/>
  <c r="H398" i="29" s="1"/>
  <c r="I398" i="29" s="1"/>
  <c r="C398" i="29"/>
  <c r="G397" i="29"/>
  <c r="H397" i="29" s="1"/>
  <c r="I397" i="29" s="1"/>
  <c r="C397" i="29"/>
  <c r="G396" i="29"/>
  <c r="H396" i="29" s="1"/>
  <c r="I396" i="29" s="1"/>
  <c r="C396" i="29"/>
  <c r="G395" i="29"/>
  <c r="H395" i="29" s="1"/>
  <c r="I395" i="29" s="1"/>
  <c r="C395" i="29"/>
  <c r="G394" i="29"/>
  <c r="H394" i="29" s="1"/>
  <c r="I394" i="29" s="1"/>
  <c r="C394" i="29"/>
  <c r="G393" i="29"/>
  <c r="H393" i="29" s="1"/>
  <c r="I393" i="29" s="1"/>
  <c r="C393" i="29"/>
  <c r="G392" i="29"/>
  <c r="H392" i="29" s="1"/>
  <c r="I392" i="29" s="1"/>
  <c r="C392" i="29"/>
  <c r="G391" i="29"/>
  <c r="H391" i="29" s="1"/>
  <c r="I391" i="29" s="1"/>
  <c r="C391" i="29"/>
  <c r="G390" i="29"/>
  <c r="H390" i="29" s="1"/>
  <c r="I390" i="29" s="1"/>
  <c r="C390" i="29"/>
  <c r="G389" i="29"/>
  <c r="H389" i="29" s="1"/>
  <c r="I389" i="29" s="1"/>
  <c r="C389" i="29"/>
  <c r="G388" i="29"/>
  <c r="H388" i="29" s="1"/>
  <c r="I388" i="29" s="1"/>
  <c r="C388" i="29"/>
  <c r="G387" i="29"/>
  <c r="H387" i="29" s="1"/>
  <c r="I387" i="29" s="1"/>
  <c r="C387" i="29"/>
  <c r="G386" i="29"/>
  <c r="H386" i="29" s="1"/>
  <c r="I386" i="29" s="1"/>
  <c r="C386" i="29"/>
  <c r="G385" i="29"/>
  <c r="H385" i="29" s="1"/>
  <c r="I385" i="29" s="1"/>
  <c r="C385" i="29"/>
  <c r="G384" i="29"/>
  <c r="H384" i="29" s="1"/>
  <c r="I384" i="29" s="1"/>
  <c r="C384" i="29"/>
  <c r="G383" i="29"/>
  <c r="H383" i="29" s="1"/>
  <c r="I383" i="29" s="1"/>
  <c r="C383" i="29"/>
  <c r="G382" i="29"/>
  <c r="H382" i="29" s="1"/>
  <c r="I382" i="29" s="1"/>
  <c r="C382" i="29"/>
  <c r="G381" i="29"/>
  <c r="H381" i="29" s="1"/>
  <c r="I381" i="29" s="1"/>
  <c r="C381" i="29"/>
  <c r="G380" i="29"/>
  <c r="H380" i="29" s="1"/>
  <c r="I380" i="29" s="1"/>
  <c r="C380" i="29"/>
  <c r="G379" i="29"/>
  <c r="H379" i="29" s="1"/>
  <c r="I379" i="29" s="1"/>
  <c r="C379" i="29"/>
  <c r="G378" i="29"/>
  <c r="H378" i="29" s="1"/>
  <c r="I378" i="29" s="1"/>
  <c r="C378" i="29"/>
  <c r="G377" i="29"/>
  <c r="H377" i="29" s="1"/>
  <c r="I377" i="29" s="1"/>
  <c r="C377" i="29"/>
  <c r="G376" i="29"/>
  <c r="H376" i="29" s="1"/>
  <c r="I376" i="29" s="1"/>
  <c r="C376" i="29"/>
  <c r="G375" i="29"/>
  <c r="H375" i="29" s="1"/>
  <c r="I375" i="29" s="1"/>
  <c r="C375" i="29"/>
  <c r="G374" i="29"/>
  <c r="H374" i="29" s="1"/>
  <c r="I374" i="29" s="1"/>
  <c r="C374" i="29"/>
  <c r="G373" i="29"/>
  <c r="H373" i="29" s="1"/>
  <c r="I373" i="29" s="1"/>
  <c r="C373" i="29"/>
  <c r="G372" i="29"/>
  <c r="H372" i="29" s="1"/>
  <c r="I372" i="29" s="1"/>
  <c r="C372" i="29"/>
  <c r="G371" i="29"/>
  <c r="H371" i="29" s="1"/>
  <c r="I371" i="29" s="1"/>
  <c r="C371" i="29"/>
  <c r="G370" i="29"/>
  <c r="H370" i="29" s="1"/>
  <c r="I370" i="29" s="1"/>
  <c r="C370" i="29"/>
  <c r="G369" i="29"/>
  <c r="H369" i="29" s="1"/>
  <c r="I369" i="29" s="1"/>
  <c r="C369" i="29"/>
  <c r="G368" i="29"/>
  <c r="H368" i="29" s="1"/>
  <c r="I368" i="29" s="1"/>
  <c r="C368" i="29"/>
  <c r="G367" i="29"/>
  <c r="H367" i="29" s="1"/>
  <c r="I367" i="29" s="1"/>
  <c r="C367" i="29"/>
  <c r="G366" i="29"/>
  <c r="H366" i="29" s="1"/>
  <c r="I366" i="29" s="1"/>
  <c r="C366" i="29"/>
  <c r="G365" i="29"/>
  <c r="H365" i="29" s="1"/>
  <c r="I365" i="29" s="1"/>
  <c r="C365" i="29"/>
  <c r="G364" i="29"/>
  <c r="H364" i="29" s="1"/>
  <c r="I364" i="29" s="1"/>
  <c r="C364" i="29"/>
  <c r="G363" i="29"/>
  <c r="H363" i="29" s="1"/>
  <c r="I363" i="29" s="1"/>
  <c r="C363" i="29"/>
  <c r="G362" i="29"/>
  <c r="H362" i="29" s="1"/>
  <c r="I362" i="29" s="1"/>
  <c r="C362" i="29"/>
  <c r="G361" i="29"/>
  <c r="H361" i="29" s="1"/>
  <c r="I361" i="29" s="1"/>
  <c r="C361" i="29"/>
  <c r="G360" i="29"/>
  <c r="H360" i="29" s="1"/>
  <c r="I360" i="29" s="1"/>
  <c r="C360" i="29"/>
  <c r="G359" i="29"/>
  <c r="H359" i="29" s="1"/>
  <c r="I359" i="29" s="1"/>
  <c r="C359" i="29"/>
  <c r="G358" i="29"/>
  <c r="H358" i="29" s="1"/>
  <c r="I358" i="29" s="1"/>
  <c r="C358" i="29"/>
  <c r="G357" i="29"/>
  <c r="H357" i="29" s="1"/>
  <c r="I357" i="29" s="1"/>
  <c r="C357" i="29"/>
  <c r="G356" i="29"/>
  <c r="H356" i="29" s="1"/>
  <c r="I356" i="29" s="1"/>
  <c r="C356" i="29"/>
  <c r="G355" i="29"/>
  <c r="H355" i="29" s="1"/>
  <c r="I355" i="29" s="1"/>
  <c r="C355" i="29"/>
  <c r="G354" i="29"/>
  <c r="H354" i="29" s="1"/>
  <c r="I354" i="29" s="1"/>
  <c r="C354" i="29"/>
  <c r="G353" i="29"/>
  <c r="H353" i="29" s="1"/>
  <c r="I353" i="29" s="1"/>
  <c r="C353" i="29"/>
  <c r="G352" i="29"/>
  <c r="H352" i="29" s="1"/>
  <c r="I352" i="29" s="1"/>
  <c r="C352" i="29"/>
  <c r="G351" i="29"/>
  <c r="H351" i="29" s="1"/>
  <c r="I351" i="29" s="1"/>
  <c r="C351" i="29"/>
  <c r="G350" i="29"/>
  <c r="H350" i="29" s="1"/>
  <c r="I350" i="29" s="1"/>
  <c r="C350" i="29"/>
  <c r="G349" i="29"/>
  <c r="H349" i="29" s="1"/>
  <c r="I349" i="29" s="1"/>
  <c r="C349" i="29"/>
  <c r="G348" i="29"/>
  <c r="H348" i="29" s="1"/>
  <c r="I348" i="29" s="1"/>
  <c r="C348" i="29"/>
  <c r="G347" i="29"/>
  <c r="H347" i="29" s="1"/>
  <c r="I347" i="29" s="1"/>
  <c r="C347" i="29"/>
  <c r="G346" i="29"/>
  <c r="H346" i="29" s="1"/>
  <c r="I346" i="29" s="1"/>
  <c r="C346" i="29"/>
  <c r="G345" i="29"/>
  <c r="H345" i="29" s="1"/>
  <c r="I345" i="29" s="1"/>
  <c r="C345" i="29"/>
  <c r="G344" i="29"/>
  <c r="H344" i="29" s="1"/>
  <c r="I344" i="29" s="1"/>
  <c r="C344" i="29"/>
  <c r="G343" i="29"/>
  <c r="H343" i="29" s="1"/>
  <c r="I343" i="29" s="1"/>
  <c r="C343" i="29"/>
  <c r="G342" i="29"/>
  <c r="H342" i="29" s="1"/>
  <c r="I342" i="29" s="1"/>
  <c r="C342" i="29"/>
  <c r="G341" i="29"/>
  <c r="H341" i="29" s="1"/>
  <c r="I341" i="29" s="1"/>
  <c r="C341" i="29"/>
  <c r="G340" i="29"/>
  <c r="H340" i="29" s="1"/>
  <c r="I340" i="29" s="1"/>
  <c r="C340" i="29"/>
  <c r="G339" i="29"/>
  <c r="H339" i="29" s="1"/>
  <c r="I339" i="29" s="1"/>
  <c r="C339" i="29"/>
  <c r="G338" i="29"/>
  <c r="H338" i="29" s="1"/>
  <c r="I338" i="29" s="1"/>
  <c r="C338" i="29"/>
  <c r="G337" i="29"/>
  <c r="H337" i="29" s="1"/>
  <c r="I337" i="29" s="1"/>
  <c r="C337" i="29"/>
  <c r="G336" i="29"/>
  <c r="H336" i="29" s="1"/>
  <c r="I336" i="29" s="1"/>
  <c r="C336" i="29"/>
  <c r="G335" i="29"/>
  <c r="H335" i="29" s="1"/>
  <c r="I335" i="29" s="1"/>
  <c r="C335" i="29"/>
  <c r="G334" i="29"/>
  <c r="H334" i="29" s="1"/>
  <c r="I334" i="29" s="1"/>
  <c r="C334" i="29"/>
  <c r="G333" i="29"/>
  <c r="H333" i="29" s="1"/>
  <c r="I333" i="29" s="1"/>
  <c r="C333" i="29"/>
  <c r="G332" i="29"/>
  <c r="H332" i="29" s="1"/>
  <c r="I332" i="29" s="1"/>
  <c r="C332" i="29"/>
  <c r="G331" i="29"/>
  <c r="H331" i="29" s="1"/>
  <c r="I331" i="29" s="1"/>
  <c r="C331" i="29"/>
  <c r="G330" i="29"/>
  <c r="H330" i="29" s="1"/>
  <c r="I330" i="29" s="1"/>
  <c r="C330" i="29"/>
  <c r="G329" i="29"/>
  <c r="H329" i="29" s="1"/>
  <c r="I329" i="29" s="1"/>
  <c r="C329" i="29"/>
  <c r="G328" i="29"/>
  <c r="H328" i="29" s="1"/>
  <c r="I328" i="29" s="1"/>
  <c r="C328" i="29"/>
  <c r="G327" i="29"/>
  <c r="H327" i="29" s="1"/>
  <c r="I327" i="29" s="1"/>
  <c r="C327" i="29"/>
  <c r="G326" i="29"/>
  <c r="H326" i="29" s="1"/>
  <c r="I326" i="29" s="1"/>
  <c r="C326" i="29"/>
  <c r="G325" i="29"/>
  <c r="H325" i="29" s="1"/>
  <c r="I325" i="29" s="1"/>
  <c r="C325" i="29"/>
  <c r="G324" i="29"/>
  <c r="H324" i="29" s="1"/>
  <c r="I324" i="29" s="1"/>
  <c r="C324" i="29"/>
  <c r="G323" i="29"/>
  <c r="H323" i="29" s="1"/>
  <c r="I323" i="29" s="1"/>
  <c r="C323" i="29"/>
  <c r="G322" i="29"/>
  <c r="H322" i="29" s="1"/>
  <c r="I322" i="29" s="1"/>
  <c r="C322" i="29"/>
  <c r="G321" i="29"/>
  <c r="H321" i="29" s="1"/>
  <c r="I321" i="29" s="1"/>
  <c r="C321" i="29"/>
  <c r="G320" i="29"/>
  <c r="H320" i="29" s="1"/>
  <c r="I320" i="29" s="1"/>
  <c r="C320" i="29"/>
  <c r="G319" i="29"/>
  <c r="H319" i="29" s="1"/>
  <c r="I319" i="29" s="1"/>
  <c r="C319" i="29"/>
  <c r="G318" i="29"/>
  <c r="H318" i="29" s="1"/>
  <c r="I318" i="29" s="1"/>
  <c r="C318" i="29"/>
  <c r="G317" i="29"/>
  <c r="H317" i="29" s="1"/>
  <c r="I317" i="29" s="1"/>
  <c r="C317" i="29"/>
  <c r="G316" i="29"/>
  <c r="H316" i="29" s="1"/>
  <c r="I316" i="29" s="1"/>
  <c r="C316" i="29"/>
  <c r="G315" i="29"/>
  <c r="H315" i="29" s="1"/>
  <c r="I315" i="29" s="1"/>
  <c r="C315" i="29"/>
  <c r="G314" i="29"/>
  <c r="H314" i="29" s="1"/>
  <c r="I314" i="29" s="1"/>
  <c r="C314" i="29"/>
  <c r="G313" i="29"/>
  <c r="H313" i="29" s="1"/>
  <c r="I313" i="29" s="1"/>
  <c r="C313" i="29"/>
  <c r="G312" i="29"/>
  <c r="H312" i="29" s="1"/>
  <c r="I312" i="29" s="1"/>
  <c r="C312" i="29"/>
  <c r="G311" i="29"/>
  <c r="H311" i="29" s="1"/>
  <c r="I311" i="29" s="1"/>
  <c r="C311" i="29"/>
  <c r="G310" i="29"/>
  <c r="H310" i="29" s="1"/>
  <c r="I310" i="29" s="1"/>
  <c r="C310" i="29"/>
  <c r="G309" i="29"/>
  <c r="H309" i="29" s="1"/>
  <c r="I309" i="29" s="1"/>
  <c r="C309" i="29"/>
  <c r="G308" i="29"/>
  <c r="H308" i="29" s="1"/>
  <c r="I308" i="29" s="1"/>
  <c r="C308" i="29"/>
  <c r="G307" i="29"/>
  <c r="H307" i="29" s="1"/>
  <c r="I307" i="29" s="1"/>
  <c r="C307" i="29"/>
  <c r="G306" i="29"/>
  <c r="H306" i="29" s="1"/>
  <c r="I306" i="29" s="1"/>
  <c r="C306" i="29"/>
  <c r="G305" i="29"/>
  <c r="H305" i="29" s="1"/>
  <c r="I305" i="29" s="1"/>
  <c r="C305" i="29"/>
  <c r="G304" i="29"/>
  <c r="H304" i="29" s="1"/>
  <c r="I304" i="29" s="1"/>
  <c r="C304" i="29"/>
  <c r="G303" i="29"/>
  <c r="H303" i="29" s="1"/>
  <c r="I303" i="29" s="1"/>
  <c r="C303" i="29"/>
  <c r="G302" i="29"/>
  <c r="H302" i="29" s="1"/>
  <c r="I302" i="29" s="1"/>
  <c r="C302" i="29"/>
  <c r="G301" i="29"/>
  <c r="H301" i="29" s="1"/>
  <c r="I301" i="29" s="1"/>
  <c r="C301" i="29"/>
  <c r="G300" i="29"/>
  <c r="H300" i="29" s="1"/>
  <c r="I300" i="29" s="1"/>
  <c r="C300" i="29"/>
  <c r="G299" i="29"/>
  <c r="H299" i="29" s="1"/>
  <c r="I299" i="29" s="1"/>
  <c r="C299" i="29"/>
  <c r="G298" i="29"/>
  <c r="H298" i="29" s="1"/>
  <c r="I298" i="29" s="1"/>
  <c r="C298" i="29"/>
  <c r="G297" i="29"/>
  <c r="H297" i="29" s="1"/>
  <c r="I297" i="29" s="1"/>
  <c r="C297" i="29"/>
  <c r="G296" i="29"/>
  <c r="H296" i="29" s="1"/>
  <c r="I296" i="29" s="1"/>
  <c r="C296" i="29"/>
  <c r="G295" i="29"/>
  <c r="H295" i="29" s="1"/>
  <c r="I295" i="29" s="1"/>
  <c r="C295" i="29"/>
  <c r="G294" i="29"/>
  <c r="H294" i="29" s="1"/>
  <c r="I294" i="29" s="1"/>
  <c r="C294" i="29"/>
  <c r="G293" i="29"/>
  <c r="H293" i="29" s="1"/>
  <c r="I293" i="29" s="1"/>
  <c r="C293" i="29"/>
  <c r="G292" i="29"/>
  <c r="H292" i="29" s="1"/>
  <c r="I292" i="29" s="1"/>
  <c r="C292" i="29"/>
  <c r="G291" i="29"/>
  <c r="H291" i="29" s="1"/>
  <c r="I291" i="29" s="1"/>
  <c r="C291" i="29"/>
  <c r="G290" i="29"/>
  <c r="H290" i="29" s="1"/>
  <c r="I290" i="29" s="1"/>
  <c r="C290" i="29"/>
  <c r="G289" i="29"/>
  <c r="H289" i="29" s="1"/>
  <c r="I289" i="29" s="1"/>
  <c r="C289" i="29"/>
  <c r="G288" i="29"/>
  <c r="H288" i="29" s="1"/>
  <c r="I288" i="29" s="1"/>
  <c r="C288" i="29"/>
  <c r="G287" i="29"/>
  <c r="H287" i="29" s="1"/>
  <c r="I287" i="29" s="1"/>
  <c r="C287" i="29"/>
  <c r="G286" i="29"/>
  <c r="H286" i="29" s="1"/>
  <c r="I286" i="29" s="1"/>
  <c r="C286" i="29"/>
  <c r="G285" i="29"/>
  <c r="H285" i="29" s="1"/>
  <c r="I285" i="29" s="1"/>
  <c r="C285" i="29"/>
  <c r="G284" i="29"/>
  <c r="H284" i="29" s="1"/>
  <c r="I284" i="29" s="1"/>
  <c r="C284" i="29"/>
  <c r="G283" i="29"/>
  <c r="H283" i="29" s="1"/>
  <c r="I283" i="29" s="1"/>
  <c r="C283" i="29"/>
  <c r="G282" i="29"/>
  <c r="H282" i="29" s="1"/>
  <c r="I282" i="29" s="1"/>
  <c r="C282" i="29"/>
  <c r="G281" i="29"/>
  <c r="H281" i="29" s="1"/>
  <c r="I281" i="29" s="1"/>
  <c r="C281" i="29"/>
  <c r="G280" i="29"/>
  <c r="H280" i="29" s="1"/>
  <c r="I280" i="29" s="1"/>
  <c r="C280" i="29"/>
  <c r="G279" i="29"/>
  <c r="H279" i="29" s="1"/>
  <c r="I279" i="29" s="1"/>
  <c r="C279" i="29"/>
  <c r="G278" i="29"/>
  <c r="H278" i="29" s="1"/>
  <c r="I278" i="29" s="1"/>
  <c r="C278" i="29"/>
  <c r="G277" i="29"/>
  <c r="H277" i="29" s="1"/>
  <c r="I277" i="29" s="1"/>
  <c r="C277" i="29"/>
  <c r="G276" i="29"/>
  <c r="H276" i="29" s="1"/>
  <c r="I276" i="29" s="1"/>
  <c r="C276" i="29"/>
  <c r="G275" i="29"/>
  <c r="H275" i="29" s="1"/>
  <c r="I275" i="29" s="1"/>
  <c r="C275" i="29"/>
  <c r="G274" i="29"/>
  <c r="H274" i="29" s="1"/>
  <c r="I274" i="29" s="1"/>
  <c r="C274" i="29"/>
  <c r="G273" i="29"/>
  <c r="H273" i="29" s="1"/>
  <c r="I273" i="29" s="1"/>
  <c r="C273" i="29"/>
  <c r="G272" i="29"/>
  <c r="H272" i="29" s="1"/>
  <c r="I272" i="29" s="1"/>
  <c r="C272" i="29"/>
  <c r="G271" i="29"/>
  <c r="H271" i="29" s="1"/>
  <c r="I271" i="29" s="1"/>
  <c r="C271" i="29"/>
  <c r="G270" i="29"/>
  <c r="H270" i="29" s="1"/>
  <c r="I270" i="29" s="1"/>
  <c r="C270" i="29"/>
  <c r="G269" i="29"/>
  <c r="H269" i="29" s="1"/>
  <c r="I269" i="29" s="1"/>
  <c r="C269" i="29"/>
  <c r="G268" i="29"/>
  <c r="H268" i="29" s="1"/>
  <c r="I268" i="29" s="1"/>
  <c r="C268" i="29"/>
  <c r="G267" i="29"/>
  <c r="H267" i="29" s="1"/>
  <c r="I267" i="29" s="1"/>
  <c r="C267" i="29"/>
  <c r="G266" i="29"/>
  <c r="H266" i="29" s="1"/>
  <c r="I266" i="29" s="1"/>
  <c r="C266" i="29"/>
  <c r="G265" i="29"/>
  <c r="H265" i="29" s="1"/>
  <c r="I265" i="29" s="1"/>
  <c r="C265" i="29"/>
  <c r="G264" i="29"/>
  <c r="H264" i="29" s="1"/>
  <c r="I264" i="29" s="1"/>
  <c r="C264" i="29"/>
  <c r="G263" i="29"/>
  <c r="H263" i="29" s="1"/>
  <c r="I263" i="29" s="1"/>
  <c r="C263" i="29"/>
  <c r="G262" i="29"/>
  <c r="H262" i="29" s="1"/>
  <c r="I262" i="29" s="1"/>
  <c r="C262" i="29"/>
  <c r="G261" i="29"/>
  <c r="H261" i="29" s="1"/>
  <c r="I261" i="29" s="1"/>
  <c r="C261" i="29"/>
  <c r="G260" i="29"/>
  <c r="H260" i="29" s="1"/>
  <c r="I260" i="29" s="1"/>
  <c r="C260" i="29"/>
  <c r="G259" i="29"/>
  <c r="H259" i="29" s="1"/>
  <c r="I259" i="29" s="1"/>
  <c r="C259" i="29"/>
  <c r="G258" i="29"/>
  <c r="H258" i="29" s="1"/>
  <c r="I258" i="29" s="1"/>
  <c r="C258" i="29"/>
  <c r="G257" i="29"/>
  <c r="H257" i="29" s="1"/>
  <c r="I257" i="29" s="1"/>
  <c r="C257" i="29"/>
  <c r="G256" i="29"/>
  <c r="H256" i="29" s="1"/>
  <c r="I256" i="29" s="1"/>
  <c r="C256" i="29"/>
  <c r="G255" i="29"/>
  <c r="H255" i="29" s="1"/>
  <c r="I255" i="29" s="1"/>
  <c r="C255" i="29"/>
  <c r="G254" i="29"/>
  <c r="H254" i="29" s="1"/>
  <c r="I254" i="29" s="1"/>
  <c r="C254" i="29"/>
  <c r="G253" i="29"/>
  <c r="H253" i="29" s="1"/>
  <c r="I253" i="29" s="1"/>
  <c r="C253" i="29"/>
  <c r="G252" i="29"/>
  <c r="H252" i="29" s="1"/>
  <c r="I252" i="29" s="1"/>
  <c r="C252" i="29"/>
  <c r="G251" i="29"/>
  <c r="H251" i="29" s="1"/>
  <c r="I251" i="29" s="1"/>
  <c r="C251" i="29"/>
  <c r="G250" i="29"/>
  <c r="H250" i="29" s="1"/>
  <c r="I250" i="29" s="1"/>
  <c r="C250" i="29"/>
  <c r="G249" i="29"/>
  <c r="H249" i="29" s="1"/>
  <c r="I249" i="29" s="1"/>
  <c r="C249" i="29"/>
  <c r="G248" i="29"/>
  <c r="H248" i="29" s="1"/>
  <c r="I248" i="29" s="1"/>
  <c r="C248" i="29"/>
  <c r="G247" i="29"/>
  <c r="H247" i="29" s="1"/>
  <c r="I247" i="29" s="1"/>
  <c r="C247" i="29"/>
  <c r="G246" i="29"/>
  <c r="H246" i="29" s="1"/>
  <c r="I246" i="29" s="1"/>
  <c r="C246" i="29"/>
  <c r="G245" i="29"/>
  <c r="H245" i="29" s="1"/>
  <c r="I245" i="29" s="1"/>
  <c r="C245" i="29"/>
  <c r="G244" i="29"/>
  <c r="H244" i="29" s="1"/>
  <c r="I244" i="29" s="1"/>
  <c r="C244" i="29"/>
  <c r="G243" i="29"/>
  <c r="H243" i="29" s="1"/>
  <c r="I243" i="29" s="1"/>
  <c r="C243" i="29"/>
  <c r="G242" i="29"/>
  <c r="H242" i="29" s="1"/>
  <c r="I242" i="29" s="1"/>
  <c r="C242" i="29"/>
  <c r="G241" i="29"/>
  <c r="H241" i="29" s="1"/>
  <c r="I241" i="29" s="1"/>
  <c r="C241" i="29"/>
  <c r="G240" i="29"/>
  <c r="H240" i="29" s="1"/>
  <c r="I240" i="29" s="1"/>
  <c r="C240" i="29"/>
  <c r="G239" i="29"/>
  <c r="H239" i="29" s="1"/>
  <c r="I239" i="29" s="1"/>
  <c r="C239" i="29"/>
  <c r="G238" i="29"/>
  <c r="H238" i="29" s="1"/>
  <c r="I238" i="29" s="1"/>
  <c r="C238" i="29"/>
  <c r="G237" i="29"/>
  <c r="H237" i="29" s="1"/>
  <c r="I237" i="29" s="1"/>
  <c r="C237" i="29"/>
  <c r="G236" i="29"/>
  <c r="H236" i="29" s="1"/>
  <c r="I236" i="29" s="1"/>
  <c r="C236" i="29"/>
  <c r="G235" i="29"/>
  <c r="H235" i="29" s="1"/>
  <c r="I235" i="29" s="1"/>
  <c r="C235" i="29"/>
  <c r="G234" i="29"/>
  <c r="H234" i="29" s="1"/>
  <c r="I234" i="29" s="1"/>
  <c r="C234" i="29"/>
  <c r="G233" i="29"/>
  <c r="H233" i="29" s="1"/>
  <c r="I233" i="29" s="1"/>
  <c r="C233" i="29"/>
  <c r="G232" i="29"/>
  <c r="H232" i="29" s="1"/>
  <c r="I232" i="29" s="1"/>
  <c r="C232" i="29"/>
  <c r="G231" i="29"/>
  <c r="H231" i="29" s="1"/>
  <c r="I231" i="29" s="1"/>
  <c r="C231" i="29"/>
  <c r="G230" i="29"/>
  <c r="H230" i="29" s="1"/>
  <c r="I230" i="29" s="1"/>
  <c r="C230" i="29"/>
  <c r="G229" i="29"/>
  <c r="H229" i="29" s="1"/>
  <c r="I229" i="29" s="1"/>
  <c r="C229" i="29"/>
  <c r="G228" i="29"/>
  <c r="H228" i="29" s="1"/>
  <c r="I228" i="29" s="1"/>
  <c r="C228" i="29"/>
  <c r="G227" i="29"/>
  <c r="H227" i="29" s="1"/>
  <c r="I227" i="29" s="1"/>
  <c r="C227" i="29"/>
  <c r="G226" i="29"/>
  <c r="H226" i="29" s="1"/>
  <c r="I226" i="29" s="1"/>
  <c r="C226" i="29"/>
  <c r="G225" i="29"/>
  <c r="H225" i="29" s="1"/>
  <c r="I225" i="29" s="1"/>
  <c r="C225" i="29"/>
  <c r="G224" i="29"/>
  <c r="H224" i="29" s="1"/>
  <c r="I224" i="29" s="1"/>
  <c r="C224" i="29"/>
  <c r="G223" i="29"/>
  <c r="H223" i="29" s="1"/>
  <c r="I223" i="29" s="1"/>
  <c r="C223" i="29"/>
  <c r="G222" i="29"/>
  <c r="H222" i="29" s="1"/>
  <c r="I222" i="29" s="1"/>
  <c r="C222" i="29"/>
  <c r="G221" i="29"/>
  <c r="H221" i="29" s="1"/>
  <c r="I221" i="29" s="1"/>
  <c r="C221" i="29"/>
  <c r="G220" i="29"/>
  <c r="H220" i="29" s="1"/>
  <c r="I220" i="29" s="1"/>
  <c r="C220" i="29"/>
  <c r="G219" i="29"/>
  <c r="H219" i="29" s="1"/>
  <c r="I219" i="29" s="1"/>
  <c r="C219" i="29"/>
  <c r="G218" i="29"/>
  <c r="H218" i="29" s="1"/>
  <c r="I218" i="29" s="1"/>
  <c r="C218" i="29"/>
  <c r="G217" i="29"/>
  <c r="H217" i="29" s="1"/>
  <c r="I217" i="29" s="1"/>
  <c r="C217" i="29"/>
  <c r="G216" i="29"/>
  <c r="H216" i="29" s="1"/>
  <c r="I216" i="29" s="1"/>
  <c r="C216" i="29"/>
  <c r="G215" i="29"/>
  <c r="H215" i="29" s="1"/>
  <c r="I215" i="29" s="1"/>
  <c r="C215" i="29"/>
  <c r="G214" i="29"/>
  <c r="H214" i="29" s="1"/>
  <c r="I214" i="29" s="1"/>
  <c r="C214" i="29"/>
  <c r="G213" i="29"/>
  <c r="H213" i="29" s="1"/>
  <c r="I213" i="29" s="1"/>
  <c r="C213" i="29"/>
  <c r="G212" i="29"/>
  <c r="H212" i="29" s="1"/>
  <c r="I212" i="29" s="1"/>
  <c r="C212" i="29"/>
  <c r="G211" i="29"/>
  <c r="H211" i="29" s="1"/>
  <c r="I211" i="29" s="1"/>
  <c r="C211" i="29"/>
  <c r="G210" i="29"/>
  <c r="H210" i="29" s="1"/>
  <c r="I210" i="29" s="1"/>
  <c r="C210" i="29"/>
  <c r="G209" i="29"/>
  <c r="H209" i="29" s="1"/>
  <c r="I209" i="29" s="1"/>
  <c r="C209" i="29"/>
  <c r="G208" i="29"/>
  <c r="H208" i="29" s="1"/>
  <c r="I208" i="29" s="1"/>
  <c r="C208" i="29"/>
  <c r="G207" i="29"/>
  <c r="H207" i="29" s="1"/>
  <c r="I207" i="29" s="1"/>
  <c r="C207" i="29"/>
  <c r="G206" i="29"/>
  <c r="H206" i="29" s="1"/>
  <c r="I206" i="29" s="1"/>
  <c r="C206" i="29"/>
  <c r="G205" i="29"/>
  <c r="H205" i="29" s="1"/>
  <c r="I205" i="29" s="1"/>
  <c r="C205" i="29"/>
  <c r="G204" i="29"/>
  <c r="H204" i="29" s="1"/>
  <c r="I204" i="29" s="1"/>
  <c r="C204" i="29"/>
  <c r="G203" i="29"/>
  <c r="H203" i="29" s="1"/>
  <c r="I203" i="29" s="1"/>
  <c r="C203" i="29"/>
  <c r="G202" i="29"/>
  <c r="H202" i="29" s="1"/>
  <c r="I202" i="29" s="1"/>
  <c r="C202" i="29"/>
  <c r="G201" i="29"/>
  <c r="H201" i="29" s="1"/>
  <c r="I201" i="29" s="1"/>
  <c r="C201" i="29"/>
  <c r="G200" i="29"/>
  <c r="H200" i="29" s="1"/>
  <c r="I200" i="29" s="1"/>
  <c r="C200" i="29"/>
  <c r="G199" i="29"/>
  <c r="H199" i="29" s="1"/>
  <c r="I199" i="29" s="1"/>
  <c r="C199" i="29"/>
  <c r="G198" i="29"/>
  <c r="H198" i="29" s="1"/>
  <c r="I198" i="29" s="1"/>
  <c r="C198" i="29"/>
  <c r="G197" i="29"/>
  <c r="H197" i="29" s="1"/>
  <c r="I197" i="29" s="1"/>
  <c r="C197" i="29"/>
  <c r="G196" i="29"/>
  <c r="H196" i="29" s="1"/>
  <c r="I196" i="29" s="1"/>
  <c r="C196" i="29"/>
  <c r="G195" i="29"/>
  <c r="H195" i="29" s="1"/>
  <c r="I195" i="29" s="1"/>
  <c r="C195" i="29"/>
  <c r="G194" i="29"/>
  <c r="H194" i="29" s="1"/>
  <c r="I194" i="29" s="1"/>
  <c r="C194" i="29"/>
  <c r="G193" i="29"/>
  <c r="H193" i="29" s="1"/>
  <c r="I193" i="29" s="1"/>
  <c r="C193" i="29"/>
  <c r="G192" i="29"/>
  <c r="H192" i="29" s="1"/>
  <c r="I192" i="29" s="1"/>
  <c r="C192" i="29"/>
  <c r="G191" i="29"/>
  <c r="H191" i="29" s="1"/>
  <c r="I191" i="29" s="1"/>
  <c r="C191" i="29"/>
  <c r="G190" i="29"/>
  <c r="H190" i="29" s="1"/>
  <c r="I190" i="29" s="1"/>
  <c r="C190" i="29"/>
  <c r="G189" i="29"/>
  <c r="H189" i="29" s="1"/>
  <c r="I189" i="29" s="1"/>
  <c r="C189" i="29"/>
  <c r="G188" i="29"/>
  <c r="H188" i="29" s="1"/>
  <c r="I188" i="29" s="1"/>
  <c r="C188" i="29"/>
  <c r="G187" i="29"/>
  <c r="H187" i="29" s="1"/>
  <c r="I187" i="29" s="1"/>
  <c r="C187" i="29"/>
  <c r="G186" i="29"/>
  <c r="H186" i="29" s="1"/>
  <c r="I186" i="29" s="1"/>
  <c r="C186" i="29"/>
  <c r="G185" i="29"/>
  <c r="H185" i="29" s="1"/>
  <c r="I185" i="29" s="1"/>
  <c r="C185" i="29"/>
  <c r="G184" i="29"/>
  <c r="H184" i="29" s="1"/>
  <c r="I184" i="29" s="1"/>
  <c r="C184" i="29"/>
  <c r="G183" i="29"/>
  <c r="H183" i="29" s="1"/>
  <c r="I183" i="29" s="1"/>
  <c r="C183" i="29"/>
  <c r="G182" i="29"/>
  <c r="H182" i="29" s="1"/>
  <c r="I182" i="29" s="1"/>
  <c r="C182" i="29"/>
  <c r="G181" i="29"/>
  <c r="H181" i="29" s="1"/>
  <c r="I181" i="29" s="1"/>
  <c r="C181" i="29"/>
  <c r="G180" i="29"/>
  <c r="H180" i="29" s="1"/>
  <c r="I180" i="29" s="1"/>
  <c r="C180" i="29"/>
  <c r="G179" i="29"/>
  <c r="H179" i="29" s="1"/>
  <c r="I179" i="29" s="1"/>
  <c r="C179" i="29"/>
  <c r="G178" i="29"/>
  <c r="H178" i="29" s="1"/>
  <c r="I178" i="29" s="1"/>
  <c r="C178" i="29"/>
  <c r="G177" i="29"/>
  <c r="H177" i="29" s="1"/>
  <c r="I177" i="29" s="1"/>
  <c r="C177" i="29"/>
  <c r="G176" i="29"/>
  <c r="H176" i="29" s="1"/>
  <c r="I176" i="29" s="1"/>
  <c r="C176" i="29"/>
  <c r="G175" i="29"/>
  <c r="H175" i="29" s="1"/>
  <c r="I175" i="29" s="1"/>
  <c r="C175" i="29"/>
  <c r="G174" i="29"/>
  <c r="H174" i="29" s="1"/>
  <c r="I174" i="29" s="1"/>
  <c r="C174" i="29"/>
  <c r="G173" i="29"/>
  <c r="H173" i="29" s="1"/>
  <c r="I173" i="29" s="1"/>
  <c r="C173" i="29"/>
  <c r="G172" i="29"/>
  <c r="H172" i="29" s="1"/>
  <c r="I172" i="29" s="1"/>
  <c r="C172" i="29"/>
  <c r="G171" i="29"/>
  <c r="H171" i="29" s="1"/>
  <c r="I171" i="29" s="1"/>
  <c r="C171" i="29"/>
  <c r="G170" i="29"/>
  <c r="H170" i="29" s="1"/>
  <c r="I170" i="29" s="1"/>
  <c r="C170" i="29"/>
  <c r="G169" i="29"/>
  <c r="H169" i="29" s="1"/>
  <c r="I169" i="29" s="1"/>
  <c r="C169" i="29"/>
  <c r="G168" i="29"/>
  <c r="H168" i="29" s="1"/>
  <c r="I168" i="29" s="1"/>
  <c r="C168" i="29"/>
  <c r="G167" i="29"/>
  <c r="H167" i="29" s="1"/>
  <c r="I167" i="29" s="1"/>
  <c r="C167" i="29"/>
  <c r="G166" i="29"/>
  <c r="H166" i="29" s="1"/>
  <c r="I166" i="29" s="1"/>
  <c r="C166" i="29"/>
  <c r="G165" i="29"/>
  <c r="H165" i="29" s="1"/>
  <c r="I165" i="29" s="1"/>
  <c r="C165" i="29"/>
  <c r="G164" i="29"/>
  <c r="H164" i="29" s="1"/>
  <c r="I164" i="29" s="1"/>
  <c r="C164" i="29"/>
  <c r="G163" i="29"/>
  <c r="H163" i="29" s="1"/>
  <c r="I163" i="29" s="1"/>
  <c r="C163" i="29"/>
  <c r="G162" i="29"/>
  <c r="H162" i="29" s="1"/>
  <c r="I162" i="29" s="1"/>
  <c r="C162" i="29"/>
  <c r="G161" i="29"/>
  <c r="H161" i="29" s="1"/>
  <c r="I161" i="29" s="1"/>
  <c r="C161" i="29"/>
  <c r="G160" i="29"/>
  <c r="H160" i="29" s="1"/>
  <c r="I160" i="29" s="1"/>
  <c r="C160" i="29"/>
  <c r="G159" i="29"/>
  <c r="H159" i="29" s="1"/>
  <c r="I159" i="29" s="1"/>
  <c r="C159" i="29"/>
  <c r="G158" i="29"/>
  <c r="H158" i="29" s="1"/>
  <c r="I158" i="29" s="1"/>
  <c r="C158" i="29"/>
  <c r="G157" i="29"/>
  <c r="H157" i="29" s="1"/>
  <c r="I157" i="29" s="1"/>
  <c r="C157" i="29"/>
  <c r="G156" i="29"/>
  <c r="H156" i="29" s="1"/>
  <c r="I156" i="29" s="1"/>
  <c r="C156" i="29"/>
  <c r="G155" i="29"/>
  <c r="H155" i="29" s="1"/>
  <c r="I155" i="29" s="1"/>
  <c r="C155" i="29"/>
  <c r="G154" i="29"/>
  <c r="H154" i="29" s="1"/>
  <c r="I154" i="29" s="1"/>
  <c r="C154" i="29"/>
  <c r="G153" i="29"/>
  <c r="H153" i="29" s="1"/>
  <c r="I153" i="29" s="1"/>
  <c r="C153" i="29"/>
  <c r="G152" i="29"/>
  <c r="H152" i="29" s="1"/>
  <c r="I152" i="29" s="1"/>
  <c r="C152" i="29"/>
  <c r="G151" i="29"/>
  <c r="H151" i="29" s="1"/>
  <c r="I151" i="29" s="1"/>
  <c r="C151" i="29"/>
  <c r="G150" i="29"/>
  <c r="H150" i="29" s="1"/>
  <c r="I150" i="29" s="1"/>
  <c r="C150" i="29"/>
  <c r="G149" i="29"/>
  <c r="H149" i="29" s="1"/>
  <c r="I149" i="29" s="1"/>
  <c r="C149" i="29"/>
  <c r="G148" i="29"/>
  <c r="H148" i="29" s="1"/>
  <c r="I148" i="29" s="1"/>
  <c r="C148" i="29"/>
  <c r="G147" i="29"/>
  <c r="H147" i="29" s="1"/>
  <c r="I147" i="29" s="1"/>
  <c r="C147" i="29"/>
  <c r="G146" i="29"/>
  <c r="H146" i="29" s="1"/>
  <c r="I146" i="29" s="1"/>
  <c r="C146" i="29"/>
  <c r="G145" i="29"/>
  <c r="H145" i="29" s="1"/>
  <c r="I145" i="29" s="1"/>
  <c r="C145" i="29"/>
  <c r="G144" i="29"/>
  <c r="H144" i="29" s="1"/>
  <c r="I144" i="29" s="1"/>
  <c r="C144" i="29"/>
  <c r="G143" i="29"/>
  <c r="H143" i="29" s="1"/>
  <c r="I143" i="29" s="1"/>
  <c r="C143" i="29"/>
  <c r="G142" i="29"/>
  <c r="H142" i="29" s="1"/>
  <c r="I142" i="29" s="1"/>
  <c r="C142" i="29"/>
  <c r="G141" i="29"/>
  <c r="H141" i="29" s="1"/>
  <c r="I141" i="29" s="1"/>
  <c r="C141" i="29"/>
  <c r="G140" i="29"/>
  <c r="H140" i="29" s="1"/>
  <c r="I140" i="29" s="1"/>
  <c r="C140" i="29"/>
  <c r="G139" i="29"/>
  <c r="H139" i="29" s="1"/>
  <c r="I139" i="29" s="1"/>
  <c r="C139" i="29"/>
  <c r="G138" i="29"/>
  <c r="H138" i="29" s="1"/>
  <c r="I138" i="29" s="1"/>
  <c r="C138" i="29"/>
  <c r="G137" i="29"/>
  <c r="H137" i="29" s="1"/>
  <c r="I137" i="29" s="1"/>
  <c r="C137" i="29"/>
  <c r="G136" i="29"/>
  <c r="H136" i="29" s="1"/>
  <c r="I136" i="29" s="1"/>
  <c r="C136" i="29"/>
  <c r="G135" i="29"/>
  <c r="H135" i="29" s="1"/>
  <c r="I135" i="29" s="1"/>
  <c r="C135" i="29"/>
  <c r="G134" i="29"/>
  <c r="H134" i="29" s="1"/>
  <c r="I134" i="29" s="1"/>
  <c r="C134" i="29"/>
  <c r="G133" i="29"/>
  <c r="H133" i="29" s="1"/>
  <c r="I133" i="29" s="1"/>
  <c r="C133" i="29"/>
  <c r="G132" i="29"/>
  <c r="H132" i="29" s="1"/>
  <c r="I132" i="29" s="1"/>
  <c r="C132" i="29"/>
  <c r="G131" i="29"/>
  <c r="H131" i="29" s="1"/>
  <c r="I131" i="29" s="1"/>
  <c r="C131" i="29"/>
  <c r="G130" i="29"/>
  <c r="H130" i="29" s="1"/>
  <c r="I130" i="29" s="1"/>
  <c r="C130" i="29"/>
  <c r="G129" i="29"/>
  <c r="H129" i="29" s="1"/>
  <c r="I129" i="29" s="1"/>
  <c r="C129" i="29"/>
  <c r="G128" i="29"/>
  <c r="H128" i="29" s="1"/>
  <c r="I128" i="29" s="1"/>
  <c r="C128" i="29"/>
  <c r="G127" i="29"/>
  <c r="H127" i="29" s="1"/>
  <c r="I127" i="29" s="1"/>
  <c r="C127" i="29"/>
  <c r="G126" i="29"/>
  <c r="H126" i="29" s="1"/>
  <c r="I126" i="29" s="1"/>
  <c r="C126" i="29"/>
  <c r="G125" i="29"/>
  <c r="H125" i="29" s="1"/>
  <c r="I125" i="29" s="1"/>
  <c r="C125" i="29"/>
  <c r="G124" i="29"/>
  <c r="H124" i="29" s="1"/>
  <c r="I124" i="29" s="1"/>
  <c r="C124" i="29"/>
  <c r="G123" i="29"/>
  <c r="H123" i="29" s="1"/>
  <c r="I123" i="29" s="1"/>
  <c r="C123" i="29"/>
  <c r="G122" i="29"/>
  <c r="H122" i="29" s="1"/>
  <c r="I122" i="29" s="1"/>
  <c r="C122" i="29"/>
  <c r="G121" i="29"/>
  <c r="H121" i="29" s="1"/>
  <c r="I121" i="29" s="1"/>
  <c r="C121" i="29"/>
  <c r="G120" i="29"/>
  <c r="H120" i="29" s="1"/>
  <c r="I120" i="29" s="1"/>
  <c r="C120" i="29"/>
  <c r="G119" i="29"/>
  <c r="H119" i="29" s="1"/>
  <c r="I119" i="29" s="1"/>
  <c r="C119" i="29"/>
  <c r="G118" i="29"/>
  <c r="H118" i="29" s="1"/>
  <c r="I118" i="29" s="1"/>
  <c r="C118" i="29"/>
  <c r="G117" i="29"/>
  <c r="H117" i="29" s="1"/>
  <c r="I117" i="29" s="1"/>
  <c r="C117" i="29"/>
  <c r="G116" i="29"/>
  <c r="H116" i="29" s="1"/>
  <c r="I116" i="29" s="1"/>
  <c r="C116" i="29"/>
  <c r="G115" i="29"/>
  <c r="H115" i="29" s="1"/>
  <c r="I115" i="29" s="1"/>
  <c r="C115" i="29"/>
  <c r="G114" i="29"/>
  <c r="H114" i="29" s="1"/>
  <c r="I114" i="29" s="1"/>
  <c r="C114" i="29"/>
  <c r="G113" i="29"/>
  <c r="H113" i="29" s="1"/>
  <c r="I113" i="29" s="1"/>
  <c r="C113" i="29"/>
  <c r="G112" i="29"/>
  <c r="H112" i="29" s="1"/>
  <c r="I112" i="29" s="1"/>
  <c r="C112" i="29"/>
  <c r="G111" i="29"/>
  <c r="H111" i="29" s="1"/>
  <c r="I111" i="29" s="1"/>
  <c r="C111" i="29"/>
  <c r="G110" i="29"/>
  <c r="H110" i="29" s="1"/>
  <c r="I110" i="29" s="1"/>
  <c r="C110" i="29"/>
  <c r="G109" i="29"/>
  <c r="H109" i="29" s="1"/>
  <c r="I109" i="29" s="1"/>
  <c r="C109" i="29"/>
  <c r="G108" i="29"/>
  <c r="H108" i="29" s="1"/>
  <c r="I108" i="29" s="1"/>
  <c r="C108" i="29"/>
  <c r="G107" i="29"/>
  <c r="H107" i="29" s="1"/>
  <c r="I107" i="29" s="1"/>
  <c r="C107" i="29"/>
  <c r="G106" i="29"/>
  <c r="H106" i="29" s="1"/>
  <c r="I106" i="29" s="1"/>
  <c r="C106" i="29"/>
  <c r="G105" i="29"/>
  <c r="H105" i="29" s="1"/>
  <c r="I105" i="29" s="1"/>
  <c r="C105" i="29"/>
  <c r="G104" i="29"/>
  <c r="H104" i="29" s="1"/>
  <c r="I104" i="29" s="1"/>
  <c r="C104" i="29"/>
  <c r="G103" i="29"/>
  <c r="H103" i="29" s="1"/>
  <c r="I103" i="29" s="1"/>
  <c r="C103" i="29"/>
  <c r="G102" i="29"/>
  <c r="H102" i="29" s="1"/>
  <c r="I102" i="29" s="1"/>
  <c r="C102" i="29"/>
  <c r="G101" i="29"/>
  <c r="H101" i="29" s="1"/>
  <c r="I101" i="29" s="1"/>
  <c r="C101" i="29"/>
  <c r="G100" i="29"/>
  <c r="H100" i="29" s="1"/>
  <c r="I100" i="29" s="1"/>
  <c r="C100" i="29"/>
  <c r="G99" i="29"/>
  <c r="H99" i="29" s="1"/>
  <c r="I99" i="29" s="1"/>
  <c r="C99" i="29"/>
  <c r="G98" i="29"/>
  <c r="H98" i="29" s="1"/>
  <c r="I98" i="29" s="1"/>
  <c r="C98" i="29"/>
  <c r="G97" i="29"/>
  <c r="H97" i="29" s="1"/>
  <c r="I97" i="29" s="1"/>
  <c r="C97" i="29"/>
  <c r="G96" i="29"/>
  <c r="H96" i="29" s="1"/>
  <c r="I96" i="29" s="1"/>
  <c r="C96" i="29"/>
  <c r="G95" i="29"/>
  <c r="H95" i="29" s="1"/>
  <c r="I95" i="29" s="1"/>
  <c r="C95" i="29"/>
  <c r="G94" i="29"/>
  <c r="H94" i="29" s="1"/>
  <c r="I94" i="29" s="1"/>
  <c r="C94" i="29"/>
  <c r="G93" i="29"/>
  <c r="H93" i="29" s="1"/>
  <c r="I93" i="29" s="1"/>
  <c r="C93" i="29"/>
  <c r="G92" i="29"/>
  <c r="H92" i="29" s="1"/>
  <c r="I92" i="29" s="1"/>
  <c r="C92" i="29"/>
  <c r="G91" i="29"/>
  <c r="H91" i="29" s="1"/>
  <c r="I91" i="29" s="1"/>
  <c r="C91" i="29"/>
  <c r="G90" i="29"/>
  <c r="H90" i="29" s="1"/>
  <c r="I90" i="29" s="1"/>
  <c r="C90" i="29"/>
  <c r="G89" i="29"/>
  <c r="H89" i="29" s="1"/>
  <c r="I89" i="29" s="1"/>
  <c r="C89" i="29"/>
  <c r="G88" i="29"/>
  <c r="H88" i="29" s="1"/>
  <c r="I88" i="29" s="1"/>
  <c r="C88" i="29"/>
  <c r="G87" i="29"/>
  <c r="H87" i="29" s="1"/>
  <c r="I87" i="29" s="1"/>
  <c r="C87" i="29"/>
  <c r="G86" i="29"/>
  <c r="H86" i="29" s="1"/>
  <c r="I86" i="29" s="1"/>
  <c r="C86" i="29"/>
  <c r="G85" i="29"/>
  <c r="H85" i="29" s="1"/>
  <c r="I85" i="29" s="1"/>
  <c r="C85" i="29"/>
  <c r="G84" i="29"/>
  <c r="H84" i="29" s="1"/>
  <c r="I84" i="29" s="1"/>
  <c r="C84" i="29"/>
  <c r="G83" i="29"/>
  <c r="H83" i="29" s="1"/>
  <c r="I83" i="29" s="1"/>
  <c r="C83" i="29"/>
  <c r="G82" i="29"/>
  <c r="H82" i="29" s="1"/>
  <c r="I82" i="29" s="1"/>
  <c r="C82" i="29"/>
  <c r="G81" i="29"/>
  <c r="H81" i="29" s="1"/>
  <c r="I81" i="29" s="1"/>
  <c r="C81" i="29"/>
  <c r="G80" i="29"/>
  <c r="H80" i="29" s="1"/>
  <c r="I80" i="29" s="1"/>
  <c r="C80" i="29"/>
  <c r="G79" i="29"/>
  <c r="H79" i="29" s="1"/>
  <c r="I79" i="29" s="1"/>
  <c r="C79" i="29"/>
  <c r="G78" i="29"/>
  <c r="H78" i="29" s="1"/>
  <c r="I78" i="29" s="1"/>
  <c r="C78" i="29"/>
  <c r="G77" i="29"/>
  <c r="H77" i="29" s="1"/>
  <c r="I77" i="29" s="1"/>
  <c r="C77" i="29"/>
  <c r="G76" i="29"/>
  <c r="H76" i="29" s="1"/>
  <c r="I76" i="29" s="1"/>
  <c r="C76" i="29"/>
  <c r="G75" i="29"/>
  <c r="H75" i="29" s="1"/>
  <c r="I75" i="29" s="1"/>
  <c r="C75" i="29"/>
  <c r="G74" i="29"/>
  <c r="H74" i="29" s="1"/>
  <c r="I74" i="29" s="1"/>
  <c r="C74" i="29"/>
  <c r="G73" i="29"/>
  <c r="H73" i="29" s="1"/>
  <c r="I73" i="29" s="1"/>
  <c r="C73" i="29"/>
  <c r="G72" i="29"/>
  <c r="H72" i="29" s="1"/>
  <c r="I72" i="29" s="1"/>
  <c r="C72" i="29"/>
  <c r="G71" i="29"/>
  <c r="H71" i="29" s="1"/>
  <c r="I71" i="29" s="1"/>
  <c r="C71" i="29"/>
  <c r="G70" i="29"/>
  <c r="H70" i="29" s="1"/>
  <c r="I70" i="29" s="1"/>
  <c r="C70" i="29"/>
  <c r="G69" i="29"/>
  <c r="H69" i="29" s="1"/>
  <c r="I69" i="29" s="1"/>
  <c r="C69" i="29"/>
  <c r="G68" i="29"/>
  <c r="H68" i="29" s="1"/>
  <c r="I68" i="29" s="1"/>
  <c r="C68" i="29"/>
  <c r="G67" i="29"/>
  <c r="H67" i="29" s="1"/>
  <c r="I67" i="29" s="1"/>
  <c r="C67" i="29"/>
  <c r="G66" i="29"/>
  <c r="H66" i="29" s="1"/>
  <c r="I66" i="29" s="1"/>
  <c r="C66" i="29"/>
  <c r="G65" i="29"/>
  <c r="H65" i="29" s="1"/>
  <c r="I65" i="29" s="1"/>
  <c r="C65" i="29"/>
  <c r="G64" i="29"/>
  <c r="H64" i="29" s="1"/>
  <c r="I64" i="29" s="1"/>
  <c r="C64" i="29"/>
  <c r="G63" i="29"/>
  <c r="H63" i="29" s="1"/>
  <c r="I63" i="29" s="1"/>
  <c r="C63" i="29"/>
  <c r="G62" i="29"/>
  <c r="H62" i="29" s="1"/>
  <c r="I62" i="29" s="1"/>
  <c r="C62" i="29"/>
  <c r="G61" i="29"/>
  <c r="H61" i="29" s="1"/>
  <c r="I61" i="29" s="1"/>
  <c r="C61" i="29"/>
  <c r="G60" i="29"/>
  <c r="H60" i="29" s="1"/>
  <c r="I60" i="29" s="1"/>
  <c r="C60" i="29"/>
  <c r="G59" i="29"/>
  <c r="H59" i="29" s="1"/>
  <c r="I59" i="29" s="1"/>
  <c r="C59" i="29"/>
  <c r="G58" i="29"/>
  <c r="H58" i="29" s="1"/>
  <c r="I58" i="29" s="1"/>
  <c r="C58" i="29"/>
  <c r="G57" i="29"/>
  <c r="H57" i="29" s="1"/>
  <c r="I57" i="29" s="1"/>
  <c r="C57" i="29"/>
  <c r="G56" i="29"/>
  <c r="H56" i="29" s="1"/>
  <c r="I56" i="29" s="1"/>
  <c r="C56" i="29"/>
  <c r="G55" i="29"/>
  <c r="H55" i="29" s="1"/>
  <c r="I55" i="29" s="1"/>
  <c r="C55" i="29"/>
  <c r="G54" i="29"/>
  <c r="H54" i="29" s="1"/>
  <c r="I54" i="29" s="1"/>
  <c r="C54" i="29"/>
  <c r="G53" i="29"/>
  <c r="H53" i="29" s="1"/>
  <c r="I53" i="29" s="1"/>
  <c r="C53" i="29"/>
  <c r="G52" i="29"/>
  <c r="H52" i="29" s="1"/>
  <c r="I52" i="29" s="1"/>
  <c r="C52" i="29"/>
  <c r="G51" i="29"/>
  <c r="H51" i="29" s="1"/>
  <c r="I51" i="29" s="1"/>
  <c r="C51" i="29"/>
  <c r="G50" i="29"/>
  <c r="H50" i="29" s="1"/>
  <c r="I50" i="29" s="1"/>
  <c r="C50" i="29"/>
  <c r="G49" i="29"/>
  <c r="H49" i="29" s="1"/>
  <c r="I49" i="29" s="1"/>
  <c r="C49" i="29"/>
  <c r="G48" i="29"/>
  <c r="H48" i="29" s="1"/>
  <c r="I48" i="29" s="1"/>
  <c r="C48" i="29"/>
  <c r="G47" i="29"/>
  <c r="H47" i="29" s="1"/>
  <c r="I47" i="29" s="1"/>
  <c r="C47" i="29"/>
  <c r="G46" i="29"/>
  <c r="H46" i="29" s="1"/>
  <c r="I46" i="29" s="1"/>
  <c r="C46" i="29"/>
  <c r="G45" i="29"/>
  <c r="H45" i="29" s="1"/>
  <c r="I45" i="29" s="1"/>
  <c r="C45" i="29"/>
  <c r="G44" i="29"/>
  <c r="H44" i="29" s="1"/>
  <c r="I44" i="29" s="1"/>
  <c r="C44" i="29"/>
  <c r="G43" i="29"/>
  <c r="H43" i="29" s="1"/>
  <c r="I43" i="29" s="1"/>
  <c r="C43" i="29"/>
  <c r="G42" i="29"/>
  <c r="H42" i="29" s="1"/>
  <c r="I42" i="29" s="1"/>
  <c r="C42" i="29"/>
  <c r="G41" i="29"/>
  <c r="H41" i="29" s="1"/>
  <c r="I41" i="29" s="1"/>
  <c r="C41" i="29"/>
  <c r="G40" i="29"/>
  <c r="H40" i="29" s="1"/>
  <c r="I40" i="29" s="1"/>
  <c r="C40" i="29"/>
  <c r="G39" i="29"/>
  <c r="H39" i="29" s="1"/>
  <c r="I39" i="29" s="1"/>
  <c r="C39" i="29"/>
  <c r="G38" i="29"/>
  <c r="H38" i="29" s="1"/>
  <c r="I38" i="29" s="1"/>
  <c r="C38" i="29"/>
  <c r="G37" i="29"/>
  <c r="H37" i="29" s="1"/>
  <c r="I37" i="29" s="1"/>
  <c r="C37" i="29"/>
  <c r="G36" i="29"/>
  <c r="H36" i="29" s="1"/>
  <c r="I36" i="29" s="1"/>
  <c r="C36" i="29"/>
  <c r="G35" i="29"/>
  <c r="H35" i="29" s="1"/>
  <c r="I35" i="29" s="1"/>
  <c r="C35" i="29"/>
  <c r="G34" i="29"/>
  <c r="H34" i="29" s="1"/>
  <c r="I34" i="29" s="1"/>
  <c r="C34" i="29"/>
  <c r="G33" i="29"/>
  <c r="H33" i="29" s="1"/>
  <c r="I33" i="29" s="1"/>
  <c r="C33" i="29"/>
  <c r="G32" i="29"/>
  <c r="H32" i="29" s="1"/>
  <c r="I32" i="29" s="1"/>
  <c r="C32" i="29"/>
  <c r="G31" i="29"/>
  <c r="H31" i="29" s="1"/>
  <c r="I31" i="29" s="1"/>
  <c r="C31" i="29"/>
  <c r="G30" i="29"/>
  <c r="H30" i="29" s="1"/>
  <c r="I30" i="29" s="1"/>
  <c r="C30" i="29"/>
  <c r="G29" i="29"/>
  <c r="H29" i="29" s="1"/>
  <c r="I29" i="29" s="1"/>
  <c r="C29" i="29"/>
  <c r="G28" i="29"/>
  <c r="H28" i="29" s="1"/>
  <c r="I28" i="29" s="1"/>
  <c r="C28" i="29"/>
  <c r="G27" i="29"/>
  <c r="H27" i="29" s="1"/>
  <c r="I27" i="29" s="1"/>
  <c r="C27" i="29"/>
  <c r="G26" i="29"/>
  <c r="H26" i="29" s="1"/>
  <c r="I26" i="29" s="1"/>
  <c r="C26" i="29"/>
  <c r="G25" i="29"/>
  <c r="H25" i="29" s="1"/>
  <c r="I25" i="29" s="1"/>
  <c r="C25" i="29"/>
  <c r="G24" i="29"/>
  <c r="H24" i="29" s="1"/>
  <c r="I24" i="29" s="1"/>
  <c r="C24" i="29"/>
  <c r="G23" i="29"/>
  <c r="H23" i="29" s="1"/>
  <c r="I23" i="29" s="1"/>
  <c r="C23" i="29"/>
  <c r="G22" i="29"/>
  <c r="H22" i="29" s="1"/>
  <c r="I22" i="29" s="1"/>
  <c r="C22" i="29"/>
  <c r="G21" i="29"/>
  <c r="H21" i="29" s="1"/>
  <c r="I21" i="29" s="1"/>
  <c r="C21" i="29"/>
  <c r="G20" i="29"/>
  <c r="H20" i="29" s="1"/>
  <c r="I20" i="29" s="1"/>
  <c r="C20" i="29"/>
  <c r="G19" i="29"/>
  <c r="H19" i="29" s="1"/>
  <c r="I19" i="29" s="1"/>
  <c r="C19" i="29"/>
  <c r="G18" i="29"/>
  <c r="H18" i="29" s="1"/>
  <c r="I18" i="29" s="1"/>
  <c r="C18" i="29"/>
  <c r="G17" i="29"/>
  <c r="H17" i="29" s="1"/>
  <c r="I17" i="29" s="1"/>
  <c r="C17" i="29"/>
  <c r="H16" i="29"/>
  <c r="I16" i="29" s="1"/>
  <c r="C16" i="29"/>
  <c r="G15" i="29"/>
  <c r="H15" i="29" s="1"/>
  <c r="I15" i="29" s="1"/>
  <c r="C15" i="29"/>
  <c r="G14" i="29"/>
  <c r="H14" i="29" s="1"/>
  <c r="I14" i="29" s="1"/>
  <c r="C14" i="29"/>
  <c r="G13" i="29"/>
  <c r="H13" i="29" s="1"/>
  <c r="C13" i="29"/>
  <c r="E12" i="29"/>
  <c r="B12" i="29"/>
  <c r="H13" i="28"/>
  <c r="G60" i="28"/>
  <c r="H60" i="28" s="1"/>
  <c r="I60" i="28" s="1"/>
  <c r="C60" i="28"/>
  <c r="G59" i="28"/>
  <c r="H59" i="28" s="1"/>
  <c r="I59" i="28" s="1"/>
  <c r="C59" i="28"/>
  <c r="G58" i="28"/>
  <c r="H58" i="28" s="1"/>
  <c r="I58" i="28" s="1"/>
  <c r="C58" i="28"/>
  <c r="G57" i="28"/>
  <c r="H57" i="28" s="1"/>
  <c r="I57" i="28" s="1"/>
  <c r="C57" i="28"/>
  <c r="G56" i="28"/>
  <c r="H56" i="28" s="1"/>
  <c r="I56" i="28" s="1"/>
  <c r="C56" i="28"/>
  <c r="G55" i="28"/>
  <c r="H55" i="28" s="1"/>
  <c r="I55" i="28" s="1"/>
  <c r="C55" i="28"/>
  <c r="G54" i="28"/>
  <c r="H54" i="28" s="1"/>
  <c r="I54" i="28" s="1"/>
  <c r="C54" i="28"/>
  <c r="G53" i="28"/>
  <c r="H53" i="28" s="1"/>
  <c r="I53" i="28" s="1"/>
  <c r="C53" i="28"/>
  <c r="G52" i="28"/>
  <c r="H52" i="28" s="1"/>
  <c r="C52" i="28"/>
  <c r="E51" i="28"/>
  <c r="B51" i="28"/>
  <c r="G50" i="28"/>
  <c r="H50" i="28" s="1"/>
  <c r="I50" i="28" s="1"/>
  <c r="C50" i="28"/>
  <c r="G49" i="28"/>
  <c r="H49" i="28" s="1"/>
  <c r="I49" i="28" s="1"/>
  <c r="C49" i="28"/>
  <c r="G48" i="28"/>
  <c r="H48" i="28" s="1"/>
  <c r="I48" i="28" s="1"/>
  <c r="C48" i="28"/>
  <c r="G47" i="28"/>
  <c r="H47" i="28" s="1"/>
  <c r="I47" i="28" s="1"/>
  <c r="C47" i="28"/>
  <c r="G46" i="28"/>
  <c r="H46" i="28" s="1"/>
  <c r="I46" i="28" s="1"/>
  <c r="C46" i="28"/>
  <c r="G45" i="28"/>
  <c r="H45" i="28" s="1"/>
  <c r="C45" i="28"/>
  <c r="E44" i="28"/>
  <c r="B44" i="28"/>
  <c r="G43" i="28"/>
  <c r="H43" i="28" s="1"/>
  <c r="I43" i="28" s="1"/>
  <c r="C43" i="28"/>
  <c r="G42" i="28"/>
  <c r="H42" i="28" s="1"/>
  <c r="I42" i="28" s="1"/>
  <c r="C42" i="28"/>
  <c r="G41" i="28"/>
  <c r="H41" i="28" s="1"/>
  <c r="I41" i="28" s="1"/>
  <c r="C41" i="28"/>
  <c r="G40" i="28"/>
  <c r="H40" i="28" s="1"/>
  <c r="I40" i="28" s="1"/>
  <c r="C40" i="28"/>
  <c r="G39" i="28"/>
  <c r="H39" i="28" s="1"/>
  <c r="I39" i="28" s="1"/>
  <c r="C39" i="28"/>
  <c r="G38" i="28"/>
  <c r="H38" i="28" s="1"/>
  <c r="I38" i="28" s="1"/>
  <c r="C38" i="28"/>
  <c r="G37" i="28"/>
  <c r="H37" i="28" s="1"/>
  <c r="I37" i="28" s="1"/>
  <c r="C37" i="28"/>
  <c r="G36" i="28"/>
  <c r="H36" i="28" s="1"/>
  <c r="I36" i="28" s="1"/>
  <c r="C36" i="28"/>
  <c r="G35" i="28"/>
  <c r="H35" i="28" s="1"/>
  <c r="I35" i="28" s="1"/>
  <c r="C35" i="28"/>
  <c r="G34" i="28"/>
  <c r="H34" i="28" s="1"/>
  <c r="I34" i="28" s="1"/>
  <c r="C34" i="28"/>
  <c r="G33" i="28"/>
  <c r="H33" i="28" s="1"/>
  <c r="I33" i="28" s="1"/>
  <c r="C33" i="28"/>
  <c r="G32" i="28"/>
  <c r="H32" i="28" s="1"/>
  <c r="I32" i="28" s="1"/>
  <c r="C32" i="28"/>
  <c r="G31" i="28"/>
  <c r="H31" i="28" s="1"/>
  <c r="I31" i="28" s="1"/>
  <c r="C31" i="28"/>
  <c r="H30" i="28"/>
  <c r="I30" i="28" s="1"/>
  <c r="G30" i="28"/>
  <c r="C30" i="28"/>
  <c r="G29" i="28"/>
  <c r="H29" i="28" s="1"/>
  <c r="I29" i="28" s="1"/>
  <c r="C29" i="28"/>
  <c r="G28" i="28"/>
  <c r="H28" i="28" s="1"/>
  <c r="I28" i="28" s="1"/>
  <c r="C28" i="28"/>
  <c r="G27" i="28"/>
  <c r="H27" i="28" s="1"/>
  <c r="I27" i="28" s="1"/>
  <c r="C27" i="28"/>
  <c r="G26" i="28"/>
  <c r="H26" i="28" s="1"/>
  <c r="I26" i="28" s="1"/>
  <c r="C26" i="28"/>
  <c r="G25" i="28"/>
  <c r="H25" i="28" s="1"/>
  <c r="I25" i="28" s="1"/>
  <c r="C25" i="28"/>
  <c r="G24" i="28"/>
  <c r="H24" i="28" s="1"/>
  <c r="I24" i="28" s="1"/>
  <c r="C24" i="28"/>
  <c r="G23" i="28"/>
  <c r="H23" i="28" s="1"/>
  <c r="I23" i="28" s="1"/>
  <c r="C23" i="28"/>
  <c r="G22" i="28"/>
  <c r="H22" i="28" s="1"/>
  <c r="I22" i="28" s="1"/>
  <c r="C22" i="28"/>
  <c r="G21" i="28"/>
  <c r="H21" i="28" s="1"/>
  <c r="I21" i="28" s="1"/>
  <c r="C21" i="28"/>
  <c r="G20" i="28"/>
  <c r="H20" i="28" s="1"/>
  <c r="I20" i="28" s="1"/>
  <c r="C20" i="28"/>
  <c r="G19" i="28"/>
  <c r="H19" i="28" s="1"/>
  <c r="I19" i="28" s="1"/>
  <c r="C19" i="28"/>
  <c r="G18" i="28"/>
  <c r="H18" i="28" s="1"/>
  <c r="I18" i="28" s="1"/>
  <c r="C18" i="28"/>
  <c r="G17" i="28"/>
  <c r="H17" i="28" s="1"/>
  <c r="I17" i="28" s="1"/>
  <c r="C17" i="28"/>
  <c r="G16" i="28"/>
  <c r="H16" i="28" s="1"/>
  <c r="I16" i="28" s="1"/>
  <c r="C16" i="28"/>
  <c r="G15" i="28"/>
  <c r="H15" i="28" s="1"/>
  <c r="I15" i="28" s="1"/>
  <c r="C15" i="28"/>
  <c r="G14" i="28"/>
  <c r="H14" i="28" s="1"/>
  <c r="I14" i="28" s="1"/>
  <c r="C14" i="28"/>
  <c r="C13" i="28"/>
  <c r="E12" i="28"/>
  <c r="B12" i="28"/>
  <c r="H147" i="27"/>
  <c r="C147" i="27"/>
  <c r="H146" i="27"/>
  <c r="C146" i="27"/>
  <c r="G145" i="27"/>
  <c r="C145" i="27"/>
  <c r="G144" i="27"/>
  <c r="C144" i="27"/>
  <c r="H143" i="27"/>
  <c r="C143" i="27"/>
  <c r="H142" i="27"/>
  <c r="C142" i="27"/>
  <c r="H141" i="27"/>
  <c r="C141" i="27"/>
  <c r="H140" i="27"/>
  <c r="C140" i="27"/>
  <c r="H139" i="27"/>
  <c r="C139" i="27"/>
  <c r="H138" i="27"/>
  <c r="C138" i="27"/>
  <c r="H137" i="27"/>
  <c r="C137" i="27"/>
  <c r="H136" i="27"/>
  <c r="C136" i="27"/>
  <c r="H135" i="27"/>
  <c r="C135" i="27"/>
  <c r="H134" i="27"/>
  <c r="C134" i="27"/>
  <c r="H133" i="27"/>
  <c r="C133" i="27"/>
  <c r="H132" i="27"/>
  <c r="C132" i="27"/>
  <c r="H131" i="27"/>
  <c r="C131" i="27"/>
  <c r="H130" i="27"/>
  <c r="C130" i="27"/>
  <c r="H129" i="27"/>
  <c r="C129" i="27"/>
  <c r="H128" i="27"/>
  <c r="C128" i="27"/>
  <c r="H127" i="27"/>
  <c r="C127" i="27"/>
  <c r="H126" i="27"/>
  <c r="C126" i="27"/>
  <c r="H125" i="27"/>
  <c r="C125" i="27"/>
  <c r="H124" i="27"/>
  <c r="C124" i="27"/>
  <c r="H123" i="27"/>
  <c r="C123" i="27"/>
  <c r="H122" i="27"/>
  <c r="C122" i="27"/>
  <c r="H121" i="27"/>
  <c r="C121" i="27"/>
  <c r="H120" i="27"/>
  <c r="C120" i="27"/>
  <c r="H119" i="27"/>
  <c r="C119" i="27"/>
  <c r="H118" i="27"/>
  <c r="C118" i="27"/>
  <c r="H117" i="27"/>
  <c r="C117" i="27"/>
  <c r="H116" i="27"/>
  <c r="C116" i="27"/>
  <c r="H115" i="27"/>
  <c r="C115" i="27"/>
  <c r="H114" i="27"/>
  <c r="C114" i="27"/>
  <c r="H113" i="27"/>
  <c r="C113" i="27"/>
  <c r="H112" i="27"/>
  <c r="C112" i="27"/>
  <c r="H111" i="27"/>
  <c r="C111" i="27"/>
  <c r="H110" i="27"/>
  <c r="C110" i="27"/>
  <c r="H109" i="27"/>
  <c r="C109" i="27"/>
  <c r="H108" i="27"/>
  <c r="C108" i="27"/>
  <c r="H107" i="27"/>
  <c r="C107" i="27"/>
  <c r="H106" i="27"/>
  <c r="C106" i="27"/>
  <c r="H105" i="27"/>
  <c r="C105" i="27"/>
  <c r="H104" i="27"/>
  <c r="C104" i="27"/>
  <c r="H103" i="27"/>
  <c r="C103" i="27"/>
  <c r="H102" i="27"/>
  <c r="C102" i="27"/>
  <c r="H101" i="27"/>
  <c r="C101" i="27"/>
  <c r="H100" i="27"/>
  <c r="C100" i="27"/>
  <c r="H99" i="27"/>
  <c r="C99" i="27"/>
  <c r="H98" i="27"/>
  <c r="C98" i="27"/>
  <c r="H97" i="27"/>
  <c r="C97" i="27"/>
  <c r="H96" i="27"/>
  <c r="C96" i="27"/>
  <c r="H95" i="27"/>
  <c r="C95" i="27"/>
  <c r="H94" i="27"/>
  <c r="C94" i="27"/>
  <c r="H93" i="27"/>
  <c r="C93" i="27"/>
  <c r="H92" i="27"/>
  <c r="C92" i="27"/>
  <c r="H91" i="27"/>
  <c r="C91" i="27"/>
  <c r="H89" i="27"/>
  <c r="C89" i="27"/>
  <c r="H88" i="27"/>
  <c r="C88" i="27"/>
  <c r="H87" i="27"/>
  <c r="C87" i="27"/>
  <c r="H85" i="27"/>
  <c r="C85" i="27"/>
  <c r="H84" i="27"/>
  <c r="C84" i="27"/>
  <c r="H83" i="27"/>
  <c r="C83" i="27"/>
  <c r="H82" i="27"/>
  <c r="C82" i="27"/>
  <c r="H81" i="27"/>
  <c r="C81" i="27"/>
  <c r="H80" i="27"/>
  <c r="C80" i="27"/>
  <c r="H79" i="27"/>
  <c r="C79" i="27"/>
  <c r="H78" i="27"/>
  <c r="C78" i="27"/>
  <c r="H77" i="27"/>
  <c r="C77" i="27"/>
  <c r="H76" i="27"/>
  <c r="C76" i="27"/>
  <c r="H75" i="27"/>
  <c r="C75" i="27"/>
  <c r="H74" i="27"/>
  <c r="C74" i="27"/>
  <c r="H73" i="27"/>
  <c r="C73" i="27"/>
  <c r="H72" i="27"/>
  <c r="C72" i="27"/>
  <c r="H71" i="27"/>
  <c r="C71" i="27"/>
  <c r="H70" i="27"/>
  <c r="C70" i="27"/>
  <c r="H69" i="27"/>
  <c r="C69" i="27"/>
  <c r="H68" i="27"/>
  <c r="C68" i="27"/>
  <c r="H67" i="27"/>
  <c r="C67" i="27"/>
  <c r="H66" i="27"/>
  <c r="C66" i="27"/>
  <c r="H65" i="27"/>
  <c r="C65" i="27"/>
  <c r="H64" i="27"/>
  <c r="C64" i="27"/>
  <c r="H63" i="27"/>
  <c r="C63" i="27"/>
  <c r="H62" i="27"/>
  <c r="C62" i="27"/>
  <c r="H61" i="27"/>
  <c r="C61" i="27"/>
  <c r="H60" i="27"/>
  <c r="C60" i="27"/>
  <c r="H59" i="27"/>
  <c r="C59" i="27"/>
  <c r="H58" i="27"/>
  <c r="C58" i="27"/>
  <c r="H57" i="27"/>
  <c r="C57" i="27"/>
  <c r="H56" i="27"/>
  <c r="C56" i="27"/>
  <c r="H55" i="27"/>
  <c r="C55" i="27"/>
  <c r="H54" i="27"/>
  <c r="C54" i="27"/>
  <c r="G53" i="27"/>
  <c r="C53" i="27"/>
  <c r="H52" i="27"/>
  <c r="C52" i="27"/>
  <c r="H51" i="27"/>
  <c r="C51" i="27"/>
  <c r="H50" i="27"/>
  <c r="C50" i="27"/>
  <c r="H49" i="27"/>
  <c r="C49" i="27"/>
  <c r="H48" i="27"/>
  <c r="C48" i="27"/>
  <c r="H47" i="27"/>
  <c r="C47" i="27"/>
  <c r="H46" i="27"/>
  <c r="C46" i="27"/>
  <c r="H45" i="27"/>
  <c r="C45" i="27"/>
  <c r="H44" i="27"/>
  <c r="C44" i="27"/>
  <c r="H43" i="27"/>
  <c r="C43" i="27"/>
  <c r="H42" i="27"/>
  <c r="C42" i="27"/>
  <c r="H41" i="27"/>
  <c r="C41" i="27"/>
  <c r="H40" i="27"/>
  <c r="C40" i="27"/>
  <c r="G38" i="27"/>
  <c r="C38" i="27"/>
  <c r="G37" i="27"/>
  <c r="C37" i="27"/>
  <c r="G36" i="27"/>
  <c r="C36" i="27"/>
  <c r="G35" i="27"/>
  <c r="C35" i="27"/>
  <c r="G34" i="27"/>
  <c r="C34" i="27"/>
  <c r="H33" i="27"/>
  <c r="C33" i="27"/>
  <c r="H32" i="27"/>
  <c r="C32" i="27"/>
  <c r="H31" i="27"/>
  <c r="C31" i="27"/>
  <c r="H30" i="27"/>
  <c r="C30" i="27"/>
  <c r="H29" i="27"/>
  <c r="C29" i="27"/>
  <c r="H28" i="27"/>
  <c r="C28" i="27"/>
  <c r="H27" i="27"/>
  <c r="C27" i="27"/>
  <c r="H26" i="27"/>
  <c r="C26" i="27"/>
  <c r="H25" i="27"/>
  <c r="C25" i="27"/>
  <c r="H24" i="27"/>
  <c r="C24" i="27"/>
  <c r="H23" i="27"/>
  <c r="C23" i="27"/>
  <c r="H22" i="27"/>
  <c r="C22" i="27"/>
  <c r="H21" i="27"/>
  <c r="C21" i="27"/>
  <c r="H20" i="27"/>
  <c r="C20" i="27"/>
  <c r="H19" i="27"/>
  <c r="C19" i="27"/>
  <c r="H18" i="27"/>
  <c r="C18" i="27"/>
  <c r="H17" i="27"/>
  <c r="C17" i="27"/>
  <c r="H16" i="27"/>
  <c r="C16" i="27"/>
  <c r="H15" i="27"/>
  <c r="C15" i="27"/>
  <c r="H14" i="27"/>
  <c r="C14" i="27"/>
  <c r="H13" i="27"/>
  <c r="C13" i="27"/>
  <c r="E11" i="28" l="1"/>
  <c r="H35" i="27"/>
  <c r="H36" i="27"/>
  <c r="H37" i="27"/>
  <c r="H53" i="27"/>
  <c r="H144" i="27"/>
  <c r="H34" i="27"/>
  <c r="H38" i="27"/>
  <c r="H145" i="27"/>
  <c r="E11" i="27"/>
  <c r="B11" i="28"/>
  <c r="B11" i="29"/>
  <c r="E11" i="29"/>
  <c r="H12" i="29"/>
  <c r="I13" i="29"/>
  <c r="I509" i="29"/>
  <c r="H508" i="29"/>
  <c r="I1148" i="29"/>
  <c r="H1026" i="29"/>
  <c r="I1026" i="29"/>
  <c r="H1148" i="29"/>
  <c r="H51" i="28"/>
  <c r="I13" i="28"/>
  <c r="I12" i="28" s="1"/>
  <c r="H12" i="28"/>
  <c r="H44" i="28"/>
  <c r="I45" i="28"/>
  <c r="I44" i="28" s="1"/>
  <c r="I52" i="28"/>
  <c r="I51" i="28" s="1"/>
  <c r="H11" i="27" l="1"/>
  <c r="H11" i="28"/>
  <c r="I508" i="29"/>
  <c r="I12" i="29"/>
  <c r="I11" i="29" s="1"/>
  <c r="H11" i="29"/>
  <c r="I11" i="28"/>
  <c r="I11" i="27" l="1"/>
  <c r="C10" i="30"/>
  <c r="G10" i="30" s="1"/>
  <c r="C130" i="26"/>
  <c r="C129" i="26"/>
  <c r="C128" i="26"/>
  <c r="C127" i="26"/>
  <c r="C126" i="26"/>
  <c r="C125" i="26"/>
  <c r="C124" i="26"/>
  <c r="C123" i="26"/>
  <c r="C122" i="26"/>
  <c r="C121" i="26"/>
  <c r="C120" i="26"/>
  <c r="C119" i="26"/>
  <c r="C118" i="26"/>
  <c r="C117" i="26"/>
  <c r="C116" i="26"/>
  <c r="C115" i="26"/>
  <c r="C114" i="26"/>
  <c r="C113" i="26"/>
  <c r="C112" i="26"/>
  <c r="C111" i="26"/>
  <c r="C110" i="26"/>
  <c r="C109" i="26"/>
  <c r="C108" i="26"/>
  <c r="C107" i="26"/>
  <c r="C106" i="26"/>
  <c r="C105" i="26"/>
  <c r="C104" i="26"/>
  <c r="C103" i="26"/>
  <c r="C102" i="26"/>
  <c r="C101" i="26"/>
  <c r="C100" i="26"/>
  <c r="C99" i="26"/>
  <c r="C98" i="26"/>
  <c r="C97" i="26"/>
  <c r="C96" i="26"/>
  <c r="C95" i="26"/>
  <c r="C94" i="26"/>
  <c r="C93" i="26"/>
  <c r="C92" i="26"/>
  <c r="C91" i="26"/>
  <c r="C90" i="26"/>
  <c r="C88" i="26"/>
  <c r="C87" i="26"/>
  <c r="C86" i="26"/>
  <c r="C85" i="26"/>
  <c r="C84" i="26"/>
  <c r="C83" i="26"/>
  <c r="C81" i="26"/>
  <c r="C80" i="26"/>
  <c r="C79" i="26"/>
  <c r="C78" i="26"/>
  <c r="C77" i="26"/>
  <c r="C76" i="26"/>
  <c r="C75" i="26"/>
  <c r="C74" i="26"/>
  <c r="C73" i="26"/>
  <c r="C72" i="26"/>
  <c r="C71" i="26"/>
  <c r="C70" i="26"/>
  <c r="C69" i="26"/>
  <c r="C68" i="26"/>
  <c r="C67" i="26"/>
  <c r="C66" i="26"/>
  <c r="C65" i="26"/>
  <c r="C64" i="26"/>
  <c r="C63" i="26"/>
  <c r="C62" i="26"/>
  <c r="C61" i="26"/>
  <c r="C60" i="26"/>
  <c r="C59" i="26"/>
  <c r="C58" i="26"/>
  <c r="C57" i="26"/>
  <c r="C56" i="26"/>
  <c r="C55" i="26"/>
  <c r="C54" i="26"/>
  <c r="C53" i="26"/>
  <c r="C52" i="26"/>
  <c r="C51" i="26"/>
  <c r="C50" i="26"/>
  <c r="C49" i="26"/>
  <c r="C48" i="26"/>
  <c r="C47" i="26"/>
  <c r="C46" i="26"/>
  <c r="C45" i="26"/>
  <c r="C44" i="26"/>
  <c r="C43" i="26"/>
  <c r="C42" i="26"/>
  <c r="C41" i="26"/>
  <c r="C40" i="26"/>
  <c r="G37" i="26"/>
  <c r="H37" i="26" s="1"/>
  <c r="I37" i="26" s="1"/>
  <c r="C37" i="26"/>
  <c r="G36" i="26"/>
  <c r="H36" i="26" s="1"/>
  <c r="I36" i="26" s="1"/>
  <c r="C36" i="26"/>
  <c r="G35" i="26"/>
  <c r="H35" i="26" s="1"/>
  <c r="I35" i="26" s="1"/>
  <c r="C35" i="26"/>
  <c r="C34" i="26"/>
  <c r="C33" i="26"/>
  <c r="C32" i="26"/>
  <c r="C31" i="26"/>
  <c r="C30" i="26"/>
  <c r="C29" i="26"/>
  <c r="C28" i="26"/>
  <c r="C27" i="26"/>
  <c r="C26" i="26"/>
  <c r="C25" i="26"/>
  <c r="C24" i="26"/>
  <c r="C23" i="26"/>
  <c r="C22" i="26"/>
  <c r="C21" i="26"/>
  <c r="C20" i="26"/>
  <c r="C19" i="26"/>
  <c r="C18" i="26"/>
  <c r="C17" i="26"/>
  <c r="C16" i="26"/>
  <c r="C15" i="26"/>
  <c r="C14" i="26"/>
  <c r="H13" i="26"/>
  <c r="I13" i="26" s="1"/>
  <c r="C13" i="26"/>
  <c r="E12" i="26"/>
  <c r="B12" i="26"/>
  <c r="I12" i="26" l="1"/>
  <c r="B11" i="26"/>
  <c r="E11" i="26"/>
  <c r="H12" i="26" l="1"/>
  <c r="H11" i="26" s="1"/>
  <c r="I11" i="26" l="1"/>
  <c r="H218" i="25"/>
  <c r="C218" i="25"/>
  <c r="H217" i="25"/>
  <c r="C217" i="25"/>
  <c r="H216" i="25"/>
  <c r="C216" i="25"/>
  <c r="H215" i="25"/>
  <c r="C215" i="25"/>
  <c r="H214" i="25"/>
  <c r="C214" i="25"/>
  <c r="H213" i="25"/>
  <c r="C213" i="25"/>
  <c r="H212" i="25"/>
  <c r="C212" i="25"/>
  <c r="H211" i="25"/>
  <c r="C211" i="25"/>
  <c r="H210" i="25"/>
  <c r="C210" i="25"/>
  <c r="H209" i="25"/>
  <c r="C209" i="25"/>
  <c r="H208" i="25"/>
  <c r="C208" i="25"/>
  <c r="H207" i="25"/>
  <c r="C207" i="25"/>
  <c r="H206" i="25"/>
  <c r="C206" i="25"/>
  <c r="H205" i="25"/>
  <c r="C205" i="25"/>
  <c r="H204" i="25"/>
  <c r="C204" i="25"/>
  <c r="H203" i="25"/>
  <c r="C203" i="25"/>
  <c r="H202" i="25"/>
  <c r="C202" i="25"/>
  <c r="H201" i="25"/>
  <c r="C201" i="25"/>
  <c r="H200" i="25"/>
  <c r="C200" i="25"/>
  <c r="H199" i="25"/>
  <c r="C199" i="25"/>
  <c r="H198" i="25"/>
  <c r="C198" i="25"/>
  <c r="H197" i="25"/>
  <c r="C197" i="25"/>
  <c r="H196" i="25"/>
  <c r="C196" i="25"/>
  <c r="H195" i="25"/>
  <c r="C195" i="25"/>
  <c r="H194" i="25"/>
  <c r="C194" i="25"/>
  <c r="H193" i="25"/>
  <c r="C193" i="25"/>
  <c r="H192" i="25"/>
  <c r="C192" i="25"/>
  <c r="H191" i="25"/>
  <c r="C191" i="25"/>
  <c r="H190" i="25"/>
  <c r="C190" i="25"/>
  <c r="H189" i="25"/>
  <c r="C189" i="25"/>
  <c r="H188" i="25"/>
  <c r="C188" i="25"/>
  <c r="H187" i="25"/>
  <c r="C187" i="25"/>
  <c r="H186" i="25"/>
  <c r="C186" i="25"/>
  <c r="H185" i="25"/>
  <c r="C185" i="25"/>
  <c r="H184" i="25"/>
  <c r="C184" i="25"/>
  <c r="H183" i="25"/>
  <c r="C183" i="25"/>
  <c r="H182" i="25"/>
  <c r="C182" i="25"/>
  <c r="H181" i="25"/>
  <c r="C181" i="25"/>
  <c r="H180" i="25"/>
  <c r="C180" i="25"/>
  <c r="H179" i="25"/>
  <c r="C179" i="25"/>
  <c r="H178" i="25"/>
  <c r="C178" i="25"/>
  <c r="H177" i="25"/>
  <c r="C177" i="25"/>
  <c r="H176" i="25"/>
  <c r="C176" i="25"/>
  <c r="H175" i="25"/>
  <c r="C175" i="25"/>
  <c r="H174" i="25"/>
  <c r="C174" i="25"/>
  <c r="H173" i="25"/>
  <c r="C173" i="25"/>
  <c r="H172" i="25"/>
  <c r="C172" i="25"/>
  <c r="H171" i="25"/>
  <c r="C171" i="25"/>
  <c r="H170" i="25"/>
  <c r="C170" i="25"/>
  <c r="H169" i="25"/>
  <c r="C169" i="25"/>
  <c r="H168" i="25"/>
  <c r="C168" i="25"/>
  <c r="H167" i="25"/>
  <c r="C167" i="25"/>
  <c r="H166" i="25"/>
  <c r="C166" i="25"/>
  <c r="H165" i="25"/>
  <c r="C165" i="25"/>
  <c r="H164" i="25"/>
  <c r="C164" i="25"/>
  <c r="H163" i="25"/>
  <c r="C163" i="25"/>
  <c r="H162" i="25"/>
  <c r="C162" i="25"/>
  <c r="H161" i="25"/>
  <c r="C161" i="25"/>
  <c r="H160" i="25"/>
  <c r="C160" i="25"/>
  <c r="H159" i="25"/>
  <c r="C159" i="25"/>
  <c r="H158" i="25"/>
  <c r="C158" i="25"/>
  <c r="H157" i="25"/>
  <c r="C157" i="25"/>
  <c r="H156" i="25"/>
  <c r="C156" i="25"/>
  <c r="H155" i="25"/>
  <c r="C155" i="25"/>
  <c r="H154" i="25"/>
  <c r="C154" i="25"/>
  <c r="H153" i="25"/>
  <c r="C153" i="25"/>
  <c r="H152" i="25"/>
  <c r="C152" i="25"/>
  <c r="H151" i="25"/>
  <c r="C151" i="25"/>
  <c r="H150" i="25"/>
  <c r="C150" i="25"/>
  <c r="H149" i="25"/>
  <c r="C149" i="25"/>
  <c r="H148" i="25"/>
  <c r="C148" i="25"/>
  <c r="H146" i="25"/>
  <c r="C146" i="25"/>
  <c r="H145" i="25"/>
  <c r="C145" i="25"/>
  <c r="H144" i="25"/>
  <c r="C144" i="25"/>
  <c r="H143" i="25"/>
  <c r="C143" i="25"/>
  <c r="H142" i="25"/>
  <c r="C142" i="25"/>
  <c r="H141" i="25"/>
  <c r="C141" i="25"/>
  <c r="H140" i="25"/>
  <c r="C140" i="25"/>
  <c r="H139" i="25"/>
  <c r="C139" i="25"/>
  <c r="H138" i="25"/>
  <c r="C138" i="25"/>
  <c r="H137" i="25"/>
  <c r="C137" i="25"/>
  <c r="H136" i="25"/>
  <c r="C136" i="25"/>
  <c r="H135" i="25"/>
  <c r="C135" i="25"/>
  <c r="H134" i="25"/>
  <c r="C134" i="25"/>
  <c r="H133" i="25"/>
  <c r="C133" i="25"/>
  <c r="H132" i="25"/>
  <c r="C132" i="25"/>
  <c r="H131" i="25"/>
  <c r="C131" i="25"/>
  <c r="H130" i="25"/>
  <c r="C130" i="25"/>
  <c r="H129" i="25"/>
  <c r="C129" i="25"/>
  <c r="H127" i="25"/>
  <c r="C127" i="25"/>
  <c r="H126" i="25"/>
  <c r="C126" i="25"/>
  <c r="H125" i="25"/>
  <c r="C125" i="25"/>
  <c r="H124" i="25"/>
  <c r="C124" i="25"/>
  <c r="H123" i="25"/>
  <c r="C123" i="25"/>
  <c r="H122" i="25"/>
  <c r="C122" i="25"/>
  <c r="H121" i="25"/>
  <c r="C121" i="25"/>
  <c r="H120" i="25"/>
  <c r="C120" i="25"/>
  <c r="H119" i="25"/>
  <c r="C119" i="25"/>
  <c r="H118" i="25"/>
  <c r="C118" i="25"/>
  <c r="H117" i="25"/>
  <c r="C117" i="25"/>
  <c r="H116" i="25"/>
  <c r="C116" i="25"/>
  <c r="H115" i="25"/>
  <c r="C115" i="25"/>
  <c r="H114" i="25"/>
  <c r="C114" i="25"/>
  <c r="H113" i="25"/>
  <c r="C113" i="25"/>
  <c r="H112" i="25"/>
  <c r="C112" i="25"/>
  <c r="H111" i="25"/>
  <c r="C111" i="25"/>
  <c r="H110" i="25"/>
  <c r="C110" i="25"/>
  <c r="H109" i="25"/>
  <c r="C109" i="25"/>
  <c r="H108" i="25"/>
  <c r="C108" i="25"/>
  <c r="H107" i="25"/>
  <c r="C107" i="25"/>
  <c r="H106" i="25"/>
  <c r="C106" i="25"/>
  <c r="H105" i="25"/>
  <c r="C105" i="25"/>
  <c r="H104" i="25"/>
  <c r="C104" i="25"/>
  <c r="H103" i="25"/>
  <c r="C103" i="25"/>
  <c r="H102" i="25"/>
  <c r="C102" i="25"/>
  <c r="H101" i="25"/>
  <c r="C101" i="25"/>
  <c r="H100" i="25"/>
  <c r="C100" i="25"/>
  <c r="H99" i="25"/>
  <c r="C99" i="25"/>
  <c r="H98" i="25"/>
  <c r="C98" i="25"/>
  <c r="H97" i="25"/>
  <c r="C97" i="25"/>
  <c r="H96" i="25"/>
  <c r="C96" i="25"/>
  <c r="H95" i="25"/>
  <c r="C95" i="25"/>
  <c r="H94" i="25"/>
  <c r="C94" i="25"/>
  <c r="H93" i="25"/>
  <c r="C93" i="25"/>
  <c r="H92" i="25"/>
  <c r="C92" i="25"/>
  <c r="H91" i="25"/>
  <c r="C91" i="25"/>
  <c r="H90" i="25"/>
  <c r="C90" i="25"/>
  <c r="H89" i="25"/>
  <c r="C89" i="25"/>
  <c r="H88" i="25"/>
  <c r="C88" i="25"/>
  <c r="H87" i="25"/>
  <c r="C87" i="25"/>
  <c r="H86" i="25"/>
  <c r="C86" i="25"/>
  <c r="H85" i="25"/>
  <c r="C85" i="25"/>
  <c r="H84" i="25"/>
  <c r="C84" i="25"/>
  <c r="H83" i="25"/>
  <c r="C83" i="25"/>
  <c r="H82" i="25"/>
  <c r="C82" i="25"/>
  <c r="H81" i="25"/>
  <c r="C81" i="25"/>
  <c r="H80" i="25"/>
  <c r="C80" i="25"/>
  <c r="H79" i="25"/>
  <c r="C79" i="25"/>
  <c r="H78" i="25"/>
  <c r="C78" i="25"/>
  <c r="H77" i="25"/>
  <c r="C77" i="25"/>
  <c r="H76" i="25"/>
  <c r="C76" i="25"/>
  <c r="H75" i="25"/>
  <c r="C75" i="25"/>
  <c r="H74" i="25"/>
  <c r="C74" i="25"/>
  <c r="H73" i="25"/>
  <c r="C73" i="25"/>
  <c r="H72" i="25"/>
  <c r="C72" i="25"/>
  <c r="H71" i="25"/>
  <c r="C71" i="25"/>
  <c r="H70" i="25"/>
  <c r="C70" i="25"/>
  <c r="H69" i="25"/>
  <c r="C69" i="25"/>
  <c r="H68" i="25"/>
  <c r="C68" i="25"/>
  <c r="H67" i="25"/>
  <c r="C67" i="25"/>
  <c r="H66" i="25"/>
  <c r="C66" i="25"/>
  <c r="H65" i="25"/>
  <c r="C65" i="25"/>
  <c r="H64" i="25"/>
  <c r="C64" i="25"/>
  <c r="H63" i="25"/>
  <c r="C63" i="25"/>
  <c r="H62" i="25"/>
  <c r="C62" i="25"/>
  <c r="H61" i="25"/>
  <c r="C61" i="25"/>
  <c r="H60" i="25"/>
  <c r="C60" i="25"/>
  <c r="H59" i="25"/>
  <c r="C59" i="25"/>
  <c r="H58" i="25"/>
  <c r="C58" i="25"/>
  <c r="H57" i="25"/>
  <c r="C57" i="25"/>
  <c r="H56" i="25"/>
  <c r="C56" i="25"/>
  <c r="H55" i="25"/>
  <c r="C55" i="25"/>
  <c r="H54" i="25"/>
  <c r="C54" i="25"/>
  <c r="H52" i="25"/>
  <c r="C52" i="25"/>
  <c r="H51" i="25"/>
  <c r="C51" i="25"/>
  <c r="H50" i="25"/>
  <c r="C50" i="25"/>
  <c r="G49" i="25"/>
  <c r="H49" i="25" s="1"/>
  <c r="C49" i="25"/>
  <c r="G48" i="25"/>
  <c r="H48" i="25" s="1"/>
  <c r="C48" i="25"/>
  <c r="G47" i="25"/>
  <c r="H47" i="25" s="1"/>
  <c r="C47" i="25"/>
  <c r="G46" i="25"/>
  <c r="H46" i="25" s="1"/>
  <c r="C46" i="25"/>
  <c r="G45" i="25"/>
  <c r="H45" i="25" s="1"/>
  <c r="C45" i="25"/>
  <c r="G44" i="25"/>
  <c r="H44" i="25" s="1"/>
  <c r="C44" i="25"/>
  <c r="G43" i="25"/>
  <c r="H43" i="25" s="1"/>
  <c r="C43" i="25"/>
  <c r="G42" i="25"/>
  <c r="H42" i="25" s="1"/>
  <c r="C42" i="25"/>
  <c r="G41" i="25"/>
  <c r="H41" i="25" s="1"/>
  <c r="C41" i="25"/>
  <c r="G40" i="25"/>
  <c r="H40" i="25" s="1"/>
  <c r="C40" i="25"/>
  <c r="H39" i="25"/>
  <c r="C39" i="25"/>
  <c r="H38" i="25"/>
  <c r="C38" i="25"/>
  <c r="H37" i="25"/>
  <c r="C37" i="25"/>
  <c r="H36" i="25"/>
  <c r="C36" i="25"/>
  <c r="H35" i="25"/>
  <c r="C35" i="25"/>
  <c r="H34" i="25"/>
  <c r="C34" i="25"/>
  <c r="H33" i="25"/>
  <c r="C33" i="25"/>
  <c r="H32" i="25"/>
  <c r="C32" i="25"/>
  <c r="H31" i="25"/>
  <c r="C31" i="25"/>
  <c r="H30" i="25"/>
  <c r="C30" i="25"/>
  <c r="H29" i="25"/>
  <c r="C29" i="25"/>
  <c r="H28" i="25"/>
  <c r="C28" i="25"/>
  <c r="H27" i="25"/>
  <c r="C27" i="25"/>
  <c r="H26" i="25"/>
  <c r="C26" i="25"/>
  <c r="H25" i="25"/>
  <c r="C25" i="25"/>
  <c r="H24" i="25"/>
  <c r="C24" i="25"/>
  <c r="H23" i="25"/>
  <c r="C23" i="25"/>
  <c r="H22" i="25"/>
  <c r="C22" i="25"/>
  <c r="H21" i="25"/>
  <c r="C21" i="25"/>
  <c r="H20" i="25"/>
  <c r="C20" i="25"/>
  <c r="H19" i="25"/>
  <c r="C19" i="25"/>
  <c r="H18" i="25"/>
  <c r="C18" i="25"/>
  <c r="H17" i="25"/>
  <c r="C17" i="25"/>
  <c r="H16" i="25"/>
  <c r="C16" i="25"/>
  <c r="H15" i="25"/>
  <c r="C15" i="25"/>
  <c r="H14" i="25"/>
  <c r="C14" i="25"/>
  <c r="H13" i="25"/>
  <c r="C13" i="25"/>
  <c r="B11" i="25" l="1"/>
  <c r="E11" i="25"/>
  <c r="H11" i="25" l="1"/>
  <c r="C275" i="24"/>
  <c r="C274" i="24"/>
  <c r="C273" i="24"/>
  <c r="C272" i="24"/>
  <c r="C271" i="24"/>
  <c r="C270" i="24"/>
  <c r="C269" i="24"/>
  <c r="C268" i="24"/>
  <c r="C267" i="24"/>
  <c r="C266" i="24"/>
  <c r="C265" i="24"/>
  <c r="C264" i="24"/>
  <c r="C263" i="24"/>
  <c r="C262" i="24"/>
  <c r="C261" i="24"/>
  <c r="C260" i="24"/>
  <c r="C259" i="24"/>
  <c r="C258" i="24"/>
  <c r="C257" i="24"/>
  <c r="C256" i="24"/>
  <c r="C255" i="24"/>
  <c r="C254" i="24"/>
  <c r="C253" i="24"/>
  <c r="C252" i="24"/>
  <c r="C251" i="24"/>
  <c r="C250" i="24"/>
  <c r="C249" i="24"/>
  <c r="C248" i="24"/>
  <c r="C247" i="24"/>
  <c r="C246" i="24"/>
  <c r="C245" i="24"/>
  <c r="C244" i="24"/>
  <c r="C243" i="24"/>
  <c r="C242" i="24"/>
  <c r="C241" i="24"/>
  <c r="C240" i="24"/>
  <c r="C239" i="24"/>
  <c r="C238" i="24"/>
  <c r="C237" i="24"/>
  <c r="C236" i="24"/>
  <c r="C235" i="24"/>
  <c r="C234" i="24"/>
  <c r="C233" i="24"/>
  <c r="C232" i="24"/>
  <c r="C231" i="24"/>
  <c r="C230" i="24"/>
  <c r="C229" i="24"/>
  <c r="C228" i="24"/>
  <c r="C227" i="24"/>
  <c r="C226" i="24"/>
  <c r="C225" i="24"/>
  <c r="C224" i="24"/>
  <c r="C223" i="24"/>
  <c r="C222" i="24"/>
  <c r="C221" i="24"/>
  <c r="C220" i="24"/>
  <c r="C219" i="24"/>
  <c r="C218" i="24"/>
  <c r="C217" i="24"/>
  <c r="C216" i="24"/>
  <c r="C215" i="24"/>
  <c r="C214" i="24"/>
  <c r="C213" i="24"/>
  <c r="C212" i="24"/>
  <c r="C211" i="24"/>
  <c r="C210" i="24"/>
  <c r="C209" i="24"/>
  <c r="C208" i="24"/>
  <c r="C207" i="24"/>
  <c r="C206" i="24"/>
  <c r="C205" i="24"/>
  <c r="C204" i="24"/>
  <c r="C203" i="24"/>
  <c r="C202" i="24"/>
  <c r="C201" i="24"/>
  <c r="C200" i="24"/>
  <c r="C199" i="24"/>
  <c r="C198" i="24"/>
  <c r="C197" i="24"/>
  <c r="C196" i="24"/>
  <c r="C195" i="24"/>
  <c r="C194" i="24"/>
  <c r="C192" i="24"/>
  <c r="C191" i="24"/>
  <c r="C190" i="24"/>
  <c r="C189" i="24"/>
  <c r="C188" i="24"/>
  <c r="C187" i="24"/>
  <c r="C186" i="24"/>
  <c r="C185" i="24"/>
  <c r="C184" i="24"/>
  <c r="C183" i="24"/>
  <c r="C182" i="24"/>
  <c r="C181" i="24"/>
  <c r="C180" i="24"/>
  <c r="C179" i="24"/>
  <c r="C178" i="24"/>
  <c r="C177" i="24"/>
  <c r="C176" i="24"/>
  <c r="C175" i="24"/>
  <c r="C174" i="24"/>
  <c r="C173" i="24"/>
  <c r="C172" i="24"/>
  <c r="C171" i="24"/>
  <c r="C170" i="24"/>
  <c r="C169" i="24"/>
  <c r="C168" i="24"/>
  <c r="C167" i="24"/>
  <c r="C166" i="24"/>
  <c r="C165" i="24"/>
  <c r="C164" i="24"/>
  <c r="C163" i="24"/>
  <c r="C162" i="24"/>
  <c r="C160" i="24"/>
  <c r="C159" i="24"/>
  <c r="C158" i="24"/>
  <c r="C157" i="24"/>
  <c r="C156" i="24"/>
  <c r="C155" i="24"/>
  <c r="C154" i="24"/>
  <c r="C153" i="24"/>
  <c r="C152" i="24"/>
  <c r="C151" i="24"/>
  <c r="C150" i="24"/>
  <c r="C149" i="24"/>
  <c r="C148" i="24"/>
  <c r="C147" i="24"/>
  <c r="C146" i="24"/>
  <c r="C145" i="24"/>
  <c r="C144" i="24"/>
  <c r="C143" i="24"/>
  <c r="C142" i="24"/>
  <c r="C141" i="24"/>
  <c r="C140" i="24"/>
  <c r="C139" i="24"/>
  <c r="C138" i="24"/>
  <c r="C137" i="24"/>
  <c r="C136" i="24"/>
  <c r="C135" i="24"/>
  <c r="C134" i="24"/>
  <c r="C133" i="24"/>
  <c r="C132" i="24"/>
  <c r="C131" i="24"/>
  <c r="C130" i="24"/>
  <c r="C129" i="24"/>
  <c r="C128" i="24"/>
  <c r="C127" i="24"/>
  <c r="C126" i="24"/>
  <c r="C125" i="24"/>
  <c r="C124" i="24"/>
  <c r="C123" i="24"/>
  <c r="C122" i="24"/>
  <c r="C121" i="24"/>
  <c r="C120" i="24"/>
  <c r="C119" i="24"/>
  <c r="C118" i="24"/>
  <c r="C117" i="24"/>
  <c r="C116" i="24"/>
  <c r="C115" i="24"/>
  <c r="C114" i="24"/>
  <c r="C113" i="24"/>
  <c r="C112" i="24"/>
  <c r="C111" i="24"/>
  <c r="C110" i="24"/>
  <c r="C109" i="24"/>
  <c r="C108" i="24"/>
  <c r="C107" i="24"/>
  <c r="C106" i="24"/>
  <c r="C105" i="24"/>
  <c r="C104" i="24"/>
  <c r="C103" i="24"/>
  <c r="C102" i="24"/>
  <c r="C101" i="24"/>
  <c r="C100" i="24"/>
  <c r="C99" i="24"/>
  <c r="C98" i="24"/>
  <c r="C97" i="24"/>
  <c r="C96" i="24"/>
  <c r="C95" i="24"/>
  <c r="C94" i="24"/>
  <c r="C93" i="24"/>
  <c r="C92" i="24"/>
  <c r="C91" i="24"/>
  <c r="C90" i="24"/>
  <c r="C89" i="24"/>
  <c r="C88" i="24"/>
  <c r="C87" i="24"/>
  <c r="C86" i="24"/>
  <c r="C85" i="24"/>
  <c r="C84" i="24"/>
  <c r="C83" i="24"/>
  <c r="C82" i="24"/>
  <c r="C81" i="24"/>
  <c r="C80" i="24"/>
  <c r="C79" i="24"/>
  <c r="C78" i="24"/>
  <c r="C77" i="24"/>
  <c r="C76" i="24"/>
  <c r="C75" i="24"/>
  <c r="C74" i="24"/>
  <c r="C73" i="24"/>
  <c r="C72" i="24"/>
  <c r="C71" i="24"/>
  <c r="C70" i="24"/>
  <c r="C69" i="24"/>
  <c r="C68" i="24"/>
  <c r="C67" i="24"/>
  <c r="C66" i="24"/>
  <c r="C65" i="24"/>
  <c r="C64" i="24"/>
  <c r="C63" i="24"/>
  <c r="C62" i="24"/>
  <c r="C61" i="24"/>
  <c r="C60" i="24"/>
  <c r="C59" i="24"/>
  <c r="C58" i="24"/>
  <c r="C57" i="24"/>
  <c r="C56" i="24"/>
  <c r="C55" i="24"/>
  <c r="C54" i="24"/>
  <c r="C53" i="24"/>
  <c r="C52" i="24"/>
  <c r="C51" i="24"/>
  <c r="C49" i="24"/>
  <c r="C48" i="24"/>
  <c r="C47" i="24"/>
  <c r="G46" i="24"/>
  <c r="C46" i="24"/>
  <c r="G45" i="24"/>
  <c r="C45" i="24"/>
  <c r="G44" i="24"/>
  <c r="C44" i="24"/>
  <c r="G43" i="24"/>
  <c r="C43" i="24"/>
  <c r="G42" i="24"/>
  <c r="C42" i="24"/>
  <c r="G41" i="24"/>
  <c r="C41" i="24"/>
  <c r="G40" i="24"/>
  <c r="C40" i="24"/>
  <c r="G39" i="24"/>
  <c r="C39" i="24"/>
  <c r="G38" i="24"/>
  <c r="C38" i="24"/>
  <c r="G37" i="24"/>
  <c r="C37" i="24"/>
  <c r="G36" i="24"/>
  <c r="C36" i="24"/>
  <c r="C35" i="24"/>
  <c r="C34" i="24"/>
  <c r="C33" i="24"/>
  <c r="C32" i="24"/>
  <c r="C31" i="24"/>
  <c r="C30" i="24"/>
  <c r="C29" i="24"/>
  <c r="C28" i="24"/>
  <c r="C27" i="24"/>
  <c r="C26" i="24"/>
  <c r="C25" i="24"/>
  <c r="C24" i="24"/>
  <c r="C23" i="24"/>
  <c r="C22" i="24"/>
  <c r="C21" i="24"/>
  <c r="C20" i="24"/>
  <c r="C19" i="24"/>
  <c r="C18" i="24"/>
  <c r="C17" i="24"/>
  <c r="C16" i="24"/>
  <c r="C15" i="24"/>
  <c r="C14" i="24"/>
  <c r="H13" i="24"/>
  <c r="C13" i="24"/>
  <c r="H39" i="23"/>
  <c r="I39" i="23" s="1"/>
  <c r="C39" i="23"/>
  <c r="H38" i="23"/>
  <c r="I38" i="23" s="1"/>
  <c r="C38" i="23"/>
  <c r="H37" i="23"/>
  <c r="I37" i="23" s="1"/>
  <c r="C37" i="23"/>
  <c r="H36" i="23"/>
  <c r="I36" i="23" s="1"/>
  <c r="C36" i="23"/>
  <c r="H35" i="23"/>
  <c r="I35" i="23" s="1"/>
  <c r="C35" i="23"/>
  <c r="H34" i="23"/>
  <c r="C34" i="23"/>
  <c r="E33" i="23"/>
  <c r="B33" i="23"/>
  <c r="H32" i="23"/>
  <c r="I32" i="23" s="1"/>
  <c r="I31" i="23" s="1"/>
  <c r="C32" i="23"/>
  <c r="E31" i="23"/>
  <c r="B31" i="23"/>
  <c r="H30" i="23"/>
  <c r="I30" i="23" s="1"/>
  <c r="C30" i="23"/>
  <c r="H29" i="23"/>
  <c r="I29" i="23" s="1"/>
  <c r="C29" i="23"/>
  <c r="H28" i="23"/>
  <c r="I28" i="23" s="1"/>
  <c r="C28" i="23"/>
  <c r="H27" i="23"/>
  <c r="I27" i="23" s="1"/>
  <c r="C27" i="23"/>
  <c r="H26" i="23"/>
  <c r="I26" i="23" s="1"/>
  <c r="C26" i="23"/>
  <c r="H25" i="23"/>
  <c r="I25" i="23" s="1"/>
  <c r="C25" i="23"/>
  <c r="H24" i="23"/>
  <c r="I24" i="23" s="1"/>
  <c r="C24" i="23"/>
  <c r="H23" i="23"/>
  <c r="I23" i="23" s="1"/>
  <c r="C23" i="23"/>
  <c r="H22" i="23"/>
  <c r="I22" i="23" s="1"/>
  <c r="C22" i="23"/>
  <c r="H21" i="23"/>
  <c r="I21" i="23" s="1"/>
  <c r="C21" i="23"/>
  <c r="H20" i="23"/>
  <c r="I20" i="23" s="1"/>
  <c r="C20" i="23"/>
  <c r="E19" i="23"/>
  <c r="B19" i="23"/>
  <c r="H18" i="23"/>
  <c r="I18" i="23" s="1"/>
  <c r="C18" i="23"/>
  <c r="H17" i="23"/>
  <c r="I17" i="23" s="1"/>
  <c r="C17" i="23"/>
  <c r="H16" i="23"/>
  <c r="I16" i="23" s="1"/>
  <c r="C16" i="23"/>
  <c r="H15" i="23"/>
  <c r="I15" i="23" s="1"/>
  <c r="C15" i="23"/>
  <c r="H14" i="23"/>
  <c r="I14" i="23" s="1"/>
  <c r="C14" i="23"/>
  <c r="C13" i="23"/>
  <c r="E12" i="23"/>
  <c r="B12" i="23"/>
  <c r="E11" i="24" l="1"/>
  <c r="B11" i="23"/>
  <c r="H31" i="23"/>
  <c r="E11" i="23"/>
  <c r="I19" i="23"/>
  <c r="I12" i="23"/>
  <c r="I34" i="23"/>
  <c r="I33" i="23" s="1"/>
  <c r="H33" i="23"/>
  <c r="H12" i="23"/>
  <c r="H19" i="23"/>
  <c r="H11" i="24" l="1"/>
  <c r="I11" i="24"/>
  <c r="H11" i="23"/>
  <c r="I11" i="23"/>
  <c r="C9" i="30" l="1"/>
  <c r="G9" i="30" s="1"/>
  <c r="G8" i="30" s="1"/>
  <c r="H49" i="21"/>
  <c r="I49" i="21" s="1"/>
  <c r="C49" i="21"/>
  <c r="H48" i="21"/>
  <c r="I48" i="21" s="1"/>
  <c r="C48" i="21"/>
  <c r="H47" i="21"/>
  <c r="I47" i="21" s="1"/>
  <c r="C47" i="21"/>
  <c r="H46" i="21"/>
  <c r="I46" i="21" s="1"/>
  <c r="C46" i="21"/>
  <c r="H45" i="21"/>
  <c r="C45" i="21"/>
  <c r="B44" i="21"/>
  <c r="H43" i="21"/>
  <c r="I43" i="21" s="1"/>
  <c r="C43" i="21"/>
  <c r="H42" i="21"/>
  <c r="I42" i="21" s="1"/>
  <c r="C42" i="21"/>
  <c r="H41" i="21"/>
  <c r="I41" i="21" s="1"/>
  <c r="C41" i="21"/>
  <c r="H40" i="21"/>
  <c r="C40" i="21"/>
  <c r="H38" i="21"/>
  <c r="I38" i="21" s="1"/>
  <c r="C38" i="21"/>
  <c r="H37" i="21"/>
  <c r="I37" i="21" s="1"/>
  <c r="C37" i="21"/>
  <c r="H36" i="21"/>
  <c r="I36" i="21" s="1"/>
  <c r="C36" i="21"/>
  <c r="H35" i="21"/>
  <c r="I35" i="21" s="1"/>
  <c r="C35" i="21"/>
  <c r="H34" i="21"/>
  <c r="I34" i="21" s="1"/>
  <c r="C34" i="21"/>
  <c r="H33" i="21"/>
  <c r="I33" i="21" s="1"/>
  <c r="C33" i="21"/>
  <c r="H32" i="21"/>
  <c r="I32" i="21" s="1"/>
  <c r="C32" i="21"/>
  <c r="H31" i="21"/>
  <c r="I31" i="21" s="1"/>
  <c r="C31" i="21"/>
  <c r="H30" i="21"/>
  <c r="I30" i="21" s="1"/>
  <c r="C30" i="21"/>
  <c r="H29" i="21"/>
  <c r="I29" i="21" s="1"/>
  <c r="C29" i="21"/>
  <c r="H28" i="21"/>
  <c r="I28" i="21" s="1"/>
  <c r="C28" i="21"/>
  <c r="H27" i="21"/>
  <c r="I27" i="21" s="1"/>
  <c r="C27" i="21"/>
  <c r="H26" i="21"/>
  <c r="I26" i="21" s="1"/>
  <c r="C26" i="21"/>
  <c r="H25" i="21"/>
  <c r="I25" i="21" s="1"/>
  <c r="C25" i="21"/>
  <c r="H24" i="21"/>
  <c r="I24" i="21" s="1"/>
  <c r="C24" i="21"/>
  <c r="H23" i="21"/>
  <c r="I23" i="21" s="1"/>
  <c r="C23" i="21"/>
  <c r="H22" i="21"/>
  <c r="I22" i="21" s="1"/>
  <c r="C22" i="21"/>
  <c r="H21" i="21"/>
  <c r="I21" i="21" s="1"/>
  <c r="C21" i="21"/>
  <c r="H20" i="21"/>
  <c r="I20" i="21" s="1"/>
  <c r="C20" i="21"/>
  <c r="H19" i="21"/>
  <c r="I19" i="21" s="1"/>
  <c r="C19" i="21"/>
  <c r="H18" i="21"/>
  <c r="I18" i="21" s="1"/>
  <c r="C18" i="21"/>
  <c r="H17" i="21"/>
  <c r="I17" i="21" s="1"/>
  <c r="C17" i="21"/>
  <c r="H16" i="21"/>
  <c r="I16" i="21" s="1"/>
  <c r="C16" i="21"/>
  <c r="H15" i="21"/>
  <c r="I15" i="21" s="1"/>
  <c r="C15" i="21"/>
  <c r="H14" i="21"/>
  <c r="I14" i="21" s="1"/>
  <c r="C14" i="21"/>
  <c r="H13" i="21"/>
  <c r="C13" i="21"/>
  <c r="B12" i="21"/>
  <c r="H17" i="20"/>
  <c r="I17" i="20" s="1"/>
  <c r="C17" i="20"/>
  <c r="H16" i="20"/>
  <c r="I16" i="20" s="1"/>
  <c r="C16" i="20"/>
  <c r="H14" i="20"/>
  <c r="I14" i="20" s="1"/>
  <c r="C14" i="20"/>
  <c r="C13" i="20"/>
  <c r="H182" i="19"/>
  <c r="I182" i="19" s="1"/>
  <c r="C182" i="19"/>
  <c r="H181" i="19"/>
  <c r="C181" i="19"/>
  <c r="H180" i="19"/>
  <c r="I180" i="19" s="1"/>
  <c r="C180" i="19"/>
  <c r="E179" i="19"/>
  <c r="E178" i="19" s="1"/>
  <c r="B179" i="19"/>
  <c r="B178" i="19" s="1"/>
  <c r="H177" i="19"/>
  <c r="I177" i="19" s="1"/>
  <c r="C177" i="19"/>
  <c r="H176" i="19"/>
  <c r="I176" i="19" s="1"/>
  <c r="C176" i="19"/>
  <c r="H175" i="19"/>
  <c r="I175" i="19" s="1"/>
  <c r="C175" i="19"/>
  <c r="H174" i="19"/>
  <c r="I174" i="19" s="1"/>
  <c r="C174" i="19"/>
  <c r="H173" i="19"/>
  <c r="I173" i="19" s="1"/>
  <c r="C173" i="19"/>
  <c r="H172" i="19"/>
  <c r="C172" i="19"/>
  <c r="E171" i="19"/>
  <c r="E170" i="19" s="1"/>
  <c r="B171" i="19"/>
  <c r="B170" i="19" s="1"/>
  <c r="H169" i="19"/>
  <c r="I169" i="19" s="1"/>
  <c r="C169" i="19"/>
  <c r="H168" i="19"/>
  <c r="I168" i="19" s="1"/>
  <c r="C168" i="19"/>
  <c r="H167" i="19"/>
  <c r="I167" i="19" s="1"/>
  <c r="C167" i="19"/>
  <c r="H166" i="19"/>
  <c r="C166" i="19"/>
  <c r="E165" i="19"/>
  <c r="B165" i="19"/>
  <c r="H164" i="19"/>
  <c r="I164" i="19" s="1"/>
  <c r="C164" i="19"/>
  <c r="H163" i="19"/>
  <c r="I163" i="19" s="1"/>
  <c r="C163" i="19"/>
  <c r="H162" i="19"/>
  <c r="I162" i="19" s="1"/>
  <c r="C162" i="19"/>
  <c r="H161" i="19"/>
  <c r="I161" i="19" s="1"/>
  <c r="C161" i="19"/>
  <c r="H160" i="19"/>
  <c r="I160" i="19" s="1"/>
  <c r="C160" i="19"/>
  <c r="H159" i="19"/>
  <c r="I159" i="19" s="1"/>
  <c r="C159" i="19"/>
  <c r="H158" i="19"/>
  <c r="I158" i="19" s="1"/>
  <c r="C158" i="19"/>
  <c r="H157" i="19"/>
  <c r="I157" i="19" s="1"/>
  <c r="C157" i="19"/>
  <c r="H156" i="19"/>
  <c r="I156" i="19" s="1"/>
  <c r="C156" i="19"/>
  <c r="H155" i="19"/>
  <c r="C155" i="19"/>
  <c r="E154" i="19"/>
  <c r="B154" i="19"/>
  <c r="H153" i="19"/>
  <c r="C153" i="19"/>
  <c r="E152" i="19"/>
  <c r="B152" i="19"/>
  <c r="H150" i="19"/>
  <c r="I150" i="19" s="1"/>
  <c r="C150" i="19"/>
  <c r="H149" i="19"/>
  <c r="C149" i="19"/>
  <c r="E148" i="19"/>
  <c r="B148" i="19"/>
  <c r="H147" i="19"/>
  <c r="H146" i="19" s="1"/>
  <c r="C147" i="19"/>
  <c r="E146" i="19"/>
  <c r="B146" i="19"/>
  <c r="H144" i="19"/>
  <c r="I144" i="19" s="1"/>
  <c r="C144" i="19"/>
  <c r="H143" i="19"/>
  <c r="I143" i="19" s="1"/>
  <c r="C143" i="19"/>
  <c r="H142" i="19"/>
  <c r="I142" i="19" s="1"/>
  <c r="C142" i="19"/>
  <c r="H141" i="19"/>
  <c r="I141" i="19" s="1"/>
  <c r="C141" i="19"/>
  <c r="H140" i="19"/>
  <c r="C140" i="19"/>
  <c r="E139" i="19"/>
  <c r="E138" i="19" s="1"/>
  <c r="B139" i="19"/>
  <c r="B138" i="19" s="1"/>
  <c r="H137" i="19"/>
  <c r="I137" i="19" s="1"/>
  <c r="C137" i="19"/>
  <c r="H136" i="19"/>
  <c r="I136" i="19" s="1"/>
  <c r="C136" i="19"/>
  <c r="H135" i="19"/>
  <c r="I135" i="19" s="1"/>
  <c r="C135" i="19"/>
  <c r="H134" i="19"/>
  <c r="I134" i="19" s="1"/>
  <c r="C134" i="19"/>
  <c r="H133" i="19"/>
  <c r="I133" i="19" s="1"/>
  <c r="C133" i="19"/>
  <c r="H132" i="19"/>
  <c r="I132" i="19" s="1"/>
  <c r="C132" i="19"/>
  <c r="H131" i="19"/>
  <c r="I131" i="19" s="1"/>
  <c r="C131" i="19"/>
  <c r="H130" i="19"/>
  <c r="C130" i="19"/>
  <c r="E129" i="19"/>
  <c r="B129" i="19"/>
  <c r="H128" i="19"/>
  <c r="I128" i="19" s="1"/>
  <c r="C128" i="19"/>
  <c r="H127" i="19"/>
  <c r="I127" i="19" s="1"/>
  <c r="C127" i="19"/>
  <c r="H126" i="19"/>
  <c r="I126" i="19" s="1"/>
  <c r="C126" i="19"/>
  <c r="H125" i="19"/>
  <c r="I125" i="19" s="1"/>
  <c r="C125" i="19"/>
  <c r="H124" i="19"/>
  <c r="I124" i="19" s="1"/>
  <c r="C124" i="19"/>
  <c r="H123" i="19"/>
  <c r="I123" i="19" s="1"/>
  <c r="C123" i="19"/>
  <c r="H122" i="19"/>
  <c r="I122" i="19" s="1"/>
  <c r="C122" i="19"/>
  <c r="H121" i="19"/>
  <c r="I121" i="19" s="1"/>
  <c r="C121" i="19"/>
  <c r="H120" i="19"/>
  <c r="I120" i="19" s="1"/>
  <c r="C120" i="19"/>
  <c r="H119" i="19"/>
  <c r="I119" i="19" s="1"/>
  <c r="C119" i="19"/>
  <c r="H118" i="19"/>
  <c r="I118" i="19" s="1"/>
  <c r="C118" i="19"/>
  <c r="H117" i="19"/>
  <c r="I117" i="19" s="1"/>
  <c r="C117" i="19"/>
  <c r="H116" i="19"/>
  <c r="C116" i="19"/>
  <c r="E115" i="19"/>
  <c r="B115" i="19"/>
  <c r="H114" i="19"/>
  <c r="I114" i="19" s="1"/>
  <c r="C114" i="19"/>
  <c r="H113" i="19"/>
  <c r="I113" i="19" s="1"/>
  <c r="C113" i="19"/>
  <c r="E112" i="19"/>
  <c r="B112" i="19"/>
  <c r="H110" i="19"/>
  <c r="I110" i="19" s="1"/>
  <c r="C110" i="19"/>
  <c r="H109" i="19"/>
  <c r="C109" i="19"/>
  <c r="E108" i="19"/>
  <c r="B108" i="19"/>
  <c r="H107" i="19"/>
  <c r="I107" i="19" s="1"/>
  <c r="C107" i="19"/>
  <c r="H106" i="19"/>
  <c r="I106" i="19" s="1"/>
  <c r="C106" i="19"/>
  <c r="H105" i="19"/>
  <c r="I105" i="19" s="1"/>
  <c r="C105" i="19"/>
  <c r="H104" i="19"/>
  <c r="C104" i="19"/>
  <c r="E103" i="19"/>
  <c r="B103" i="19"/>
  <c r="H102" i="19"/>
  <c r="I102" i="19" s="1"/>
  <c r="C102" i="19"/>
  <c r="H101" i="19"/>
  <c r="I101" i="19" s="1"/>
  <c r="C101" i="19"/>
  <c r="H100" i="19"/>
  <c r="C100" i="19"/>
  <c r="H99" i="19"/>
  <c r="I99" i="19" s="1"/>
  <c r="C99" i="19"/>
  <c r="E98" i="19"/>
  <c r="B98" i="19"/>
  <c r="C96" i="19"/>
  <c r="H95" i="19"/>
  <c r="I95" i="19" s="1"/>
  <c r="C95" i="19"/>
  <c r="H94" i="19"/>
  <c r="I94" i="19" s="1"/>
  <c r="C94" i="19"/>
  <c r="H93" i="19"/>
  <c r="I93" i="19" s="1"/>
  <c r="C93" i="19"/>
  <c r="H92" i="19"/>
  <c r="I92" i="19" s="1"/>
  <c r="C92" i="19"/>
  <c r="H91" i="19"/>
  <c r="I91" i="19" s="1"/>
  <c r="C91" i="19"/>
  <c r="H90" i="19"/>
  <c r="I90" i="19" s="1"/>
  <c r="C90" i="19"/>
  <c r="H89" i="19"/>
  <c r="I89" i="19" s="1"/>
  <c r="C89" i="19"/>
  <c r="H88" i="19"/>
  <c r="I88" i="19" s="1"/>
  <c r="C88" i="19"/>
  <c r="H87" i="19"/>
  <c r="C87" i="19"/>
  <c r="E86" i="19"/>
  <c r="B86" i="19"/>
  <c r="H85" i="19"/>
  <c r="I85" i="19" s="1"/>
  <c r="C85" i="19"/>
  <c r="H84" i="19"/>
  <c r="I84" i="19" s="1"/>
  <c r="C84" i="19"/>
  <c r="H83" i="19"/>
  <c r="I83" i="19" s="1"/>
  <c r="C83" i="19"/>
  <c r="H82" i="19"/>
  <c r="I82" i="19" s="1"/>
  <c r="C82" i="19"/>
  <c r="H81" i="19"/>
  <c r="I81" i="19" s="1"/>
  <c r="C81" i="19"/>
  <c r="H80" i="19"/>
  <c r="I80" i="19" s="1"/>
  <c r="C80" i="19"/>
  <c r="H79" i="19"/>
  <c r="I79" i="19" s="1"/>
  <c r="C79" i="19"/>
  <c r="H78" i="19"/>
  <c r="I78" i="19" s="1"/>
  <c r="C78" i="19"/>
  <c r="H77" i="19"/>
  <c r="I77" i="19" s="1"/>
  <c r="C77" i="19"/>
  <c r="H76" i="19"/>
  <c r="I76" i="19" s="1"/>
  <c r="C76" i="19"/>
  <c r="H75" i="19"/>
  <c r="I75" i="19" s="1"/>
  <c r="C75" i="19"/>
  <c r="H74" i="19"/>
  <c r="I74" i="19" s="1"/>
  <c r="C74" i="19"/>
  <c r="H73" i="19"/>
  <c r="I73" i="19" s="1"/>
  <c r="C73" i="19"/>
  <c r="H72" i="19"/>
  <c r="I72" i="19" s="1"/>
  <c r="C72" i="19"/>
  <c r="H71" i="19"/>
  <c r="I71" i="19" s="1"/>
  <c r="C71" i="19"/>
  <c r="H70" i="19"/>
  <c r="I70" i="19" s="1"/>
  <c r="C70" i="19"/>
  <c r="H69" i="19"/>
  <c r="I69" i="19" s="1"/>
  <c r="C69" i="19"/>
  <c r="H68" i="19"/>
  <c r="I68" i="19" s="1"/>
  <c r="C68" i="19"/>
  <c r="H67" i="19"/>
  <c r="I67" i="19" s="1"/>
  <c r="C67" i="19"/>
  <c r="H66" i="19"/>
  <c r="I66" i="19" s="1"/>
  <c r="C66" i="19"/>
  <c r="H65" i="19"/>
  <c r="I65" i="19" s="1"/>
  <c r="C65" i="19"/>
  <c r="H64" i="19"/>
  <c r="I64" i="19" s="1"/>
  <c r="C64" i="19"/>
  <c r="H63" i="19"/>
  <c r="I63" i="19" s="1"/>
  <c r="C63" i="19"/>
  <c r="H62" i="19"/>
  <c r="I62" i="19" s="1"/>
  <c r="C62" i="19"/>
  <c r="H61" i="19"/>
  <c r="I61" i="19" s="1"/>
  <c r="C61" i="19"/>
  <c r="H60" i="19"/>
  <c r="I60" i="19" s="1"/>
  <c r="C60" i="19"/>
  <c r="H59" i="19"/>
  <c r="I59" i="19" s="1"/>
  <c r="C59" i="19"/>
  <c r="H58" i="19"/>
  <c r="I58" i="19" s="1"/>
  <c r="C58" i="19"/>
  <c r="H57" i="19"/>
  <c r="I57" i="19" s="1"/>
  <c r="C57" i="19"/>
  <c r="H56" i="19"/>
  <c r="I56" i="19" s="1"/>
  <c r="C56" i="19"/>
  <c r="H55" i="19"/>
  <c r="I55" i="19" s="1"/>
  <c r="C55" i="19"/>
  <c r="H54" i="19"/>
  <c r="I54" i="19" s="1"/>
  <c r="C54" i="19"/>
  <c r="H53" i="19"/>
  <c r="I53" i="19" s="1"/>
  <c r="C53" i="19"/>
  <c r="H52" i="19"/>
  <c r="C52" i="19"/>
  <c r="E51" i="19"/>
  <c r="B51" i="19"/>
  <c r="H50" i="19"/>
  <c r="I50" i="19" s="1"/>
  <c r="C50" i="19"/>
  <c r="H49" i="19"/>
  <c r="I49" i="19" s="1"/>
  <c r="C49" i="19"/>
  <c r="H48" i="19"/>
  <c r="I48" i="19" s="1"/>
  <c r="C48" i="19"/>
  <c r="H47" i="19"/>
  <c r="I47" i="19" s="1"/>
  <c r="C47" i="19"/>
  <c r="H46" i="19"/>
  <c r="I46" i="19" s="1"/>
  <c r="C46" i="19"/>
  <c r="H45" i="19"/>
  <c r="I45" i="19" s="1"/>
  <c r="C45" i="19"/>
  <c r="H44" i="19"/>
  <c r="I44" i="19" s="1"/>
  <c r="C44" i="19"/>
  <c r="H43" i="19"/>
  <c r="I43" i="19" s="1"/>
  <c r="C43" i="19"/>
  <c r="H42" i="19"/>
  <c r="I42" i="19" s="1"/>
  <c r="C42" i="19"/>
  <c r="H41" i="19"/>
  <c r="I41" i="19" s="1"/>
  <c r="C41" i="19"/>
  <c r="H40" i="19"/>
  <c r="I40" i="19" s="1"/>
  <c r="C40" i="19"/>
  <c r="H39" i="19"/>
  <c r="I39" i="19" s="1"/>
  <c r="C39" i="19"/>
  <c r="H38" i="19"/>
  <c r="I38" i="19" s="1"/>
  <c r="C38" i="19"/>
  <c r="H37" i="19"/>
  <c r="I37" i="19" s="1"/>
  <c r="C37" i="19"/>
  <c r="H36" i="19"/>
  <c r="I36" i="19" s="1"/>
  <c r="C36" i="19"/>
  <c r="H35" i="19"/>
  <c r="I35" i="19" s="1"/>
  <c r="C35" i="19"/>
  <c r="H34" i="19"/>
  <c r="I34" i="19" s="1"/>
  <c r="C34" i="19"/>
  <c r="H33" i="19"/>
  <c r="I33" i="19" s="1"/>
  <c r="C33" i="19"/>
  <c r="H32" i="19"/>
  <c r="I32" i="19" s="1"/>
  <c r="C32" i="19"/>
  <c r="H31" i="19"/>
  <c r="I31" i="19" s="1"/>
  <c r="C31" i="19"/>
  <c r="H30" i="19"/>
  <c r="I30" i="19" s="1"/>
  <c r="C30" i="19"/>
  <c r="H29" i="19"/>
  <c r="I29" i="19" s="1"/>
  <c r="C29" i="19"/>
  <c r="H28" i="19"/>
  <c r="I28" i="19" s="1"/>
  <c r="C28" i="19"/>
  <c r="H27" i="19"/>
  <c r="I27" i="19" s="1"/>
  <c r="C27" i="19"/>
  <c r="H26" i="19"/>
  <c r="I26" i="19" s="1"/>
  <c r="C26" i="19"/>
  <c r="H25" i="19"/>
  <c r="I25" i="19" s="1"/>
  <c r="C25" i="19"/>
  <c r="H24" i="19"/>
  <c r="I24" i="19" s="1"/>
  <c r="C24" i="19"/>
  <c r="H23" i="19"/>
  <c r="I23" i="19" s="1"/>
  <c r="C23" i="19"/>
  <c r="H22" i="19"/>
  <c r="I22" i="19" s="1"/>
  <c r="C22" i="19"/>
  <c r="H21" i="19"/>
  <c r="I21" i="19" s="1"/>
  <c r="C21" i="19"/>
  <c r="H20" i="19"/>
  <c r="I20" i="19" s="1"/>
  <c r="C20" i="19"/>
  <c r="H19" i="19"/>
  <c r="I19" i="19" s="1"/>
  <c r="C19" i="19"/>
  <c r="H18" i="19"/>
  <c r="I18" i="19" s="1"/>
  <c r="C18" i="19"/>
  <c r="H17" i="19"/>
  <c r="I17" i="19" s="1"/>
  <c r="C17" i="19"/>
  <c r="H16" i="19"/>
  <c r="I16" i="19" s="1"/>
  <c r="C16" i="19"/>
  <c r="H15" i="19"/>
  <c r="I15" i="19" s="1"/>
  <c r="C15" i="19"/>
  <c r="H14" i="19"/>
  <c r="C14" i="19"/>
  <c r="E13" i="19"/>
  <c r="E12" i="19" s="1"/>
  <c r="B13" i="19"/>
  <c r="D58" i="18"/>
  <c r="C58" i="18" s="1"/>
  <c r="B57" i="18"/>
  <c r="D56" i="18"/>
  <c r="C56" i="18" s="1"/>
  <c r="D55" i="18"/>
  <c r="C55" i="18" s="1"/>
  <c r="D54" i="18"/>
  <c r="C54" i="18" s="1"/>
  <c r="B53" i="18"/>
  <c r="D52" i="18"/>
  <c r="C52" i="18" s="1"/>
  <c r="D51" i="18"/>
  <c r="C51" i="18" s="1"/>
  <c r="D50" i="18"/>
  <c r="C50" i="18" s="1"/>
  <c r="B49" i="18"/>
  <c r="B48" i="18" s="1"/>
  <c r="D47" i="18"/>
  <c r="C47" i="18" s="1"/>
  <c r="B46" i="18"/>
  <c r="B45" i="18" s="1"/>
  <c r="D44" i="18"/>
  <c r="C44" i="18" s="1"/>
  <c r="B43" i="18"/>
  <c r="B42" i="18" s="1"/>
  <c r="D41" i="18"/>
  <c r="C41" i="18" s="1"/>
  <c r="B40" i="18"/>
  <c r="B39" i="18" s="1"/>
  <c r="D38" i="18"/>
  <c r="C38" i="18" s="1"/>
  <c r="D37" i="18"/>
  <c r="C37" i="18" s="1"/>
  <c r="D36" i="18"/>
  <c r="C36" i="18" s="1"/>
  <c r="D35" i="18"/>
  <c r="C35" i="18" s="1"/>
  <c r="D34" i="18"/>
  <c r="C34" i="18" s="1"/>
  <c r="D33" i="18"/>
  <c r="C33" i="18" s="1"/>
  <c r="D32" i="18"/>
  <c r="C32" i="18" s="1"/>
  <c r="D31" i="18"/>
  <c r="C31" i="18" s="1"/>
  <c r="B30" i="18"/>
  <c r="B29" i="18" s="1"/>
  <c r="D28" i="18"/>
  <c r="C28" i="18" s="1"/>
  <c r="B27" i="18"/>
  <c r="B26" i="18" s="1"/>
  <c r="D25" i="18"/>
  <c r="C25" i="18" s="1"/>
  <c r="D24" i="18"/>
  <c r="C24" i="18" s="1"/>
  <c r="B23" i="18"/>
  <c r="B22" i="18" s="1"/>
  <c r="D21" i="18"/>
  <c r="C21" i="18" s="1"/>
  <c r="D20" i="18"/>
  <c r="C20" i="18" s="1"/>
  <c r="B19" i="18"/>
  <c r="D18" i="18"/>
  <c r="C18" i="18" s="1"/>
  <c r="B17" i="18"/>
  <c r="B12" i="18" s="1"/>
  <c r="B11" i="18" s="1"/>
  <c r="D16" i="18"/>
  <c r="C16" i="18" s="1"/>
  <c r="D15" i="18"/>
  <c r="C15" i="18" s="1"/>
  <c r="D14" i="18"/>
  <c r="C14" i="18" s="1"/>
  <c r="C43" i="17"/>
  <c r="C42" i="17"/>
  <c r="C41" i="17"/>
  <c r="C39" i="17"/>
  <c r="C38" i="17"/>
  <c r="C37" i="17"/>
  <c r="C36" i="17"/>
  <c r="C35" i="17"/>
  <c r="C34" i="17"/>
  <c r="C33" i="17"/>
  <c r="C32" i="17"/>
  <c r="C31" i="17"/>
  <c r="C29" i="17"/>
  <c r="C28" i="17"/>
  <c r="C27" i="17"/>
  <c r="C26" i="17"/>
  <c r="C25" i="17"/>
  <c r="C24" i="17"/>
  <c r="C23" i="17"/>
  <c r="C22" i="17"/>
  <c r="C21" i="17"/>
  <c r="C20" i="17"/>
  <c r="C19" i="17"/>
  <c r="C18" i="17"/>
  <c r="C17" i="17"/>
  <c r="C16" i="17"/>
  <c r="C15" i="17"/>
  <c r="C14" i="17"/>
  <c r="C13" i="17"/>
  <c r="H153" i="15"/>
  <c r="I153" i="15" s="1"/>
  <c r="C153" i="15"/>
  <c r="H152" i="15"/>
  <c r="I152" i="15" s="1"/>
  <c r="C152" i="15"/>
  <c r="H151" i="15"/>
  <c r="C151" i="15"/>
  <c r="E150" i="15"/>
  <c r="B150" i="15"/>
  <c r="H149" i="15"/>
  <c r="I149" i="15" s="1"/>
  <c r="C149" i="15"/>
  <c r="H148" i="15"/>
  <c r="I148" i="15" s="1"/>
  <c r="C148" i="15"/>
  <c r="H147" i="15"/>
  <c r="I147" i="15" s="1"/>
  <c r="C147" i="15"/>
  <c r="H146" i="15"/>
  <c r="I146" i="15" s="1"/>
  <c r="C146" i="15"/>
  <c r="H145" i="15"/>
  <c r="I145" i="15" s="1"/>
  <c r="C145" i="15"/>
  <c r="H144" i="15"/>
  <c r="I144" i="15" s="1"/>
  <c r="C144" i="15"/>
  <c r="H143" i="15"/>
  <c r="I143" i="15" s="1"/>
  <c r="C143" i="15"/>
  <c r="H142" i="15"/>
  <c r="C142" i="15"/>
  <c r="E141" i="15"/>
  <c r="B141" i="15"/>
  <c r="H139" i="15"/>
  <c r="I139" i="15" s="1"/>
  <c r="C139" i="15"/>
  <c r="H138" i="15"/>
  <c r="C138" i="15"/>
  <c r="E137" i="15"/>
  <c r="B137" i="15"/>
  <c r="H136" i="15"/>
  <c r="I136" i="15" s="1"/>
  <c r="C136" i="15"/>
  <c r="H135" i="15"/>
  <c r="I135" i="15" s="1"/>
  <c r="C135" i="15"/>
  <c r="H134" i="15"/>
  <c r="C134" i="15"/>
  <c r="E133" i="15"/>
  <c r="B133" i="15"/>
  <c r="B132" i="15" s="1"/>
  <c r="H131" i="15"/>
  <c r="I131" i="15" s="1"/>
  <c r="C131" i="15"/>
  <c r="H130" i="15"/>
  <c r="I130" i="15" s="1"/>
  <c r="C130" i="15"/>
  <c r="H129" i="15"/>
  <c r="I129" i="15" s="1"/>
  <c r="C129" i="15"/>
  <c r="H128" i="15"/>
  <c r="I128" i="15" s="1"/>
  <c r="C128" i="15"/>
  <c r="H127" i="15"/>
  <c r="C127" i="15"/>
  <c r="E126" i="15"/>
  <c r="B126" i="15"/>
  <c r="H125" i="15"/>
  <c r="I125" i="15" s="1"/>
  <c r="C125" i="15"/>
  <c r="H124" i="15"/>
  <c r="I124" i="15" s="1"/>
  <c r="C124" i="15"/>
  <c r="H123" i="15"/>
  <c r="I123" i="15" s="1"/>
  <c r="C123" i="15"/>
  <c r="E122" i="15"/>
  <c r="B122" i="15"/>
  <c r="H120" i="15"/>
  <c r="I120" i="15" s="1"/>
  <c r="C120" i="15"/>
  <c r="H119" i="15"/>
  <c r="I119" i="15" s="1"/>
  <c r="C119" i="15"/>
  <c r="H118" i="15"/>
  <c r="I118" i="15" s="1"/>
  <c r="C118" i="15"/>
  <c r="H117" i="15"/>
  <c r="I117" i="15" s="1"/>
  <c r="C117" i="15"/>
  <c r="H116" i="15"/>
  <c r="I116" i="15" s="1"/>
  <c r="C116" i="15"/>
  <c r="C115" i="15"/>
  <c r="E114" i="15"/>
  <c r="D114" i="15"/>
  <c r="B114" i="15"/>
  <c r="H113" i="15"/>
  <c r="I113" i="15" s="1"/>
  <c r="C113" i="15"/>
  <c r="H112" i="15"/>
  <c r="I112" i="15" s="1"/>
  <c r="C112" i="15"/>
  <c r="H111" i="15"/>
  <c r="I111" i="15" s="1"/>
  <c r="C111" i="15"/>
  <c r="H110" i="15"/>
  <c r="I110" i="15" s="1"/>
  <c r="C110" i="15"/>
  <c r="H109" i="15"/>
  <c r="I109" i="15" s="1"/>
  <c r="C109" i="15"/>
  <c r="H108" i="15"/>
  <c r="I108" i="15" s="1"/>
  <c r="C108" i="15"/>
  <c r="H107" i="15"/>
  <c r="C107" i="15"/>
  <c r="H106" i="15"/>
  <c r="I106" i="15" s="1"/>
  <c r="C106" i="15"/>
  <c r="E105" i="15"/>
  <c r="B105" i="15"/>
  <c r="B104" i="15" s="1"/>
  <c r="H103" i="15"/>
  <c r="I103" i="15" s="1"/>
  <c r="C103" i="15"/>
  <c r="H102" i="15"/>
  <c r="C102" i="15"/>
  <c r="E101" i="15"/>
  <c r="E100" i="15" s="1"/>
  <c r="B101" i="15"/>
  <c r="B100" i="15" s="1"/>
  <c r="H99" i="15"/>
  <c r="I99" i="15" s="1"/>
  <c r="C99" i="15"/>
  <c r="H98" i="15"/>
  <c r="I98" i="15" s="1"/>
  <c r="C98" i="15"/>
  <c r="H97" i="15"/>
  <c r="I97" i="15" s="1"/>
  <c r="C97" i="15"/>
  <c r="H96" i="15"/>
  <c r="I96" i="15" s="1"/>
  <c r="C96" i="15"/>
  <c r="H95" i="15"/>
  <c r="I95" i="15" s="1"/>
  <c r="C95" i="15"/>
  <c r="H94" i="15"/>
  <c r="I94" i="15" s="1"/>
  <c r="C94" i="15"/>
  <c r="H93" i="15"/>
  <c r="I93" i="15" s="1"/>
  <c r="C93" i="15"/>
  <c r="H92" i="15"/>
  <c r="I92" i="15" s="1"/>
  <c r="C92" i="15"/>
  <c r="H91" i="15"/>
  <c r="I91" i="15" s="1"/>
  <c r="C91" i="15"/>
  <c r="H90" i="15"/>
  <c r="I90" i="15" s="1"/>
  <c r="C90" i="15"/>
  <c r="H89" i="15"/>
  <c r="C89" i="15"/>
  <c r="E88" i="15"/>
  <c r="B88" i="15"/>
  <c r="H87" i="15"/>
  <c r="I87" i="15" s="1"/>
  <c r="C87" i="15"/>
  <c r="H86" i="15"/>
  <c r="I86" i="15" s="1"/>
  <c r="C86" i="15"/>
  <c r="H85" i="15"/>
  <c r="I85" i="15" s="1"/>
  <c r="C85" i="15"/>
  <c r="H84" i="15"/>
  <c r="I84" i="15" s="1"/>
  <c r="C84" i="15"/>
  <c r="H83" i="15"/>
  <c r="I83" i="15" s="1"/>
  <c r="C83" i="15"/>
  <c r="H82" i="15"/>
  <c r="I82" i="15" s="1"/>
  <c r="C82" i="15"/>
  <c r="H81" i="15"/>
  <c r="I81" i="15" s="1"/>
  <c r="C81" i="15"/>
  <c r="H80" i="15"/>
  <c r="I80" i="15" s="1"/>
  <c r="C80" i="15"/>
  <c r="H79" i="15"/>
  <c r="I79" i="15" s="1"/>
  <c r="C79" i="15"/>
  <c r="H78" i="15"/>
  <c r="I78" i="15" s="1"/>
  <c r="C78" i="15"/>
  <c r="H77" i="15"/>
  <c r="I77" i="15" s="1"/>
  <c r="C77" i="15"/>
  <c r="H76" i="15"/>
  <c r="I76" i="15" s="1"/>
  <c r="C76" i="15"/>
  <c r="H75" i="15"/>
  <c r="I75" i="15" s="1"/>
  <c r="C75" i="15"/>
  <c r="H74" i="15"/>
  <c r="I74" i="15" s="1"/>
  <c r="C74" i="15"/>
  <c r="H73" i="15"/>
  <c r="I73" i="15" s="1"/>
  <c r="C73" i="15"/>
  <c r="H72" i="15"/>
  <c r="I72" i="15" s="1"/>
  <c r="C72" i="15"/>
  <c r="H71" i="15"/>
  <c r="I71" i="15" s="1"/>
  <c r="C71" i="15"/>
  <c r="H70" i="15"/>
  <c r="I70" i="15" s="1"/>
  <c r="C70" i="15"/>
  <c r="H69" i="15"/>
  <c r="I69" i="15" s="1"/>
  <c r="C69" i="15"/>
  <c r="H68" i="15"/>
  <c r="I68" i="15" s="1"/>
  <c r="C68" i="15"/>
  <c r="H67" i="15"/>
  <c r="I67" i="15" s="1"/>
  <c r="C67" i="15"/>
  <c r="H66" i="15"/>
  <c r="I66" i="15" s="1"/>
  <c r="C66" i="15"/>
  <c r="H65" i="15"/>
  <c r="I65" i="15" s="1"/>
  <c r="C65" i="15"/>
  <c r="H64" i="15"/>
  <c r="I64" i="15" s="1"/>
  <c r="C64" i="15"/>
  <c r="H63" i="15"/>
  <c r="I63" i="15" s="1"/>
  <c r="C63" i="15"/>
  <c r="H62" i="15"/>
  <c r="I62" i="15" s="1"/>
  <c r="C62" i="15"/>
  <c r="H61" i="15"/>
  <c r="I61" i="15" s="1"/>
  <c r="C61" i="15"/>
  <c r="H60" i="15"/>
  <c r="I60" i="15" s="1"/>
  <c r="C60" i="15"/>
  <c r="H59" i="15"/>
  <c r="I59" i="15" s="1"/>
  <c r="C59" i="15"/>
  <c r="H58" i="15"/>
  <c r="I58" i="15" s="1"/>
  <c r="C58" i="15"/>
  <c r="H57" i="15"/>
  <c r="I57" i="15" s="1"/>
  <c r="C57" i="15"/>
  <c r="H56" i="15"/>
  <c r="I56" i="15" s="1"/>
  <c r="C56" i="15"/>
  <c r="H55" i="15"/>
  <c r="I55" i="15" s="1"/>
  <c r="C55" i="15"/>
  <c r="H54" i="15"/>
  <c r="I54" i="15" s="1"/>
  <c r="C54" i="15"/>
  <c r="H53" i="15"/>
  <c r="I53" i="15" s="1"/>
  <c r="C53" i="15"/>
  <c r="H52" i="15"/>
  <c r="C52" i="15"/>
  <c r="E51" i="15"/>
  <c r="B51" i="15"/>
  <c r="H50" i="15"/>
  <c r="I50" i="15" s="1"/>
  <c r="C50" i="15"/>
  <c r="H49" i="15"/>
  <c r="I49" i="15" s="1"/>
  <c r="C49" i="15"/>
  <c r="H48" i="15"/>
  <c r="I48" i="15" s="1"/>
  <c r="C48" i="15"/>
  <c r="H47" i="15"/>
  <c r="I47" i="15" s="1"/>
  <c r="C47" i="15"/>
  <c r="H46" i="15"/>
  <c r="I46" i="15" s="1"/>
  <c r="C46" i="15"/>
  <c r="H45" i="15"/>
  <c r="I45" i="15" s="1"/>
  <c r="C45" i="15"/>
  <c r="H44" i="15"/>
  <c r="I44" i="15" s="1"/>
  <c r="C44" i="15"/>
  <c r="H43" i="15"/>
  <c r="I43" i="15" s="1"/>
  <c r="C43" i="15"/>
  <c r="H42" i="15"/>
  <c r="I42" i="15" s="1"/>
  <c r="C42" i="15"/>
  <c r="H41" i="15"/>
  <c r="I41" i="15" s="1"/>
  <c r="C41" i="15"/>
  <c r="H40" i="15"/>
  <c r="I40" i="15" s="1"/>
  <c r="C40" i="15"/>
  <c r="H39" i="15"/>
  <c r="I39" i="15" s="1"/>
  <c r="C39" i="15"/>
  <c r="H38" i="15"/>
  <c r="I38" i="15" s="1"/>
  <c r="C38" i="15"/>
  <c r="H37" i="15"/>
  <c r="I37" i="15" s="1"/>
  <c r="C37" i="15"/>
  <c r="H36" i="15"/>
  <c r="I36" i="15" s="1"/>
  <c r="C36" i="15"/>
  <c r="H35" i="15"/>
  <c r="I35" i="15" s="1"/>
  <c r="C35" i="15"/>
  <c r="H34" i="15"/>
  <c r="I34" i="15" s="1"/>
  <c r="C34" i="15"/>
  <c r="H33" i="15"/>
  <c r="I33" i="15" s="1"/>
  <c r="C33" i="15"/>
  <c r="H32" i="15"/>
  <c r="I32" i="15" s="1"/>
  <c r="C32" i="15"/>
  <c r="H31" i="15"/>
  <c r="I31" i="15" s="1"/>
  <c r="C31" i="15"/>
  <c r="H30" i="15"/>
  <c r="I30" i="15" s="1"/>
  <c r="C30" i="15"/>
  <c r="H29" i="15"/>
  <c r="I29" i="15" s="1"/>
  <c r="C29" i="15"/>
  <c r="H28" i="15"/>
  <c r="I28" i="15" s="1"/>
  <c r="C28" i="15"/>
  <c r="H27" i="15"/>
  <c r="I27" i="15" s="1"/>
  <c r="C27" i="15"/>
  <c r="H26" i="15"/>
  <c r="I26" i="15" s="1"/>
  <c r="C26" i="15"/>
  <c r="H25" i="15"/>
  <c r="I25" i="15" s="1"/>
  <c r="C25" i="15"/>
  <c r="H24" i="15"/>
  <c r="I24" i="15" s="1"/>
  <c r="C24" i="15"/>
  <c r="H23" i="15"/>
  <c r="I23" i="15" s="1"/>
  <c r="C23" i="15"/>
  <c r="H22" i="15"/>
  <c r="I22" i="15" s="1"/>
  <c r="C22" i="15"/>
  <c r="H21" i="15"/>
  <c r="I21" i="15" s="1"/>
  <c r="C21" i="15"/>
  <c r="H20" i="15"/>
  <c r="I20" i="15" s="1"/>
  <c r="C20" i="15"/>
  <c r="H19" i="15"/>
  <c r="I19" i="15" s="1"/>
  <c r="C19" i="15"/>
  <c r="H18" i="15"/>
  <c r="I18" i="15" s="1"/>
  <c r="C18" i="15"/>
  <c r="H17" i="15"/>
  <c r="I17" i="15" s="1"/>
  <c r="C17" i="15"/>
  <c r="H16" i="15"/>
  <c r="I16" i="15" s="1"/>
  <c r="C16" i="15"/>
  <c r="H15" i="15"/>
  <c r="I15" i="15" s="1"/>
  <c r="C15" i="15"/>
  <c r="C14" i="15"/>
  <c r="E13" i="15"/>
  <c r="B13" i="15"/>
  <c r="H43" i="17" l="1"/>
  <c r="I43" i="17" s="1"/>
  <c r="E151" i="19"/>
  <c r="E145" i="19"/>
  <c r="H96" i="19"/>
  <c r="I96" i="19" s="1"/>
  <c r="B145" i="19"/>
  <c r="H108" i="19"/>
  <c r="B151" i="19"/>
  <c r="H115" i="15"/>
  <c r="I122" i="15"/>
  <c r="E12" i="15"/>
  <c r="B121" i="15"/>
  <c r="E132" i="15"/>
  <c r="B12" i="15"/>
  <c r="E97" i="19"/>
  <c r="H171" i="19"/>
  <c r="H170" i="19" s="1"/>
  <c r="B11" i="17"/>
  <c r="B140" i="15"/>
  <c r="E11" i="17"/>
  <c r="B12" i="19"/>
  <c r="I130" i="19"/>
  <c r="H129" i="19"/>
  <c r="H115" i="19"/>
  <c r="I166" i="19"/>
  <c r="H165" i="19"/>
  <c r="H51" i="19"/>
  <c r="H148" i="19"/>
  <c r="H145" i="19" s="1"/>
  <c r="I153" i="19"/>
  <c r="H152" i="19"/>
  <c r="C114" i="15"/>
  <c r="E121" i="15"/>
  <c r="E111" i="19"/>
  <c r="H141" i="15"/>
  <c r="E104" i="15"/>
  <c r="H103" i="19"/>
  <c r="I112" i="19"/>
  <c r="H139" i="19"/>
  <c r="H138" i="19" s="1"/>
  <c r="I142" i="15"/>
  <c r="B97" i="19"/>
  <c r="H154" i="19"/>
  <c r="H98" i="19"/>
  <c r="B111" i="19"/>
  <c r="E140" i="15"/>
  <c r="I13" i="21"/>
  <c r="I40" i="21"/>
  <c r="I45" i="21"/>
  <c r="H13" i="19"/>
  <c r="I181" i="19"/>
  <c r="H179" i="19"/>
  <c r="H178" i="19" s="1"/>
  <c r="H112" i="19"/>
  <c r="I14" i="19"/>
  <c r="I87" i="19"/>
  <c r="I100" i="19"/>
  <c r="I109" i="19"/>
  <c r="I140" i="19"/>
  <c r="I147" i="19"/>
  <c r="I155" i="19"/>
  <c r="I52" i="19"/>
  <c r="I104" i="19"/>
  <c r="I116" i="19"/>
  <c r="I149" i="19"/>
  <c r="I172" i="19"/>
  <c r="H105" i="15"/>
  <c r="I107" i="15"/>
  <c r="H13" i="15"/>
  <c r="I14" i="15"/>
  <c r="I13" i="15" s="1"/>
  <c r="I151" i="15"/>
  <c r="H150" i="15"/>
  <c r="H126" i="15"/>
  <c r="I127" i="15"/>
  <c r="H133" i="15"/>
  <c r="I134" i="15"/>
  <c r="H101" i="15"/>
  <c r="H100" i="15" s="1"/>
  <c r="I102" i="15"/>
  <c r="I115" i="15"/>
  <c r="H114" i="15"/>
  <c r="I138" i="15"/>
  <c r="H137" i="15"/>
  <c r="I52" i="15"/>
  <c r="I51" i="15" s="1"/>
  <c r="H51" i="15"/>
  <c r="B11" i="15"/>
  <c r="H88" i="15"/>
  <c r="I89" i="15"/>
  <c r="H122" i="15"/>
  <c r="G14" i="10"/>
  <c r="I14" i="10" s="1"/>
  <c r="C14" i="10"/>
  <c r="G13" i="10"/>
  <c r="H13" i="10" s="1"/>
  <c r="C13" i="10"/>
  <c r="D149" i="9"/>
  <c r="D150" i="9" s="1"/>
  <c r="D151" i="9" s="1"/>
  <c r="D152" i="9" s="1"/>
  <c r="D153" i="9" s="1"/>
  <c r="D73" i="9"/>
  <c r="D74" i="9" s="1"/>
  <c r="D75" i="9" s="1"/>
  <c r="D66" i="9"/>
  <c r="D60" i="9"/>
  <c r="D61" i="9" s="1"/>
  <c r="D62" i="9" s="1"/>
  <c r="D63" i="9" s="1"/>
  <c r="D64" i="9" s="1"/>
  <c r="D39" i="9"/>
  <c r="C39" i="9" s="1"/>
  <c r="D23" i="9"/>
  <c r="H14" i="9"/>
  <c r="I14" i="9" l="1"/>
  <c r="I13" i="9" s="1"/>
  <c r="I12" i="9" s="1"/>
  <c r="H13" i="9"/>
  <c r="H12" i="9" s="1"/>
  <c r="I165" i="19"/>
  <c r="I179" i="19"/>
  <c r="I171" i="19"/>
  <c r="I170" i="19" s="1"/>
  <c r="I154" i="19"/>
  <c r="I152" i="19"/>
  <c r="I148" i="19"/>
  <c r="I146" i="19"/>
  <c r="I139" i="19"/>
  <c r="I138" i="19" s="1"/>
  <c r="I129" i="19"/>
  <c r="I115" i="19"/>
  <c r="I108" i="19"/>
  <c r="I103" i="19"/>
  <c r="I98" i="19"/>
  <c r="H86" i="19"/>
  <c r="H12" i="19" s="1"/>
  <c r="I86" i="19"/>
  <c r="I51" i="19"/>
  <c r="I13" i="19"/>
  <c r="H97" i="19"/>
  <c r="E11" i="19"/>
  <c r="I150" i="15"/>
  <c r="I141" i="15"/>
  <c r="I137" i="15"/>
  <c r="I133" i="15"/>
  <c r="I126" i="15"/>
  <c r="I114" i="15"/>
  <c r="I105" i="15"/>
  <c r="I101" i="15"/>
  <c r="I100" i="15" s="1"/>
  <c r="I88" i="15"/>
  <c r="H140" i="15"/>
  <c r="B11" i="19"/>
  <c r="E11" i="15"/>
  <c r="H121" i="15"/>
  <c r="D40" i="9"/>
  <c r="C40" i="9" s="1"/>
  <c r="H132" i="15"/>
  <c r="H111" i="19"/>
  <c r="H151" i="19"/>
  <c r="H104" i="15"/>
  <c r="H12" i="15"/>
  <c r="D166" i="9"/>
  <c r="D167" i="9" s="1"/>
  <c r="B165" i="9"/>
  <c r="D161" i="9"/>
  <c r="D162" i="9" s="1"/>
  <c r="B160" i="9"/>
  <c r="D156" i="9"/>
  <c r="C156" i="9" s="1"/>
  <c r="B155" i="9"/>
  <c r="C149" i="9"/>
  <c r="B148" i="9"/>
  <c r="B147" i="9" s="1"/>
  <c r="C146" i="9"/>
  <c r="D144" i="9"/>
  <c r="D145" i="9" s="1"/>
  <c r="C145" i="9" s="1"/>
  <c r="B143" i="9"/>
  <c r="D141" i="9"/>
  <c r="D142" i="9" s="1"/>
  <c r="B140" i="9"/>
  <c r="C138" i="9"/>
  <c r="C137" i="9"/>
  <c r="D136" i="9"/>
  <c r="C136" i="9" s="1"/>
  <c r="B135" i="9"/>
  <c r="B134" i="9" s="1"/>
  <c r="D131" i="9"/>
  <c r="D132" i="9" s="1"/>
  <c r="B130" i="9"/>
  <c r="B129" i="9" s="1"/>
  <c r="D125" i="9"/>
  <c r="D126" i="9" s="1"/>
  <c r="D127" i="9" s="1"/>
  <c r="B124" i="9"/>
  <c r="B123" i="9" s="1"/>
  <c r="D121" i="9"/>
  <c r="D122" i="9" s="1"/>
  <c r="C122" i="9" s="1"/>
  <c r="B120" i="9"/>
  <c r="D119" i="9"/>
  <c r="C119" i="9" s="1"/>
  <c r="B118" i="9"/>
  <c r="D112" i="9"/>
  <c r="D113" i="9" s="1"/>
  <c r="B111" i="9"/>
  <c r="D108" i="9"/>
  <c r="D109" i="9" s="1"/>
  <c r="B107" i="9"/>
  <c r="B94" i="9" s="1"/>
  <c r="D96" i="9"/>
  <c r="D97" i="9" s="1"/>
  <c r="D89" i="9"/>
  <c r="D90" i="9" s="1"/>
  <c r="D84" i="9"/>
  <c r="D85" i="9" s="1"/>
  <c r="B83" i="9"/>
  <c r="B76" i="9" s="1"/>
  <c r="D78" i="9"/>
  <c r="D79" i="9" s="1"/>
  <c r="C75" i="9"/>
  <c r="C74" i="9"/>
  <c r="C73" i="9"/>
  <c r="B72" i="9"/>
  <c r="B71" i="9" s="1"/>
  <c r="D69" i="9"/>
  <c r="B68" i="9"/>
  <c r="B67" i="9" s="1"/>
  <c r="C66" i="9"/>
  <c r="B65" i="9"/>
  <c r="C64" i="9"/>
  <c r="B59" i="9"/>
  <c r="B55" i="9" s="1"/>
  <c r="D57" i="9"/>
  <c r="D52" i="9"/>
  <c r="D53" i="9" s="1"/>
  <c r="B51" i="9"/>
  <c r="B29" i="9" s="1"/>
  <c r="D31" i="9"/>
  <c r="D32" i="9" s="1"/>
  <c r="D25" i="9"/>
  <c r="D26" i="9" s="1"/>
  <c r="C23" i="9"/>
  <c r="B22" i="9"/>
  <c r="B12" i="9" s="1"/>
  <c r="D14" i="9"/>
  <c r="D15" i="9" s="1"/>
  <c r="H11" i="17" l="1"/>
  <c r="I11" i="17"/>
  <c r="B110" i="9"/>
  <c r="B139" i="9"/>
  <c r="D41" i="9"/>
  <c r="C41" i="9" s="1"/>
  <c r="I111" i="19"/>
  <c r="I178" i="19"/>
  <c r="I151" i="19"/>
  <c r="I145" i="19"/>
  <c r="I97" i="19"/>
  <c r="H11" i="19"/>
  <c r="I12" i="19"/>
  <c r="I140" i="15"/>
  <c r="I132" i="15"/>
  <c r="I121" i="15"/>
  <c r="I104" i="15"/>
  <c r="I12" i="15"/>
  <c r="H11" i="15"/>
  <c r="C89" i="9"/>
  <c r="C57" i="9"/>
  <c r="D58" i="9"/>
  <c r="C58" i="9" s="1"/>
  <c r="C69" i="9"/>
  <c r="D70" i="9"/>
  <c r="C70" i="9" s="1"/>
  <c r="C85" i="9"/>
  <c r="D86" i="9"/>
  <c r="C86" i="9" s="1"/>
  <c r="D33" i="9"/>
  <c r="D36" i="9"/>
  <c r="C14" i="9"/>
  <c r="C52" i="9"/>
  <c r="C112" i="9"/>
  <c r="C96" i="9"/>
  <c r="C108" i="9"/>
  <c r="C131" i="9"/>
  <c r="C25" i="9"/>
  <c r="C31" i="9"/>
  <c r="C78" i="9"/>
  <c r="C121" i="9"/>
  <c r="C125" i="9"/>
  <c r="C141" i="9"/>
  <c r="C144" i="9"/>
  <c r="C161" i="9"/>
  <c r="C166" i="9"/>
  <c r="C53" i="9"/>
  <c r="D54" i="9"/>
  <c r="C61" i="9"/>
  <c r="C26" i="9"/>
  <c r="D27" i="9"/>
  <c r="C32" i="9"/>
  <c r="C79" i="9"/>
  <c r="D80" i="9"/>
  <c r="C60" i="9"/>
  <c r="C84" i="9"/>
  <c r="D91" i="9"/>
  <c r="C90" i="9"/>
  <c r="D98" i="9"/>
  <c r="C97" i="9"/>
  <c r="C109" i="9"/>
  <c r="D114" i="9"/>
  <c r="C113" i="9"/>
  <c r="C127" i="9"/>
  <c r="D128" i="9"/>
  <c r="C128" i="9" s="1"/>
  <c r="C126" i="9"/>
  <c r="C132" i="9"/>
  <c r="D133" i="9"/>
  <c r="C133" i="9" s="1"/>
  <c r="C150" i="9"/>
  <c r="C142" i="9"/>
  <c r="D163" i="9"/>
  <c r="C162" i="9"/>
  <c r="C167" i="9"/>
  <c r="D157" i="9"/>
  <c r="D42" i="9" l="1"/>
  <c r="C42" i="9" s="1"/>
  <c r="I11" i="19"/>
  <c r="I11" i="15"/>
  <c r="C36" i="9"/>
  <c r="D37" i="9"/>
  <c r="C37" i="9" s="1"/>
  <c r="C114" i="9"/>
  <c r="D115" i="9"/>
  <c r="D34" i="9"/>
  <c r="C33" i="9"/>
  <c r="C151" i="9"/>
  <c r="D99" i="9"/>
  <c r="C98" i="9"/>
  <c r="C27" i="9"/>
  <c r="D28" i="9"/>
  <c r="C28" i="9" s="1"/>
  <c r="C63" i="9"/>
  <c r="C62" i="9"/>
  <c r="C54" i="9"/>
  <c r="C157" i="9"/>
  <c r="D158" i="9"/>
  <c r="D164" i="9"/>
  <c r="C164" i="9" s="1"/>
  <c r="C163" i="9"/>
  <c r="D92" i="9"/>
  <c r="C91" i="9"/>
  <c r="C80" i="9"/>
  <c r="D81" i="9"/>
  <c r="D16" i="9"/>
  <c r="C15" i="9"/>
  <c r="D116" i="9" l="1"/>
  <c r="C115" i="9"/>
  <c r="C158" i="9"/>
  <c r="D159" i="9"/>
  <c r="C159" i="9" s="1"/>
  <c r="C34" i="9"/>
  <c r="D35" i="9"/>
  <c r="C35" i="9" s="1"/>
  <c r="D17" i="9"/>
  <c r="C16" i="9"/>
  <c r="C81" i="9"/>
  <c r="D82" i="9"/>
  <c r="C82" i="9" s="1"/>
  <c r="D93" i="9"/>
  <c r="C93" i="9" s="1"/>
  <c r="C92" i="9"/>
  <c r="D43" i="9"/>
  <c r="D100" i="9"/>
  <c r="C99" i="9"/>
  <c r="C152" i="9"/>
  <c r="C153" i="9"/>
  <c r="D117" i="9" l="1"/>
  <c r="C117" i="9" s="1"/>
  <c r="C116" i="9"/>
  <c r="D18" i="9"/>
  <c r="C17" i="9"/>
  <c r="D101" i="9"/>
  <c r="C100" i="9"/>
  <c r="D44" i="9"/>
  <c r="C43" i="9"/>
  <c r="C18" i="9" l="1"/>
  <c r="D19" i="9"/>
  <c r="D45" i="9"/>
  <c r="C44" i="9"/>
  <c r="D102" i="9"/>
  <c r="C101" i="9"/>
  <c r="D20" i="9" l="1"/>
  <c r="D21" i="9" s="1"/>
  <c r="C21" i="9" s="1"/>
  <c r="C19" i="9"/>
  <c r="D103" i="9"/>
  <c r="C102" i="9"/>
  <c r="D46" i="9"/>
  <c r="C45" i="9"/>
  <c r="C20" i="9" l="1"/>
  <c r="D47" i="9"/>
  <c r="C46" i="9"/>
  <c r="D104" i="9"/>
  <c r="C103" i="9"/>
  <c r="D105" i="9" l="1"/>
  <c r="C104" i="9"/>
  <c r="D48" i="9"/>
  <c r="C47" i="9"/>
  <c r="D49" i="9" l="1"/>
  <c r="C48" i="9"/>
  <c r="D106" i="9"/>
  <c r="C105" i="9"/>
  <c r="C106" i="9" l="1"/>
  <c r="D50" i="9"/>
  <c r="C49" i="9"/>
  <c r="C50" i="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Liene Ābola</author>
  </authors>
  <commentList>
    <comment ref="I13" authorId="0" shapeId="0" xr:uid="{D6F2CCC3-FFC3-4415-B0F9-E2AD4443CDA6}">
      <text>
        <r>
          <rPr>
            <b/>
            <sz val="9"/>
            <color indexed="81"/>
            <rFont val="Tahoma"/>
            <family val="2"/>
          </rPr>
          <t>Liene Ābola:</t>
        </r>
        <r>
          <rPr>
            <sz val="9"/>
            <color indexed="81"/>
            <rFont val="Tahoma"/>
            <family val="2"/>
          </rPr>
          <t xml:space="preserve">
Samazināts VSAOI</t>
        </r>
      </text>
    </comment>
  </commentList>
</comments>
</file>

<file path=xl/sharedStrings.xml><?xml version="1.0" encoding="utf-8"?>
<sst xmlns="http://schemas.openxmlformats.org/spreadsheetml/2006/main" count="2995" uniqueCount="346">
  <si>
    <t>KOPĀ</t>
  </si>
  <si>
    <t>Izdevumi  par virsstundām kopā ar VSOAI, EUR</t>
  </si>
  <si>
    <t>Mēnešalga no kuras rēķina stundas likmi</t>
  </si>
  <si>
    <t>Nodarbināto skaits mēnesī</t>
  </si>
  <si>
    <t>Apmaksājamais laiks mēnesī, stundas (tai skaitā summētā darba laika ietvaros)</t>
  </si>
  <si>
    <t>Apmaksājamā 100% piemaksa par nostrādātām virsstundām virs normālā  darba laika  (tai skaitā summētā darba laika ietvaros)</t>
  </si>
  <si>
    <t>virsstundas - virs  normālā darba laika, kas saistītas ar darbu  ar Covid-19</t>
  </si>
  <si>
    <t>Kopā**</t>
  </si>
  <si>
    <t>Ārsti, zobārsti  un funkcionālie speciālisti, kopā, tai skaitā:***</t>
  </si>
  <si>
    <t>Ārstniecības un pacientu aprūpes personas un funkcionālo speciālistu asistenti, kopā, tai skaitā:***</t>
  </si>
  <si>
    <t>Ārstniecības un pacientu aprūpes atbalsta personas, māsu palīgi, zobārstu aistenti, kopā, tai skaitā:***</t>
  </si>
  <si>
    <t>Infektoloģijas māsa</t>
  </si>
  <si>
    <t>Infekciju nodaļa(35 stundas nedēļā)</t>
  </si>
  <si>
    <t>Māsas palīgs</t>
  </si>
  <si>
    <t>Sanitārs</t>
  </si>
  <si>
    <t>ANESTEZIOLOĢIJAS UN INTENSĪVĀS TERAPIJAS NODAĻA(35 stundas nedēļā)</t>
  </si>
  <si>
    <t>Anesteziologs, reanimatologs (dežūrārsts)</t>
  </si>
  <si>
    <t xml:space="preserve">Intensīvās terapijas un anestēzijas māsa </t>
  </si>
  <si>
    <t>DZEMDĪBU UN GINEKOLOĢIJAS BLOKS</t>
  </si>
  <si>
    <t>Ginekologs, dzemdību speciālists (dež.ārsts)</t>
  </si>
  <si>
    <t>IEKŠĶĪGO SLIMĪBU NODAĻA</t>
  </si>
  <si>
    <t>Internists (dežūrārsts)</t>
  </si>
  <si>
    <t>Kardiologs</t>
  </si>
  <si>
    <t>Medicīnas māsa (dež.māsa)</t>
  </si>
  <si>
    <t>Ķirurģijas nodaļa un dienas stacionārs - Talsu filiāles</t>
  </si>
  <si>
    <t>Medicīnas māsa</t>
  </si>
  <si>
    <t>NEIROLOĢIJAS NODAĻA</t>
  </si>
  <si>
    <t>Neirologs (dežūrārsts)</t>
  </si>
  <si>
    <t>UZŅEMŠANAS NODAĻA</t>
  </si>
  <si>
    <t>PALIATĪVĀS APRŪPES NODAĻA</t>
  </si>
  <si>
    <t>TRAUMATOLOĢIJAS NODAĻA</t>
  </si>
  <si>
    <t>Uzņemšanas nodaļa- Talsu filiāles</t>
  </si>
  <si>
    <t>Dežūrārsts</t>
  </si>
  <si>
    <t>Internists</t>
  </si>
  <si>
    <t>Traumatologs (dežūrārsts)</t>
  </si>
  <si>
    <t>BĒRNU NODAĻA</t>
  </si>
  <si>
    <t>Pediatrs (dežūrārsts)</t>
  </si>
  <si>
    <t>ĶIRURĢIJAS NODAĻA</t>
  </si>
  <si>
    <t>Ķirurgs (dežūrārsts)</t>
  </si>
  <si>
    <t>Radiologa asistents</t>
  </si>
  <si>
    <t>Anestezioloģijas un intensīvās terapijas nodaļa - Talsu filiāles(35 stundas nedēļā)</t>
  </si>
  <si>
    <t>Diagnostikas nodaļa - Talsu filiāles(35 stundas nedēļā)</t>
  </si>
  <si>
    <t>3=4+5</t>
  </si>
  <si>
    <t>Iekšķīgo slimību nodaļa - Talsu filiāles</t>
  </si>
  <si>
    <t>Ārstniecības un pacientu aprūpes personas un funkcionālo speciālistu asistenti, kopā, tai skaitā sadalījumā pa amatiem:</t>
  </si>
  <si>
    <t>Ārstniecības un pacientu aprūpes atbalsta personas, māsu palīgi, zobārstu aistenti, kopā, tai skaitā sadalījumā pa amatiem:</t>
  </si>
  <si>
    <t>Māsas palīgs (dež.)</t>
  </si>
  <si>
    <t>Radiologs diagnosts</t>
  </si>
  <si>
    <t>Ārsta palīgs</t>
  </si>
  <si>
    <t xml:space="preserve">Medicīnas māsa </t>
  </si>
  <si>
    <t>Automobiļa vadītājs</t>
  </si>
  <si>
    <t>Apmaksājamā 100% piemaksa par nostrādātām virsstundām virs normālā darba laika (tai skaitā summētā darba laika ietvaros)</t>
  </si>
  <si>
    <t>Izdevumi par virsstundām kopā ar VSAOI, EUR</t>
  </si>
  <si>
    <t>virsstundas - virs normālā darba laika, kas saistītas ar darbu ar Covid-19</t>
  </si>
  <si>
    <t>Ārsta epidemiologa palīgs</t>
  </si>
  <si>
    <t>Veselības aprūpes datu analītiķis</t>
  </si>
  <si>
    <t>Vecākais veselības aprūpes datu analītiķis</t>
  </si>
  <si>
    <t>Centrālā slimnīca "Uzņemšanas nodaļa"</t>
  </si>
  <si>
    <t xml:space="preserve">Ginekologs,dzemdību speciālists                                                                                                                                                                                                                                 </t>
  </si>
  <si>
    <t xml:space="preserve">Internists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</si>
  <si>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Traumatologs un ortopēds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</si>
  <si>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Rezidents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</si>
  <si>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Ķirurgs                                                                                                                                                                                                                                                        </t>
  </si>
  <si>
    <t>Bērnu ķirurgs</t>
  </si>
  <si>
    <t xml:space="preserve">Pediatrs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</si>
  <si>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Kardiologs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</si>
  <si>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Neirologs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</si>
  <si>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Ārsta palīgs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</si>
  <si>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Internās aprūpes māsa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</si>
  <si>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Ķirurģiskās aprūpes māsa                                                                                                                                                                    </t>
  </si>
  <si>
    <t xml:space="preserve">Medicīnas māsa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</si>
  <si>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Operāciju māsa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</si>
  <si>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Māsas palīgs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</si>
  <si>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"Plaušu slimību un tuberkulozes centrs " Uzņemšnas nodaļas, Covid 19 nodaļa </t>
  </si>
  <si>
    <t xml:space="preserve">Infektologs                                                                                                                                                                                                                                                    </t>
  </si>
  <si>
    <t>"Plaušu slimību un tuberkulozes centrs" 
 Infekcijas nodaļa - Covid19 nodaļa</t>
  </si>
  <si>
    <t>"Plaušu slimību un tuberkulozes centrs"  Intensīvās terapijas nodaļa Covid19 nodaļa</t>
  </si>
  <si>
    <t xml:space="preserve">Anestēzijas, intensīvās un neatliekamās aprūpes māsa                                                                                                                                                                                                           </t>
  </si>
  <si>
    <t>"Plaušu slimību un tuberkulozes centrs" Paliatīvās aprūpes nodaļa -pārprofilēta Covid 19 nodaļa</t>
  </si>
  <si>
    <t>"Plaušu slimību un tuberkulozes centrs" Tuberkulozes un plaušu slimību nodaļa - pārprofilēta Covid 19 nodaļa</t>
  </si>
  <si>
    <t>pediatrs</t>
  </si>
  <si>
    <t>neonatologs</t>
  </si>
  <si>
    <t>ginekologs, dzemdību speciālists</t>
  </si>
  <si>
    <t>ķirurgs</t>
  </si>
  <si>
    <t>neirologs</t>
  </si>
  <si>
    <t>neatliekamās palīdzības ārsts</t>
  </si>
  <si>
    <t>anesteziologs, reanimatologs</t>
  </si>
  <si>
    <t>traumatologs, ortopēds</t>
  </si>
  <si>
    <t>medicīnas māsa</t>
  </si>
  <si>
    <t>vecākā māsa</t>
  </si>
  <si>
    <t>neatliekamās palīdzības māsa</t>
  </si>
  <si>
    <t>intensīvās terapijas un anestēzijas māsa</t>
  </si>
  <si>
    <t>internās aprūpes māsa</t>
  </si>
  <si>
    <t>māsas palīgs</t>
  </si>
  <si>
    <t>*SIA "Ziemeļkurzemes reģionālā slimnīca" personāls strādā summētu darba laiku (saskaņā ar noslēgto koplīgumu un darba līgumiem), kas nozīmē, ka darbinieki strādā 6 darba dienas nedēļā, tas ir 40 stundas nedēļā jeb 174 stundas  personālam bez kaitīguma, un 35 stundas nedeļā jeb 152 stundas  personālam ar kaitīgumu.</t>
  </si>
  <si>
    <t xml:space="preserve">Ārsts (dežūrslodze)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</si>
  <si>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Bērnu ķirurgs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</si>
  <si>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Ginekologs,dzemdību speciālists                                                                                                                                                                                                                                </t>
  </si>
  <si>
    <t xml:space="preserve">Kardiologs (vecākais)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</si>
  <si>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Neatliekamās medicīnas ārsts                                                                                                                                                                                                                                   </t>
  </si>
  <si>
    <t xml:space="preserve">Neirologs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</si>
  <si>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Neirologs(vecākais)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</si>
  <si>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Pediatrs-nodaļas vadītājs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</si>
  <si>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Traumatologs ortopēds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</si>
  <si>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Vecākā medicīnas māsa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</si>
  <si>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Ķirurģiskās aprūpes māsa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</si>
  <si>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Medicīnas asistents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</si>
  <si>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"Plaušu slimību un tuberkulozes centrs " Uzņemšanas nodaļa, Covid 19 nodaļa </t>
  </si>
  <si>
    <t xml:space="preserve">Narkologs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</si>
  <si>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Māsa (medicīnas māsa)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</si>
  <si>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Pneimonologs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</si>
  <si>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"Plaušu slimību un tuberkulozes centrs " Dzemdību nodaļa, Uzņemšanas nodaļa  </t>
  </si>
  <si>
    <t xml:space="preserve">Neonatologs(vecākais)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</si>
  <si>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"Plaušu slimību un tuberkulozes centrs " Narkologijas nodaļa Uzņemšanas nodaļa  </t>
  </si>
  <si>
    <t xml:space="preserve">Ārsts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</si>
  <si>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Narkologs (nodaļas vadītājs)                                                                                                                                                                                                                                   </t>
  </si>
  <si>
    <t>X</t>
  </si>
  <si>
    <t>Vecmāte</t>
  </si>
  <si>
    <t>Māsu palīgs</t>
  </si>
  <si>
    <r>
      <t>Iestādes nosaukums:</t>
    </r>
    <r>
      <rPr>
        <b/>
        <sz val="13"/>
        <color theme="1"/>
        <rFont val="Times New Roman"/>
        <family val="1"/>
        <charset val="186"/>
      </rPr>
      <t xml:space="preserve"> SIA "Balvu un Gulbenes slimnīcu apvienība"</t>
    </r>
  </si>
  <si>
    <t>VSIA "Bērnu klīniskā universitātes slimnīca"</t>
  </si>
  <si>
    <t xml:space="preserve">SIA “Rīgas Austrumu klīniskās universitātes slimnīca” </t>
  </si>
  <si>
    <t>VSIA "Paula Stradiņa klīniskā universitātes slimnīca"</t>
  </si>
  <si>
    <t>SIA Vidzemes slimnīca</t>
  </si>
  <si>
    <t>Rīgas dzemdību nams</t>
  </si>
  <si>
    <t>SIA "Balvu un Gulbenes slimnīcu apvienība"</t>
  </si>
  <si>
    <t>VSIA „Daugavpils psihoneiroloģiskā slimnīca”</t>
  </si>
  <si>
    <t>Atbildīgais ārsts speciālists (diennakts postenis)</t>
  </si>
  <si>
    <t>Ārsts anesteziologs, reanimatologs</t>
  </si>
  <si>
    <t>Ārsts ginekologs, dzemdību speciālists</t>
  </si>
  <si>
    <t>Ārsts internists</t>
  </si>
  <si>
    <t>Ārsts kardiologs</t>
  </si>
  <si>
    <t>Ārsts ķirurgs (dežūrām)</t>
  </si>
  <si>
    <t>Ārsts otolaringologs</t>
  </si>
  <si>
    <t>Ārsts pneimonologs II</t>
  </si>
  <si>
    <t>Laboratorijas ārsts</t>
  </si>
  <si>
    <t>Neatliekamās medicīnas ārsts</t>
  </si>
  <si>
    <t>Rezidents</t>
  </si>
  <si>
    <t>Virsārsts endokrinologs</t>
  </si>
  <si>
    <t>Virsārsts intensīvajā terapijā</t>
  </si>
  <si>
    <t>Virsārsts pneimonologs</t>
  </si>
  <si>
    <t>Ambulatorā dienesta ārsta palīgs</t>
  </si>
  <si>
    <t>Ambulatorās aprūpes ārsta palīgs</t>
  </si>
  <si>
    <t>Ambulatorās aprūpes māsa</t>
  </si>
  <si>
    <t>Anestēzijas, intensīvās un neatliekamās aprūpes māsa</t>
  </si>
  <si>
    <t>Atbildīgā medicīnas māsa</t>
  </si>
  <si>
    <t>Ārsta palīgs (feldšeris)</t>
  </si>
  <si>
    <t>Biomedicīnas laborants</t>
  </si>
  <si>
    <t>Internās aprūpes māsa</t>
  </si>
  <si>
    <t>Ķirurģiskās aprūpes māsa</t>
  </si>
  <si>
    <t>Neatliekamās medicīnas ārsta palīgs</t>
  </si>
  <si>
    <t>Onkoloģiskās aprūpes māsa</t>
  </si>
  <si>
    <t>Radiogrāfers</t>
  </si>
  <si>
    <t>Māsas palīgs neatliekamajā palīdzībā</t>
  </si>
  <si>
    <t>Atbildīgais sanitārs-transportētājs</t>
  </si>
  <si>
    <t>Jaunākais māsas palīgs</t>
  </si>
  <si>
    <t>Klientu apkalpošanas speciālists</t>
  </si>
  <si>
    <t>Medicīnas asistents</t>
  </si>
  <si>
    <t>Sanitārs neatliekamajā palīdzībā</t>
  </si>
  <si>
    <t>Sanitārs-transportētājs</t>
  </si>
  <si>
    <t>Tehniskais darbinieks</t>
  </si>
  <si>
    <t>Vecākais uzkopšanas speciālists</t>
  </si>
  <si>
    <t>Ārsts infektologs III</t>
  </si>
  <si>
    <t>Ārsts internists III</t>
  </si>
  <si>
    <t>Ārsts sirds ķirurgs</t>
  </si>
  <si>
    <t>Prozektūras tehniskais darbinieks</t>
  </si>
  <si>
    <t>Vecākais klientu apkalpošanas speciālists NMC</t>
  </si>
  <si>
    <t>Ārsts</t>
  </si>
  <si>
    <t>Ārsts neirologs</t>
  </si>
  <si>
    <t>neatliekamās medicīnas ārsts</t>
  </si>
  <si>
    <t>ārsta palīgs</t>
  </si>
  <si>
    <t>Ārsti, zobārsti  un funkcionālie speciālisti, kopā, tai skaitā:</t>
  </si>
  <si>
    <t>Anesteziologs, reanimatologs</t>
  </si>
  <si>
    <t>Anesteziologs, reanimatologs (1.līmenis)</t>
  </si>
  <si>
    <t>Anesteziologs, reanimatologs (2.līmenis)</t>
  </si>
  <si>
    <t>Asinsvadu ķirurgs</t>
  </si>
  <si>
    <t>Atbildīgais ķirurgs</t>
  </si>
  <si>
    <t>Ārsts (dežūrām)</t>
  </si>
  <si>
    <t>Ārsts stažieris</t>
  </si>
  <si>
    <t>Ārsts stažieris/anesteziologs, reanimatologs</t>
  </si>
  <si>
    <t>Ārsts stažieris/dežūrārsts</t>
  </si>
  <si>
    <t>Ārsts stažieris/dežūrķirurgs</t>
  </si>
  <si>
    <t>Ārsts stažieris/ginekologs</t>
  </si>
  <si>
    <t>Ārsts stažieris/ķirurgs</t>
  </si>
  <si>
    <t>Ārsts stažieris/neirologs</t>
  </si>
  <si>
    <t>Ārsts stažieris/radiologs diagnosts</t>
  </si>
  <si>
    <t>Ārsts stažieris/traumatologs</t>
  </si>
  <si>
    <t>Ārsts stažieris/urologs</t>
  </si>
  <si>
    <t>Ārsts-stažieris</t>
  </si>
  <si>
    <t>Bakterioloģijas daļas vadītājs - laboratorijas ārsts</t>
  </si>
  <si>
    <t>Dežūrdienesta daļas vadītājs - laboratorijas speciālists</t>
  </si>
  <si>
    <t>Dežūrķirurgs</t>
  </si>
  <si>
    <t>Ginekologs</t>
  </si>
  <si>
    <t>Imūnhematoloģijas daļas vadītājs - laboratorijas ārsts</t>
  </si>
  <si>
    <t>Infektologs (antimikrobiālo līdzekļu pielietošanas speciālists)</t>
  </si>
  <si>
    <t>Ķirurgs</t>
  </si>
  <si>
    <t>Ķirurgs (1.līmenis)</t>
  </si>
  <si>
    <t>Ķirurgs (2.līmenis)</t>
  </si>
  <si>
    <t>Laboratorijas speciālists</t>
  </si>
  <si>
    <t>Laboratorijas speciālists (stažieris)</t>
  </si>
  <si>
    <t>Molekulārās diagnostikas daļas vadītājs - laboratorijas speciālists</t>
  </si>
  <si>
    <t>Neatliekamās palīdzības ārsts</t>
  </si>
  <si>
    <t>Nefrologs, internists</t>
  </si>
  <si>
    <t>Neiroķirurgs</t>
  </si>
  <si>
    <t>Neiroķirurgs (eksperts)</t>
  </si>
  <si>
    <t>Neirologs</t>
  </si>
  <si>
    <t>Neirologs (otrā līmeņa)</t>
  </si>
  <si>
    <t>Nieru aizstājterapijas un nefroloģiskās aprūpes māsa</t>
  </si>
  <si>
    <t>Nodaļas vadītājs-ārsts infektologs</t>
  </si>
  <si>
    <t>Nodaļas vadītājs-ārsts radiologs</t>
  </si>
  <si>
    <t>Oftalmologs</t>
  </si>
  <si>
    <t>Pneimonologs</t>
  </si>
  <si>
    <t>Rezidents/anesteziologa, reanimatologa specialitātē</t>
  </si>
  <si>
    <t>Rezidents/asinsvadu ķirurga specialitātē</t>
  </si>
  <si>
    <t>Rezidents/endokrinologa specialitātē</t>
  </si>
  <si>
    <t>Rezidents/gastroenterologa specialitātē</t>
  </si>
  <si>
    <t>Rezidents/ginekologa, dzemdību speciālista specialitātē</t>
  </si>
  <si>
    <t>Rezidents/hematologa specialitātē</t>
  </si>
  <si>
    <t>Rezidents/infektologa specialitātē</t>
  </si>
  <si>
    <t>Rezidents/internista specialitātē</t>
  </si>
  <si>
    <t>Rezidents/ķirurga specialitātē</t>
  </si>
  <si>
    <t>Rezidents/laboratorijas ārsta specialitātē</t>
  </si>
  <si>
    <t>Rezidents/neatliekamās palīdzības ārsta specialitātē</t>
  </si>
  <si>
    <t>Rezidents/neirologa specialitātē</t>
  </si>
  <si>
    <t>Rezidents/onkologa ķīmijterapeita specialitātē</t>
  </si>
  <si>
    <t>Rezidents/plastikas ķirurga specialitātē</t>
  </si>
  <si>
    <t>Rezidents/pneimonologa specialitātē</t>
  </si>
  <si>
    <t>Rezidents/radiologa diagnosta specialitātē</t>
  </si>
  <si>
    <t>Rezidents/radiologa specialitātē</t>
  </si>
  <si>
    <t>Rezidents/reimatologa specialitātē</t>
  </si>
  <si>
    <t>Rezidents/traumatologa, ortopēda specialitātē</t>
  </si>
  <si>
    <t>Rezidents/urologa specialitātē</t>
  </si>
  <si>
    <t>Transfuziologs</t>
  </si>
  <si>
    <t>Traumatologs, ortopēds</t>
  </si>
  <si>
    <t>Urologs</t>
  </si>
  <si>
    <t>Virsārsts torakālajā ķirurģijā</t>
  </si>
  <si>
    <t>Virusoloģijas daļas vadītājs - laboratorijas speciālists</t>
  </si>
  <si>
    <t>Ārstniecības un pacientu aprūpes personas un funkcionālo speciālistu asistenti, kopā, tai skaitā:</t>
  </si>
  <si>
    <t>Ārsta palīgs (feldšeris)(EKG)</t>
  </si>
  <si>
    <t>Ārsta palīgs (feldšeris)(Reģistrēts)</t>
  </si>
  <si>
    <t>Internās aprūpes māsa (sertificēta)</t>
  </si>
  <si>
    <t>Ķirurģiskās aprūpes māsa (sertificēta)</t>
  </si>
  <si>
    <t>Medicīnas māsa (EKG)</t>
  </si>
  <si>
    <t>Medicīnas māsa (reģistrēta)</t>
  </si>
  <si>
    <t>Medicīnas māsa (sertificēta)</t>
  </si>
  <si>
    <t>Neatliekamās medicīnas ārsta palīgs/feldšeris</t>
  </si>
  <si>
    <t>Operāciju māsa</t>
  </si>
  <si>
    <t>Radiologs</t>
  </si>
  <si>
    <t>Vecākais biomedicīnas laborants</t>
  </si>
  <si>
    <t>Virsmāsa</t>
  </si>
  <si>
    <t>Ārstniecības un pacientu aprūpes atbalsta personas, māsu palīgi, zobārstu aistenti, kopā, tai skaitā:</t>
  </si>
  <si>
    <t>Medicīnas asistents (otrā līmeņa)</t>
  </si>
  <si>
    <t>Medicīnas asistents (pirmā līmeņa)</t>
  </si>
  <si>
    <t>Medicīnas asistents (trešā līmeņa)</t>
  </si>
  <si>
    <t>Pārējie darbinieki, kuri tieši iesaistīti darbā ar Covid-19, kopā, tai skaitā:</t>
  </si>
  <si>
    <t>Autovadītājs</t>
  </si>
  <si>
    <t>Ārstniecības iestādes klientu un pacientu reģistrators</t>
  </si>
  <si>
    <t>Biomedicīnas laboranta palīgs</t>
  </si>
  <si>
    <t>Galvenais statistiķis</t>
  </si>
  <si>
    <t>Galvenais statistiķis LIC</t>
  </si>
  <si>
    <t>Klientu apkalpošanas operators</t>
  </si>
  <si>
    <t>Klientu apkalpošanas speciālists (ārstniecības nodaļā)</t>
  </si>
  <si>
    <t>Klientu apkalpošanas speciālists (darbs ar kases aparātu)</t>
  </si>
  <si>
    <t>Klientu norēķinu speciālists</t>
  </si>
  <si>
    <t>Kurjers</t>
  </si>
  <si>
    <t>Medicīnas statistiķis</t>
  </si>
  <si>
    <t>Medicīniskās palīdzības autovadītājs</t>
  </si>
  <si>
    <t>Medicīnisko gāzu dežūrtehniķis</t>
  </si>
  <si>
    <t>Medicīnisko iekārtu tehniķis</t>
  </si>
  <si>
    <t>Reģistrators</t>
  </si>
  <si>
    <t>Sanitārs/slimnieku kopējs</t>
  </si>
  <si>
    <t>Statistikas datu bāzes analītiķis</t>
  </si>
  <si>
    <t>Vadītājs</t>
  </si>
  <si>
    <t>Vecākais klientu norēķinu speciālists</t>
  </si>
  <si>
    <t>Vecākais medicīnas statistiķis</t>
  </si>
  <si>
    <t>Vecākais reģistrators</t>
  </si>
  <si>
    <t>1.pielikums MK rīkojuma projekta “Par finanšu līdzekļu piešķiršanu no valsts budžeta programmas “Līdzekļi neparedzētiem gadījumiem”” anotācijai</t>
  </si>
  <si>
    <t>Maijs</t>
  </si>
  <si>
    <t>Jūnijs</t>
  </si>
  <si>
    <t xml:space="preserve"> SIA "Daugavpils reģionālā slimnīca"</t>
  </si>
  <si>
    <t xml:space="preserve"> SIA "Ziemeļkurzemes reģionālā slimnīca"</t>
  </si>
  <si>
    <t>Summētā darba laika periods, kurā uzskaitītas virsstundas un papildu snepieciešamais finansējums to apmaksai</t>
  </si>
  <si>
    <t>Jūlijs</t>
  </si>
  <si>
    <t>Augusts</t>
  </si>
  <si>
    <t>Izdevumi  par virsstundām (2021.gada maijs-augusts) kopā ar VSOAI, EUR</t>
  </si>
  <si>
    <t>Kopsavilkums par stacionāro iestāžu iesniegto informāciju par darba veicējiem (ārstniecības personām), virs normālā darba laika nostrādātām stundām, apmaksājamām stundām un izdevumiem, kas radušies saistībā ar mērķi ierobežot Covid-19 izplatību par 2021.gada MAIJS - AUGUSTS</t>
  </si>
  <si>
    <t>Bērnu infektologs</t>
  </si>
  <si>
    <t>Bērnu māsa</t>
  </si>
  <si>
    <t>Māsa</t>
  </si>
  <si>
    <t>Virsmāsas vietnieks</t>
  </si>
  <si>
    <t>Noslēguma dezinfekciju veicējs</t>
  </si>
  <si>
    <r>
      <t xml:space="preserve">Iestādes nosaukums: </t>
    </r>
    <r>
      <rPr>
        <b/>
        <sz val="13"/>
        <color theme="1"/>
        <rFont val="Times New Roman"/>
        <family val="1"/>
        <charset val="186"/>
      </rPr>
      <t>VISA "Bērnu klīniskā universitātes slimnīca"</t>
    </r>
  </si>
  <si>
    <r>
      <t xml:space="preserve">Pārskata mēnesis: </t>
    </r>
    <r>
      <rPr>
        <b/>
        <sz val="13"/>
        <color theme="1"/>
        <rFont val="Times New Roman"/>
        <family val="1"/>
      </rPr>
      <t>Maijs - Augusts</t>
    </r>
  </si>
  <si>
    <t>9=8 +VSOAI</t>
  </si>
  <si>
    <t>Kopā</t>
  </si>
  <si>
    <t xml:space="preserve">  līdz normālam darba laikam </t>
  </si>
  <si>
    <t>Stundas likme (aprēķināta atbilstoši mēnešalgai vai darba līgumā noteiktā stundas likme)</t>
  </si>
  <si>
    <t>Pārskats par  darba veicējiem (ārstniecības personām), virs normālā darba laika nostrādātām stundām, apmaksājamām stundām un izdevumiem, kas radušies saistībā ar mērķi ierobežot Covid-19 izplatību</t>
  </si>
  <si>
    <r>
      <t>Iestādes nosaukums:</t>
    </r>
    <r>
      <rPr>
        <b/>
        <sz val="13"/>
        <rFont val="Times New Roman"/>
        <family val="1"/>
      </rPr>
      <t xml:space="preserve"> SIA “Rīgas Austrumu klīniskās universitātes slimnīca” </t>
    </r>
  </si>
  <si>
    <r>
      <rPr>
        <sz val="13"/>
        <color theme="1"/>
        <rFont val="Times New Roman"/>
        <family val="1"/>
      </rPr>
      <t xml:space="preserve">Pārskata mēnesis : </t>
    </r>
    <r>
      <rPr>
        <b/>
        <sz val="13"/>
        <color theme="1"/>
        <rFont val="Times New Roman"/>
        <family val="1"/>
        <charset val="186"/>
      </rPr>
      <t>Maijs - Augusts</t>
    </r>
  </si>
  <si>
    <t xml:space="preserve">  līdz normālam darba laikam</t>
  </si>
  <si>
    <t>Infekciju uzraudzības dienesta vadītājs -ārsts</t>
  </si>
  <si>
    <t>Nodaļas vadītājs -ārsts</t>
  </si>
  <si>
    <t>Vecākais statistikas datu bāzes analītiķis (NVD līgumattiecības)</t>
  </si>
  <si>
    <t>* Darbinieks var strādāt vairākās nodaļās, tamdēļ var rasties situācija, ka vienā nodaļā darbiniekam ir normālais darba laiks, bet citā tikai virsstundas</t>
  </si>
  <si>
    <r>
      <t>Iestādes nosaukums:</t>
    </r>
    <r>
      <rPr>
        <b/>
        <sz val="13"/>
        <color theme="1"/>
        <rFont val="Times New Roman"/>
        <family val="1"/>
      </rPr>
      <t xml:space="preserve"> VSIA "Paula Stradiņa klīniskā universitātes slimnīca"</t>
    </r>
  </si>
  <si>
    <r>
      <t xml:space="preserve">Pārskata mēnesis: </t>
    </r>
    <r>
      <rPr>
        <b/>
        <sz val="13"/>
        <color theme="1"/>
        <rFont val="Times New Roman"/>
        <family val="1"/>
      </rPr>
      <t>Maijs</t>
    </r>
  </si>
  <si>
    <t>līdz normālam darba laikam</t>
  </si>
  <si>
    <t>Ārsti, zobārsti un funkcionālie speciālisti, kopā, tai skaitā:</t>
  </si>
  <si>
    <t>Ārstniecības un pacientu aprūpes atbalsta personas, māsu palīgi, zobārstu asistenti, kopā, tai skaitā:</t>
  </si>
  <si>
    <r>
      <t xml:space="preserve">Iestādes nosaukums:  </t>
    </r>
    <r>
      <rPr>
        <b/>
        <sz val="13"/>
        <color theme="1"/>
        <rFont val="Times New Roman"/>
        <family val="1"/>
      </rPr>
      <t>VSIA "Paula Stradiņa klīniskā universitātes slimnīca"</t>
    </r>
  </si>
  <si>
    <r>
      <t xml:space="preserve">Pārskata mēnesis: </t>
    </r>
    <r>
      <rPr>
        <b/>
        <sz val="13"/>
        <color theme="1"/>
        <rFont val="Times New Roman"/>
        <family val="1"/>
      </rPr>
      <t>Jūnijs</t>
    </r>
  </si>
  <si>
    <r>
      <t xml:space="preserve">Iestādes nosaukums: </t>
    </r>
    <r>
      <rPr>
        <b/>
        <sz val="13"/>
        <color theme="1"/>
        <rFont val="Times New Roman"/>
        <family val="1"/>
      </rPr>
      <t xml:space="preserve"> VSIA "Paula Stradiņa klīniskā universitātes slimnīca"</t>
    </r>
  </si>
  <si>
    <r>
      <t xml:space="preserve">Pārskata mēnesis: </t>
    </r>
    <r>
      <rPr>
        <b/>
        <sz val="13"/>
        <color theme="1"/>
        <rFont val="Times New Roman"/>
        <family val="1"/>
      </rPr>
      <t>Jūlijs</t>
    </r>
  </si>
  <si>
    <r>
      <t xml:space="preserve">Pārskata mēnesis: </t>
    </r>
    <r>
      <rPr>
        <b/>
        <sz val="13"/>
        <color theme="1"/>
        <rFont val="Times New Roman"/>
        <family val="1"/>
      </rPr>
      <t>Augusts</t>
    </r>
  </si>
  <si>
    <r>
      <t xml:space="preserve">Iestādes nosaukums:  </t>
    </r>
    <r>
      <rPr>
        <b/>
        <sz val="12"/>
        <color theme="1"/>
        <rFont val="Times New Roman"/>
        <family val="1"/>
      </rPr>
      <t>SIA "Daugavpils reģionālā slimnīca"</t>
    </r>
  </si>
  <si>
    <r>
      <t>Pārskata mēnesis:</t>
    </r>
    <r>
      <rPr>
        <b/>
        <sz val="12"/>
        <color theme="1"/>
        <rFont val="Times New Roman"/>
        <family val="1"/>
      </rPr>
      <t xml:space="preserve">  Jūlijs</t>
    </r>
  </si>
  <si>
    <r>
      <t xml:space="preserve">Iestādes nosaukums:  </t>
    </r>
    <r>
      <rPr>
        <b/>
        <sz val="13"/>
        <color theme="1"/>
        <rFont val="Times New Roman"/>
        <family val="1"/>
      </rPr>
      <t>SIA "Daugavpils reģionālā slimnīca"</t>
    </r>
  </si>
  <si>
    <r>
      <rPr>
        <sz val="13"/>
        <color theme="1"/>
        <rFont val="Times New Roman"/>
        <family val="1"/>
      </rPr>
      <t>Iestādes nosaukums:</t>
    </r>
    <r>
      <rPr>
        <b/>
        <sz val="13"/>
        <color theme="1"/>
        <rFont val="Times New Roman"/>
        <family val="1"/>
        <charset val="186"/>
      </rPr>
      <t xml:space="preserve">  SIA "Ziemeļkurzemes reģionālā slimnīca"</t>
    </r>
  </si>
  <si>
    <r>
      <t>Stundas likme (aprēķināta atbilstoši mēnešalgai vai darba līgumā noteiktā stundas likme)</t>
    </r>
    <r>
      <rPr>
        <vertAlign val="superscript"/>
        <sz val="11"/>
        <rFont val="Times New Roman"/>
        <family val="1"/>
        <charset val="186"/>
      </rPr>
      <t>2</t>
    </r>
  </si>
  <si>
    <t>SIA "Ziemeļkurzemes reģionālā slimnīca" personāls strādā summētu darba laiku (saskaņā ar noslēgto koplīgumu un darba līgumiem), kas nozīmē, ka darbinieki strādā 6 darba dienas nedēļā. Tas ir 40 stundas nedēļā jeb 179 stundas  personālam bez kaitīguma, un 35 stundas nedeļā jeb 157 stundas  personalm ar kaitīgumu</t>
  </si>
  <si>
    <r>
      <rPr>
        <sz val="13"/>
        <color theme="1"/>
        <rFont val="Times New Roman"/>
        <family val="1"/>
      </rPr>
      <t xml:space="preserve">Iestādes nosaukums:  </t>
    </r>
    <r>
      <rPr>
        <b/>
        <sz val="13"/>
        <color theme="1"/>
        <rFont val="Times New Roman"/>
        <family val="1"/>
      </rPr>
      <t>SIA "Ziemeļkurzemes reģionālā slimnīca"</t>
    </r>
  </si>
  <si>
    <r>
      <t>Pārskata mēnesis:</t>
    </r>
    <r>
      <rPr>
        <b/>
        <sz val="13"/>
        <color theme="1"/>
        <rFont val="Times New Roman"/>
        <family val="1"/>
      </rPr>
      <t xml:space="preserve"> Augusts  </t>
    </r>
  </si>
  <si>
    <r>
      <t xml:space="preserve">Iestādes nosaukums: </t>
    </r>
    <r>
      <rPr>
        <b/>
        <sz val="13"/>
        <color theme="1"/>
        <rFont val="Times New Roman"/>
        <family val="1"/>
      </rPr>
      <t>Vidzemes slimnīca SIA</t>
    </r>
  </si>
  <si>
    <r>
      <t xml:space="preserve">Pārskata periods: </t>
    </r>
    <r>
      <rPr>
        <b/>
        <sz val="13"/>
        <color theme="1"/>
        <rFont val="Times New Roman"/>
        <family val="1"/>
      </rPr>
      <t>Jūlijs</t>
    </r>
  </si>
  <si>
    <r>
      <t xml:space="preserve">  līdz normālam darba laikam </t>
    </r>
    <r>
      <rPr>
        <vertAlign val="superscript"/>
        <sz val="11"/>
        <rFont val="Times New Roman"/>
        <family val="1"/>
        <charset val="186"/>
      </rPr>
      <t>1</t>
    </r>
  </si>
  <si>
    <r>
      <t xml:space="preserve">Pārskata periods: </t>
    </r>
    <r>
      <rPr>
        <b/>
        <sz val="13"/>
        <color theme="1"/>
        <rFont val="Times New Roman"/>
        <family val="1"/>
      </rPr>
      <t>Augusts</t>
    </r>
  </si>
  <si>
    <r>
      <t xml:space="preserve">Iestādes nosaukums: </t>
    </r>
    <r>
      <rPr>
        <b/>
        <sz val="13"/>
        <color theme="1"/>
        <rFont val="Times New Roman"/>
        <family val="1"/>
      </rPr>
      <t>SIA"Rīgas Dzemdību nams"</t>
    </r>
  </si>
  <si>
    <r>
      <t xml:space="preserve">Pārskata periods: </t>
    </r>
    <r>
      <rPr>
        <b/>
        <sz val="13"/>
        <color theme="1"/>
        <rFont val="Times New Roman"/>
        <family val="1"/>
      </rPr>
      <t>Maijs - Augusts</t>
    </r>
  </si>
  <si>
    <r>
      <t xml:space="preserve">Iestādes nosaukums: </t>
    </r>
    <r>
      <rPr>
        <b/>
        <sz val="13"/>
        <color theme="1"/>
        <rFont val="Times New Roman"/>
        <family val="1"/>
      </rPr>
      <t>VSIA „Daugavpils psihoneiroloģiskā slimnīca”</t>
    </r>
  </si>
  <si>
    <t>1.1.Pielikums</t>
  </si>
  <si>
    <t>1.2.Pielikums</t>
  </si>
  <si>
    <t>1.3.Pielikums</t>
  </si>
  <si>
    <t>1.4.Pielikums</t>
  </si>
  <si>
    <t>1.5.Pielikums</t>
  </si>
  <si>
    <t>1.6.Pielikums</t>
  </si>
  <si>
    <t>1.7.Pielikums</t>
  </si>
  <si>
    <t>1.8.Pielikums</t>
  </si>
  <si>
    <t>1.9.Pielikums</t>
  </si>
  <si>
    <t>1.10.Pielikums</t>
  </si>
  <si>
    <t>1.11.Pielikums</t>
  </si>
  <si>
    <t>1.12.Pielikums</t>
  </si>
  <si>
    <t>1.13.Pielikums</t>
  </si>
  <si>
    <t>1.14.Pielikums</t>
  </si>
  <si>
    <t>1.15.Pielikums</t>
  </si>
  <si>
    <t>1.16.Pielikums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</si>
</sst>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0.000"/>
    <numFmt numFmtId="165" formatCode="#,##0.0"/>
    <numFmt numFmtId="166" formatCode="#,##0.000"/>
    <numFmt numFmtId="167" formatCode="_-* #,##0.00_-;\-* #,##0.00_-;_-* &quot;-&quot;??_-;_-@_-"/>
    <numFmt numFmtId="168" formatCode="0.00000"/>
    <numFmt numFmtId="169" formatCode="0.000000"/>
  </numFmts>
  <fonts count="51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  <charset val="186"/>
    </font>
    <font>
      <sz val="13"/>
      <color theme="1"/>
      <name val="Times New Roman"/>
      <family val="1"/>
      <charset val="186"/>
    </font>
    <font>
      <sz val="13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3"/>
      <color theme="1"/>
      <name val="Times New Roman"/>
      <family val="1"/>
      <charset val="186"/>
    </font>
    <font>
      <b/>
      <sz val="13"/>
      <name val="Times New Roman"/>
      <family val="1"/>
      <charset val="186"/>
    </font>
    <font>
      <b/>
      <sz val="13"/>
      <color rgb="FFFF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i/>
      <sz val="13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1"/>
      <color rgb="FF000000"/>
      <name val="Calibri"/>
      <family val="2"/>
      <charset val="186"/>
      <scheme val="minor"/>
    </font>
    <font>
      <sz val="12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  <charset val="186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1"/>
      <color rgb="FF000000"/>
      <name val="Calibri"/>
      <family val="2"/>
      <charset val="186"/>
    </font>
    <font>
      <sz val="13"/>
      <name val="Times New Roman"/>
      <family val="1"/>
    </font>
    <font>
      <sz val="11"/>
      <name val="Times New Roman"/>
      <family val="1"/>
    </font>
    <font>
      <b/>
      <sz val="12"/>
      <color rgb="FFFF0000"/>
      <name val="Times New Roman"/>
      <family val="1"/>
    </font>
    <font>
      <sz val="10"/>
      <name val="Arial"/>
      <family val="2"/>
    </font>
    <font>
      <i/>
      <sz val="11"/>
      <name val="Times New Roman"/>
      <family val="1"/>
      <charset val="186"/>
    </font>
    <font>
      <sz val="13"/>
      <color theme="0"/>
      <name val="Times New Roman"/>
      <family val="1"/>
      <charset val="186"/>
    </font>
    <font>
      <i/>
      <sz val="13"/>
      <color theme="0"/>
      <name val="Times New Roman"/>
      <family val="1"/>
      <charset val="186"/>
    </font>
    <font>
      <vertAlign val="superscript"/>
      <sz val="11"/>
      <name val="Times New Roman"/>
      <family val="1"/>
      <charset val="186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0"/>
      <name val="Times New Roman"/>
      <family val="1"/>
    </font>
    <font>
      <i/>
      <sz val="1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1" fillId="0" borderId="0"/>
    <xf numFmtId="0" fontId="16" fillId="0" borderId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0" fontId="1" fillId="0" borderId="0"/>
    <xf numFmtId="0" fontId="35" fillId="0" borderId="0"/>
    <xf numFmtId="9" fontId="35" fillId="0" borderId="0" applyBorder="0" applyProtection="0"/>
    <xf numFmtId="167" fontId="1" fillId="0" borderId="0" applyFont="0" applyFill="0" applyBorder="0" applyAlignment="0" applyProtection="0"/>
    <xf numFmtId="0" fontId="35" fillId="0" borderId="0"/>
    <xf numFmtId="0" fontId="39" fillId="0" borderId="0"/>
  </cellStyleXfs>
  <cellXfs count="330">
    <xf numFmtId="0" fontId="0" fillId="0" borderId="0" xfId="0"/>
    <xf numFmtId="0" fontId="5" fillId="0" borderId="0" xfId="0" applyFont="1"/>
    <xf numFmtId="0" fontId="6" fillId="0" borderId="0" xfId="0" applyFont="1"/>
    <xf numFmtId="0" fontId="8" fillId="0" borderId="0" xfId="0" applyFont="1"/>
    <xf numFmtId="0" fontId="9" fillId="0" borderId="4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8" fillId="2" borderId="1" xfId="0" applyFont="1" applyFill="1" applyBorder="1" applyAlignment="1">
      <alignment horizontal="right"/>
    </xf>
    <xf numFmtId="3" fontId="8" fillId="2" borderId="1" xfId="0" applyNumberFormat="1" applyFont="1" applyFill="1" applyBorder="1"/>
    <xf numFmtId="4" fontId="8" fillId="2" borderId="1" xfId="0" applyNumberFormat="1" applyFont="1" applyFill="1" applyBorder="1"/>
    <xf numFmtId="4" fontId="8" fillId="0" borderId="0" xfId="0" applyNumberFormat="1" applyFont="1"/>
    <xf numFmtId="0" fontId="9" fillId="0" borderId="1" xfId="0" applyFont="1" applyBorder="1" applyAlignment="1">
      <alignment horizontal="left" wrapText="1"/>
    </xf>
    <xf numFmtId="3" fontId="8" fillId="0" borderId="1" xfId="0" applyNumberFormat="1" applyFont="1" applyBorder="1"/>
    <xf numFmtId="3" fontId="5" fillId="0" borderId="1" xfId="0" applyNumberFormat="1" applyFont="1" applyBorder="1"/>
    <xf numFmtId="3" fontId="6" fillId="0" borderId="1" xfId="0" applyNumberFormat="1" applyFont="1" applyBorder="1"/>
    <xf numFmtId="4" fontId="5" fillId="0" borderId="1" xfId="0" applyNumberFormat="1" applyFont="1" applyBorder="1"/>
    <xf numFmtId="4" fontId="5" fillId="0" borderId="0" xfId="0" applyNumberFormat="1" applyFont="1"/>
    <xf numFmtId="0" fontId="15" fillId="0" borderId="0" xfId="0" applyFont="1" applyAlignment="1">
      <alignment vertical="center" wrapText="1"/>
    </xf>
    <xf numFmtId="0" fontId="5" fillId="0" borderId="0" xfId="3" applyFont="1"/>
    <xf numFmtId="0" fontId="8" fillId="0" borderId="0" xfId="3" applyFont="1"/>
    <xf numFmtId="0" fontId="10" fillId="0" borderId="4" xfId="3" applyFont="1" applyBorder="1" applyAlignment="1">
      <alignment horizontal="center"/>
    </xf>
    <xf numFmtId="0" fontId="10" fillId="0" borderId="0" xfId="3" applyFont="1" applyAlignment="1">
      <alignment horizontal="center"/>
    </xf>
    <xf numFmtId="0" fontId="6" fillId="0" borderId="1" xfId="3" applyFont="1" applyBorder="1" applyAlignment="1">
      <alignment horizontal="left" wrapText="1"/>
    </xf>
    <xf numFmtId="3" fontId="5" fillId="0" borderId="1" xfId="3" applyNumberFormat="1" applyFont="1" applyBorder="1"/>
    <xf numFmtId="4" fontId="5" fillId="0" borderId="1" xfId="3" applyNumberFormat="1" applyFont="1" applyBorder="1"/>
    <xf numFmtId="0" fontId="5" fillId="0" borderId="1" xfId="3" applyFont="1" applyBorder="1" applyAlignment="1">
      <alignment horizontal="left" wrapText="1"/>
    </xf>
    <xf numFmtId="3" fontId="5" fillId="0" borderId="0" xfId="3" applyNumberFormat="1" applyFont="1"/>
    <xf numFmtId="4" fontId="5" fillId="0" borderId="0" xfId="3" applyNumberFormat="1" applyFont="1"/>
    <xf numFmtId="0" fontId="11" fillId="0" borderId="0" xfId="4" applyFont="1"/>
    <xf numFmtId="0" fontId="11" fillId="0" borderId="0" xfId="4" applyFont="1" applyAlignment="1">
      <alignment horizontal="right"/>
    </xf>
    <xf numFmtId="0" fontId="19" fillId="0" borderId="0" xfId="4" applyFont="1"/>
    <xf numFmtId="0" fontId="19" fillId="2" borderId="1" xfId="4" applyFont="1" applyFill="1" applyBorder="1" applyAlignment="1">
      <alignment horizontal="right"/>
    </xf>
    <xf numFmtId="0" fontId="20" fillId="6" borderId="1" xfId="4" applyFont="1" applyFill="1" applyBorder="1"/>
    <xf numFmtId="4" fontId="21" fillId="6" borderId="1" xfId="4" applyNumberFormat="1" applyFont="1" applyFill="1" applyBorder="1" applyAlignment="1">
      <alignment horizontal="right"/>
    </xf>
    <xf numFmtId="4" fontId="19" fillId="0" borderId="1" xfId="4" applyNumberFormat="1" applyFont="1" applyBorder="1" applyAlignment="1">
      <alignment horizontal="right"/>
    </xf>
    <xf numFmtId="0" fontId="12" fillId="3" borderId="1" xfId="4" applyFont="1" applyFill="1" applyBorder="1" applyAlignment="1">
      <alignment horizontal="left" wrapText="1"/>
    </xf>
    <xf numFmtId="0" fontId="12" fillId="0" borderId="1" xfId="4" applyFont="1" applyBorder="1" applyAlignment="1">
      <alignment horizontal="left" wrapText="1"/>
    </xf>
    <xf numFmtId="0" fontId="11" fillId="0" borderId="1" xfId="4" applyFont="1" applyBorder="1" applyAlignment="1">
      <alignment horizontal="left" wrapText="1"/>
    </xf>
    <xf numFmtId="0" fontId="12" fillId="0" borderId="1" xfId="4" applyFont="1" applyBorder="1" applyAlignment="1">
      <alignment vertical="center" wrapText="1"/>
    </xf>
    <xf numFmtId="0" fontId="10" fillId="0" borderId="4" xfId="0" applyFont="1" applyBorder="1" applyAlignment="1">
      <alignment horizontal="center"/>
    </xf>
    <xf numFmtId="0" fontId="6" fillId="0" borderId="1" xfId="0" applyFont="1" applyBorder="1" applyAlignment="1">
      <alignment horizontal="left" wrapText="1"/>
    </xf>
    <xf numFmtId="4" fontId="6" fillId="0" borderId="1" xfId="0" applyNumberFormat="1" applyFont="1" applyBorder="1"/>
    <xf numFmtId="3" fontId="5" fillId="0" borderId="0" xfId="0" applyNumberFormat="1" applyFont="1"/>
    <xf numFmtId="0" fontId="3" fillId="0" borderId="0" xfId="0" applyFont="1"/>
    <xf numFmtId="0" fontId="24" fillId="0" borderId="1" xfId="0" applyFont="1" applyBorder="1" applyAlignment="1">
      <alignment horizontal="center" vertical="center" wrapText="1"/>
    </xf>
    <xf numFmtId="4" fontId="23" fillId="4" borderId="8" xfId="0" applyNumberFormat="1" applyFont="1" applyFill="1" applyBorder="1" applyAlignment="1">
      <alignment horizontal="right" vertical="center"/>
    </xf>
    <xf numFmtId="0" fontId="12" fillId="0" borderId="6" xfId="0" applyFont="1" applyBorder="1" applyAlignment="1">
      <alignment horizontal="right"/>
    </xf>
    <xf numFmtId="0" fontId="12" fillId="0" borderId="8" xfId="0" applyFont="1" applyBorder="1"/>
    <xf numFmtId="4" fontId="25" fillId="0" borderId="1" xfId="0" applyNumberFormat="1" applyFont="1" applyBorder="1" applyAlignment="1">
      <alignment horizontal="center" vertical="center"/>
    </xf>
    <xf numFmtId="0" fontId="12" fillId="0" borderId="8" xfId="0" applyFont="1" applyBorder="1" applyAlignment="1">
      <alignment wrapText="1"/>
    </xf>
    <xf numFmtId="0" fontId="26" fillId="0" borderId="0" xfId="0" applyFont="1"/>
    <xf numFmtId="0" fontId="5" fillId="0" borderId="0" xfId="6" applyFont="1"/>
    <xf numFmtId="0" fontId="8" fillId="0" borderId="0" xfId="6" applyFont="1"/>
    <xf numFmtId="0" fontId="10" fillId="0" borderId="4" xfId="6" applyFont="1" applyBorder="1" applyAlignment="1">
      <alignment horizontal="center"/>
    </xf>
    <xf numFmtId="0" fontId="10" fillId="0" borderId="0" xfId="6" applyFont="1" applyAlignment="1">
      <alignment horizontal="center"/>
    </xf>
    <xf numFmtId="0" fontId="8" fillId="2" borderId="1" xfId="6" applyFont="1" applyFill="1" applyBorder="1" applyAlignment="1">
      <alignment horizontal="right"/>
    </xf>
    <xf numFmtId="3" fontId="8" fillId="2" borderId="1" xfId="6" applyNumberFormat="1" applyFont="1" applyFill="1" applyBorder="1"/>
    <xf numFmtId="4" fontId="8" fillId="2" borderId="1" xfId="6" applyNumberFormat="1" applyFont="1" applyFill="1" applyBorder="1"/>
    <xf numFmtId="0" fontId="8" fillId="5" borderId="1" xfId="6" applyFont="1" applyFill="1" applyBorder="1"/>
    <xf numFmtId="3" fontId="8" fillId="5" borderId="1" xfId="6" applyNumberFormat="1" applyFont="1" applyFill="1" applyBorder="1"/>
    <xf numFmtId="4" fontId="8" fillId="5" borderId="1" xfId="6" applyNumberFormat="1" applyFont="1" applyFill="1" applyBorder="1"/>
    <xf numFmtId="0" fontId="6" fillId="0" borderId="1" xfId="6" applyFont="1" applyBorder="1" applyAlignment="1">
      <alignment horizontal="left" wrapText="1"/>
    </xf>
    <xf numFmtId="3" fontId="5" fillId="0" borderId="1" xfId="6" applyNumberFormat="1" applyFont="1" applyBorder="1"/>
    <xf numFmtId="4" fontId="5" fillId="0" borderId="1" xfId="6" applyNumberFormat="1" applyFont="1" applyBorder="1"/>
    <xf numFmtId="0" fontId="5" fillId="0" borderId="1" xfId="6" applyFont="1" applyBorder="1" applyAlignment="1">
      <alignment horizontal="left" wrapText="1"/>
    </xf>
    <xf numFmtId="3" fontId="5" fillId="0" borderId="0" xfId="6" applyNumberFormat="1" applyFont="1"/>
    <xf numFmtId="4" fontId="5" fillId="0" borderId="0" xfId="6" applyNumberFormat="1" applyFont="1"/>
    <xf numFmtId="3" fontId="5" fillId="0" borderId="1" xfId="0" applyNumberFormat="1" applyFont="1" applyFill="1" applyBorder="1"/>
    <xf numFmtId="4" fontId="25" fillId="3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5" fillId="0" borderId="1" xfId="3" applyFont="1" applyBorder="1" applyAlignment="1">
      <alignment horizontal="center" vertical="center" wrapText="1"/>
    </xf>
    <xf numFmtId="0" fontId="22" fillId="0" borderId="0" xfId="0" applyFont="1" applyAlignment="1">
      <alignment wrapText="1"/>
    </xf>
    <xf numFmtId="0" fontId="27" fillId="0" borderId="8" xfId="0" applyFont="1" applyBorder="1" applyAlignment="1">
      <alignment horizontal="center" vertical="center" wrapText="1"/>
    </xf>
    <xf numFmtId="4" fontId="23" fillId="4" borderId="1" xfId="0" applyNumberFormat="1" applyFont="1" applyFill="1" applyBorder="1" applyAlignment="1">
      <alignment horizontal="right" vertical="center"/>
    </xf>
    <xf numFmtId="4" fontId="23" fillId="0" borderId="8" xfId="0" applyNumberFormat="1" applyFont="1" applyBorder="1" applyAlignment="1">
      <alignment horizontal="right" vertical="center"/>
    </xf>
    <xf numFmtId="0" fontId="29" fillId="6" borderId="0" xfId="0" applyFont="1" applyFill="1"/>
    <xf numFmtId="0" fontId="12" fillId="0" borderId="0" xfId="0" applyFont="1" applyBorder="1" applyAlignment="1">
      <alignment horizontal="right"/>
    </xf>
    <xf numFmtId="0" fontId="12" fillId="0" borderId="0" xfId="0" applyFont="1" applyBorder="1"/>
    <xf numFmtId="4" fontId="25" fillId="0" borderId="0" xfId="0" applyNumberFormat="1" applyFont="1" applyBorder="1" applyAlignment="1">
      <alignment horizontal="center" vertical="center"/>
    </xf>
    <xf numFmtId="4" fontId="23" fillId="0" borderId="0" xfId="0" applyNumberFormat="1" applyFont="1" applyBorder="1" applyAlignment="1">
      <alignment horizontal="right" vertical="center"/>
    </xf>
    <xf numFmtId="0" fontId="6" fillId="0" borderId="0" xfId="0" applyFont="1"/>
    <xf numFmtId="4" fontId="6" fillId="0" borderId="1" xfId="0" applyNumberFormat="1" applyFont="1" applyBorder="1"/>
    <xf numFmtId="4" fontId="5" fillId="0" borderId="1" xfId="0" applyNumberFormat="1" applyFont="1" applyBorder="1"/>
    <xf numFmtId="0" fontId="8" fillId="0" borderId="0" xfId="0" applyFont="1"/>
    <xf numFmtId="0" fontId="6" fillId="0" borderId="1" xfId="0" applyFont="1" applyBorder="1"/>
    <xf numFmtId="0" fontId="5" fillId="0" borderId="1" xfId="0" applyFont="1" applyBorder="1" applyAlignment="1">
      <alignment horizontal="right"/>
    </xf>
    <xf numFmtId="0" fontId="5" fillId="0" borderId="0" xfId="0" applyFont="1"/>
    <xf numFmtId="0" fontId="11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/>
    <xf numFmtId="0" fontId="6" fillId="0" borderId="1" xfId="0" applyFont="1" applyFill="1" applyBorder="1" applyAlignment="1">
      <alignment horizontal="left" wrapText="1"/>
    </xf>
    <xf numFmtId="49" fontId="6" fillId="0" borderId="1" xfId="0" applyNumberFormat="1" applyFont="1" applyFill="1" applyBorder="1" applyAlignment="1">
      <alignment horizontal="left" wrapText="1"/>
    </xf>
    <xf numFmtId="0" fontId="34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wrapText="1"/>
    </xf>
    <xf numFmtId="49" fontId="6" fillId="0" borderId="1" xfId="0" applyNumberFormat="1" applyFont="1" applyFill="1" applyBorder="1" applyAlignment="1">
      <alignment wrapText="1"/>
    </xf>
    <xf numFmtId="49" fontId="34" fillId="0" borderId="1" xfId="0" applyNumberFormat="1" applyFont="1" applyFill="1" applyBorder="1" applyAlignment="1">
      <alignment horizontal="left" wrapText="1"/>
    </xf>
    <xf numFmtId="0" fontId="8" fillId="4" borderId="1" xfId="0" applyFont="1" applyFill="1" applyBorder="1" applyAlignment="1">
      <alignment horizontal="right"/>
    </xf>
    <xf numFmtId="3" fontId="8" fillId="4" borderId="1" xfId="0" applyNumberFormat="1" applyFont="1" applyFill="1" applyBorder="1" applyAlignment="1">
      <alignment horizontal="right"/>
    </xf>
    <xf numFmtId="4" fontId="8" fillId="4" borderId="1" xfId="0" applyNumberFormat="1" applyFont="1" applyFill="1" applyBorder="1" applyAlignment="1">
      <alignment horizontal="right"/>
    </xf>
    <xf numFmtId="3" fontId="8" fillId="0" borderId="1" xfId="0" applyNumberFormat="1" applyFont="1" applyFill="1" applyBorder="1" applyAlignment="1">
      <alignment horizontal="right"/>
    </xf>
    <xf numFmtId="3" fontId="5" fillId="0" borderId="1" xfId="0" applyNumberFormat="1" applyFont="1" applyFill="1" applyBorder="1" applyAlignment="1">
      <alignment horizontal="right"/>
    </xf>
    <xf numFmtId="4" fontId="5" fillId="0" borderId="1" xfId="0" applyNumberFormat="1" applyFont="1" applyFill="1" applyBorder="1" applyAlignment="1">
      <alignment horizontal="right"/>
    </xf>
    <xf numFmtId="3" fontId="33" fillId="0" borderId="1" xfId="0" applyNumberFormat="1" applyFont="1" applyFill="1" applyBorder="1" applyAlignment="1">
      <alignment horizontal="right"/>
    </xf>
    <xf numFmtId="4" fontId="33" fillId="0" borderId="1" xfId="0" applyNumberFormat="1" applyFont="1" applyFill="1" applyBorder="1" applyAlignment="1">
      <alignment horizontal="right"/>
    </xf>
    <xf numFmtId="166" fontId="5" fillId="0" borderId="1" xfId="0" applyNumberFormat="1" applyFont="1" applyFill="1" applyBorder="1" applyAlignment="1">
      <alignment horizontal="right"/>
    </xf>
    <xf numFmtId="4" fontId="8" fillId="0" borderId="1" xfId="0" applyNumberFormat="1" applyFont="1" applyFill="1" applyBorder="1" applyAlignment="1">
      <alignment horizontal="right"/>
    </xf>
    <xf numFmtId="0" fontId="6" fillId="0" borderId="0" xfId="3" applyFont="1" applyAlignment="1">
      <alignment horizontal="left"/>
    </xf>
    <xf numFmtId="0" fontId="8" fillId="2" borderId="1" xfId="3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0" fontId="9" fillId="0" borderId="1" xfId="3" applyFont="1" applyBorder="1" applyAlignment="1">
      <alignment horizontal="left" wrapText="1"/>
    </xf>
    <xf numFmtId="4" fontId="13" fillId="0" borderId="0" xfId="3" applyNumberFormat="1" applyFont="1"/>
    <xf numFmtId="0" fontId="33" fillId="0" borderId="0" xfId="3" applyFont="1"/>
    <xf numFmtId="3" fontId="5" fillId="0" borderId="1" xfId="3" applyNumberFormat="1" applyFont="1" applyBorder="1" applyAlignment="1">
      <alignment horizontal="right"/>
    </xf>
    <xf numFmtId="4" fontId="5" fillId="0" borderId="1" xfId="3" applyNumberFormat="1" applyFont="1" applyBorder="1" applyAlignment="1">
      <alignment horizontal="right"/>
    </xf>
    <xf numFmtId="4" fontId="22" fillId="0" borderId="1" xfId="3" applyNumberFormat="1" applyFont="1" applyBorder="1" applyAlignment="1">
      <alignment horizontal="right"/>
    </xf>
    <xf numFmtId="3" fontId="8" fillId="2" borderId="1" xfId="3" applyNumberFormat="1" applyFont="1" applyFill="1" applyBorder="1" applyAlignment="1">
      <alignment horizontal="right" wrapText="1"/>
    </xf>
    <xf numFmtId="4" fontId="8" fillId="2" borderId="1" xfId="3" applyNumberFormat="1" applyFont="1" applyFill="1" applyBorder="1" applyAlignment="1">
      <alignment horizontal="right" wrapText="1"/>
    </xf>
    <xf numFmtId="4" fontId="8" fillId="0" borderId="1" xfId="3" applyNumberFormat="1" applyFont="1" applyBorder="1" applyAlignment="1">
      <alignment horizontal="right" wrapText="1"/>
    </xf>
    <xf numFmtId="3" fontId="8" fillId="0" borderId="1" xfId="3" applyNumberFormat="1" applyFont="1" applyBorder="1" applyAlignment="1">
      <alignment horizontal="right" wrapText="1"/>
    </xf>
    <xf numFmtId="4" fontId="33" fillId="0" borderId="1" xfId="3" applyNumberFormat="1" applyFont="1" applyBorder="1" applyAlignment="1">
      <alignment horizontal="right" wrapText="1"/>
    </xf>
    <xf numFmtId="4" fontId="5" fillId="0" borderId="1" xfId="3" applyNumberFormat="1" applyFont="1" applyBorder="1" applyAlignment="1">
      <alignment horizontal="right" wrapText="1"/>
    </xf>
    <xf numFmtId="3" fontId="33" fillId="5" borderId="1" xfId="6" applyNumberFormat="1" applyFont="1" applyFill="1" applyBorder="1"/>
    <xf numFmtId="4" fontId="33" fillId="5" borderId="1" xfId="6" applyNumberFormat="1" applyFont="1" applyFill="1" applyBorder="1"/>
    <xf numFmtId="0" fontId="34" fillId="5" borderId="1" xfId="6" applyFont="1" applyFill="1" applyBorder="1" applyAlignment="1">
      <alignment horizontal="left" wrapText="1"/>
    </xf>
    <xf numFmtId="4" fontId="33" fillId="0" borderId="1" xfId="6" applyNumberFormat="1" applyFont="1" applyBorder="1"/>
    <xf numFmtId="3" fontId="33" fillId="0" borderId="1" xfId="6" applyNumberFormat="1" applyFont="1" applyBorder="1"/>
    <xf numFmtId="0" fontId="27" fillId="0" borderId="1" xfId="4" applyFont="1" applyBorder="1" applyAlignment="1">
      <alignment horizontal="left" wrapText="1"/>
    </xf>
    <xf numFmtId="0" fontId="27" fillId="6" borderId="1" xfId="4" applyFont="1" applyFill="1" applyBorder="1" applyAlignment="1">
      <alignment vertical="center" wrapText="1"/>
    </xf>
    <xf numFmtId="4" fontId="23" fillId="6" borderId="1" xfId="4" applyNumberFormat="1" applyFont="1" applyFill="1" applyBorder="1" applyAlignment="1">
      <alignment horizontal="right"/>
    </xf>
    <xf numFmtId="4" fontId="23" fillId="0" borderId="1" xfId="4" applyNumberFormat="1" applyFont="1" applyBorder="1" applyAlignment="1">
      <alignment horizontal="right"/>
    </xf>
    <xf numFmtId="0" fontId="25" fillId="0" borderId="0" xfId="4" applyFont="1"/>
    <xf numFmtId="0" fontId="38" fillId="0" borderId="4" xfId="4" applyFont="1" applyBorder="1" applyAlignment="1">
      <alignment horizontal="center"/>
    </xf>
    <xf numFmtId="0" fontId="25" fillId="0" borderId="0" xfId="4" applyFont="1" applyAlignment="1">
      <alignment horizontal="center"/>
    </xf>
    <xf numFmtId="169" fontId="14" fillId="0" borderId="0" xfId="4" applyNumberFormat="1" applyFont="1" applyAlignment="1">
      <alignment horizontal="center"/>
    </xf>
    <xf numFmtId="169" fontId="11" fillId="0" borderId="0" xfId="4" applyNumberFormat="1" applyFont="1"/>
    <xf numFmtId="4" fontId="25" fillId="0" borderId="1" xfId="4" applyNumberFormat="1" applyFont="1" applyBorder="1" applyAlignment="1">
      <alignment horizontal="right"/>
    </xf>
    <xf numFmtId="4" fontId="19" fillId="2" borderId="1" xfId="4" applyNumberFormat="1" applyFont="1" applyFill="1" applyBorder="1" applyAlignment="1">
      <alignment horizontal="right"/>
    </xf>
    <xf numFmtId="3" fontId="25" fillId="3" borderId="1" xfId="4" applyNumberFormat="1" applyFont="1" applyFill="1" applyBorder="1" applyAlignment="1">
      <alignment horizontal="right"/>
    </xf>
    <xf numFmtId="3" fontId="11" fillId="3" borderId="1" xfId="4" applyNumberFormat="1" applyFont="1" applyFill="1" applyBorder="1" applyAlignment="1">
      <alignment horizontal="right"/>
    </xf>
    <xf numFmtId="4" fontId="11" fillId="0" borderId="1" xfId="4" applyNumberFormat="1" applyFont="1" applyBorder="1" applyAlignment="1">
      <alignment horizontal="right"/>
    </xf>
    <xf numFmtId="3" fontId="11" fillId="0" borderId="1" xfId="4" applyNumberFormat="1" applyFont="1" applyBorder="1" applyAlignment="1">
      <alignment horizontal="right"/>
    </xf>
    <xf numFmtId="3" fontId="25" fillId="0" borderId="1" xfId="4" applyNumberFormat="1" applyFont="1" applyBorder="1" applyAlignment="1">
      <alignment horizontal="right"/>
    </xf>
    <xf numFmtId="3" fontId="23" fillId="0" borderId="1" xfId="4" applyNumberFormat="1" applyFont="1" applyBorder="1" applyAlignment="1">
      <alignment horizontal="right"/>
    </xf>
    <xf numFmtId="3" fontId="19" fillId="0" borderId="1" xfId="4" applyNumberFormat="1" applyFont="1" applyBorder="1" applyAlignment="1">
      <alignment horizontal="right"/>
    </xf>
    <xf numFmtId="3" fontId="23" fillId="2" borderId="1" xfId="4" applyNumberFormat="1" applyFont="1" applyFill="1" applyBorder="1" applyAlignment="1">
      <alignment horizontal="right"/>
    </xf>
    <xf numFmtId="3" fontId="19" fillId="2" borderId="1" xfId="4" applyNumberFormat="1" applyFont="1" applyFill="1" applyBorder="1" applyAlignment="1">
      <alignment horizontal="right"/>
    </xf>
    <xf numFmtId="3" fontId="23" fillId="6" borderId="1" xfId="4" applyNumberFormat="1" applyFont="1" applyFill="1" applyBorder="1" applyAlignment="1">
      <alignment horizontal="right"/>
    </xf>
    <xf numFmtId="3" fontId="21" fillId="6" borderId="1" xfId="4" applyNumberFormat="1" applyFont="1" applyFill="1" applyBorder="1" applyAlignment="1">
      <alignment horizontal="right"/>
    </xf>
    <xf numFmtId="0" fontId="22" fillId="0" borderId="0" xfId="4" applyFont="1"/>
    <xf numFmtId="0" fontId="22" fillId="0" borderId="0" xfId="4" applyFont="1" applyAlignment="1">
      <alignment horizontal="center"/>
    </xf>
    <xf numFmtId="0" fontId="22" fillId="0" borderId="0" xfId="4" applyFont="1" applyAlignment="1">
      <alignment horizontal="right"/>
    </xf>
    <xf numFmtId="0" fontId="33" fillId="0" borderId="0" xfId="4" applyFont="1"/>
    <xf numFmtId="0" fontId="33" fillId="2" borderId="1" xfId="4" applyFont="1" applyFill="1" applyBorder="1" applyAlignment="1">
      <alignment horizontal="right"/>
    </xf>
    <xf numFmtId="0" fontId="34" fillId="6" borderId="1" xfId="4" applyFont="1" applyFill="1" applyBorder="1"/>
    <xf numFmtId="4" fontId="33" fillId="6" borderId="1" xfId="4" applyNumberFormat="1" applyFont="1" applyFill="1" applyBorder="1" applyAlignment="1">
      <alignment horizontal="right"/>
    </xf>
    <xf numFmtId="0" fontId="34" fillId="0" borderId="1" xfId="4" applyFont="1" applyBorder="1" applyAlignment="1">
      <alignment horizontal="left" wrapText="1"/>
    </xf>
    <xf numFmtId="4" fontId="33" fillId="0" borderId="1" xfId="4" applyNumberFormat="1" applyFont="1" applyBorder="1" applyAlignment="1">
      <alignment horizontal="right"/>
    </xf>
    <xf numFmtId="0" fontId="36" fillId="3" borderId="1" xfId="4" applyFont="1" applyFill="1" applyBorder="1" applyAlignment="1">
      <alignment horizontal="left" wrapText="1"/>
    </xf>
    <xf numFmtId="0" fontId="36" fillId="0" borderId="1" xfId="4" applyFont="1" applyBorder="1" applyAlignment="1">
      <alignment horizontal="left" wrapText="1"/>
    </xf>
    <xf numFmtId="0" fontId="34" fillId="6" borderId="1" xfId="4" applyFont="1" applyFill="1" applyBorder="1" applyAlignment="1">
      <alignment vertical="center" wrapText="1"/>
    </xf>
    <xf numFmtId="4" fontId="22" fillId="0" borderId="0" xfId="4" applyNumberFormat="1" applyFont="1"/>
    <xf numFmtId="0" fontId="36" fillId="0" borderId="1" xfId="4" applyFont="1" applyBorder="1" applyAlignment="1">
      <alignment vertical="center" wrapText="1"/>
    </xf>
    <xf numFmtId="0" fontId="22" fillId="0" borderId="1" xfId="4" applyFont="1" applyBorder="1" applyAlignment="1">
      <alignment horizontal="left" wrapText="1"/>
    </xf>
    <xf numFmtId="165" fontId="22" fillId="0" borderId="0" xfId="4" applyNumberFormat="1" applyFont="1"/>
    <xf numFmtId="4" fontId="22" fillId="0" borderId="0" xfId="4" applyNumberFormat="1" applyFont="1" applyAlignment="1">
      <alignment horizontal="right"/>
    </xf>
    <xf numFmtId="168" fontId="22" fillId="0" borderId="0" xfId="4" applyNumberFormat="1" applyFont="1" applyAlignment="1">
      <alignment horizontal="center"/>
    </xf>
    <xf numFmtId="168" fontId="22" fillId="0" borderId="0" xfId="4" applyNumberFormat="1" applyFont="1"/>
    <xf numFmtId="168" fontId="32" fillId="0" borderId="4" xfId="4" applyNumberFormat="1" applyFont="1" applyBorder="1" applyAlignment="1">
      <alignment horizontal="center"/>
    </xf>
    <xf numFmtId="168" fontId="22" fillId="0" borderId="0" xfId="4" applyNumberFormat="1" applyFont="1" applyAlignment="1">
      <alignment horizontal="right"/>
    </xf>
    <xf numFmtId="168" fontId="32" fillId="0" borderId="0" xfId="4" applyNumberFormat="1" applyFont="1" applyAlignment="1">
      <alignment horizontal="center"/>
    </xf>
    <xf numFmtId="4" fontId="5" fillId="0" borderId="1" xfId="4" applyNumberFormat="1" applyFont="1" applyBorder="1" applyAlignment="1">
      <alignment horizontal="right"/>
    </xf>
    <xf numFmtId="4" fontId="33" fillId="2" borderId="1" xfId="4" applyNumberFormat="1" applyFont="1" applyFill="1" applyBorder="1" applyAlignment="1">
      <alignment horizontal="right"/>
    </xf>
    <xf numFmtId="3" fontId="22" fillId="3" borderId="1" xfId="4" applyNumberFormat="1" applyFont="1" applyFill="1" applyBorder="1" applyAlignment="1">
      <alignment horizontal="right"/>
    </xf>
    <xf numFmtId="4" fontId="22" fillId="3" borderId="1" xfId="4" applyNumberFormat="1" applyFont="1" applyFill="1" applyBorder="1" applyAlignment="1">
      <alignment horizontal="right"/>
    </xf>
    <xf numFmtId="4" fontId="22" fillId="0" borderId="1" xfId="4" applyNumberFormat="1" applyFont="1" applyBorder="1" applyAlignment="1">
      <alignment horizontal="right"/>
    </xf>
    <xf numFmtId="3" fontId="22" fillId="0" borderId="1" xfId="4" applyNumberFormat="1" applyFont="1" applyBorder="1" applyAlignment="1">
      <alignment horizontal="right"/>
    </xf>
    <xf numFmtId="3" fontId="33" fillId="0" borderId="1" xfId="4" applyNumberFormat="1" applyFont="1" applyBorder="1" applyAlignment="1">
      <alignment horizontal="right"/>
    </xf>
    <xf numFmtId="3" fontId="33" fillId="2" borderId="1" xfId="4" applyNumberFormat="1" applyFont="1" applyFill="1" applyBorder="1" applyAlignment="1">
      <alignment horizontal="right"/>
    </xf>
    <xf numFmtId="3" fontId="33" fillId="6" borderId="1" xfId="4" applyNumberFormat="1" applyFont="1" applyFill="1" applyBorder="1" applyAlignment="1">
      <alignment horizontal="right"/>
    </xf>
    <xf numFmtId="0" fontId="5" fillId="0" borderId="0" xfId="0" applyFont="1" applyBorder="1"/>
    <xf numFmtId="0" fontId="8" fillId="0" borderId="0" xfId="0" applyFont="1" applyBorder="1"/>
    <xf numFmtId="0" fontId="41" fillId="0" borderId="0" xfId="0" applyFont="1"/>
    <xf numFmtId="0" fontId="10" fillId="0" borderId="0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4" fontId="41" fillId="0" borderId="0" xfId="0" applyNumberFormat="1" applyFont="1"/>
    <xf numFmtId="0" fontId="33" fillId="0" borderId="0" xfId="0" applyFont="1"/>
    <xf numFmtId="0" fontId="33" fillId="2" borderId="1" xfId="0" applyFont="1" applyFill="1" applyBorder="1" applyAlignment="1">
      <alignment horizontal="right"/>
    </xf>
    <xf numFmtId="3" fontId="33" fillId="2" borderId="1" xfId="0" applyNumberFormat="1" applyFont="1" applyFill="1" applyBorder="1" applyAlignment="1"/>
    <xf numFmtId="0" fontId="33" fillId="6" borderId="1" xfId="0" applyFont="1" applyFill="1" applyBorder="1" applyAlignment="1">
      <alignment horizontal="right"/>
    </xf>
    <xf numFmtId="3" fontId="33" fillId="6" borderId="1" xfId="0" applyNumberFormat="1" applyFont="1" applyFill="1" applyBorder="1" applyAlignment="1"/>
    <xf numFmtId="0" fontId="36" fillId="0" borderId="1" xfId="0" applyFont="1" applyBorder="1" applyAlignment="1">
      <alignment horizontal="left" wrapText="1"/>
    </xf>
    <xf numFmtId="3" fontId="33" fillId="0" borderId="1" xfId="0" applyNumberFormat="1" applyFont="1" applyBorder="1" applyAlignment="1"/>
    <xf numFmtId="3" fontId="22" fillId="0" borderId="1" xfId="0" applyNumberFormat="1" applyFont="1" applyBorder="1" applyAlignment="1"/>
    <xf numFmtId="0" fontId="22" fillId="0" borderId="1" xfId="0" applyFont="1" applyBorder="1" applyAlignment="1"/>
    <xf numFmtId="4" fontId="22" fillId="0" borderId="1" xfId="0" applyNumberFormat="1" applyFont="1" applyFill="1" applyBorder="1" applyAlignment="1"/>
    <xf numFmtId="4" fontId="22" fillId="0" borderId="1" xfId="0" applyNumberFormat="1" applyFont="1" applyBorder="1" applyAlignment="1"/>
    <xf numFmtId="0" fontId="36" fillId="3" borderId="1" xfId="0" applyFont="1" applyFill="1" applyBorder="1" applyAlignment="1">
      <alignment horizontal="left" wrapText="1"/>
    </xf>
    <xf numFmtId="3" fontId="22" fillId="0" borderId="1" xfId="0" applyNumberFormat="1" applyFont="1" applyBorder="1" applyAlignment="1">
      <alignment horizontal="right"/>
    </xf>
    <xf numFmtId="0" fontId="42" fillId="0" borderId="0" xfId="0" applyFont="1" applyBorder="1" applyAlignment="1">
      <alignment horizontal="left" wrapText="1"/>
    </xf>
    <xf numFmtId="3" fontId="42" fillId="0" borderId="0" xfId="0" applyNumberFormat="1" applyFont="1" applyBorder="1"/>
    <xf numFmtId="4" fontId="42" fillId="0" borderId="0" xfId="0" applyNumberFormat="1" applyFont="1" applyBorder="1"/>
    <xf numFmtId="4" fontId="42" fillId="0" borderId="0" xfId="0" applyNumberFormat="1" applyFont="1" applyFill="1" applyBorder="1"/>
    <xf numFmtId="0" fontId="34" fillId="0" borderId="1" xfId="0" applyFont="1" applyBorder="1" applyAlignment="1">
      <alignment horizontal="left" wrapText="1"/>
    </xf>
    <xf numFmtId="0" fontId="34" fillId="3" borderId="1" xfId="0" applyFont="1" applyFill="1" applyBorder="1" applyAlignment="1">
      <alignment horizontal="left" wrapText="1"/>
    </xf>
    <xf numFmtId="0" fontId="33" fillId="6" borderId="1" xfId="0" applyFont="1" applyFill="1" applyBorder="1" applyAlignment="1">
      <alignment horizontal="right" wrapText="1"/>
    </xf>
    <xf numFmtId="0" fontId="34" fillId="6" borderId="1" xfId="0" applyFont="1" applyFill="1" applyBorder="1" applyAlignment="1">
      <alignment horizontal="right" wrapText="1"/>
    </xf>
    <xf numFmtId="4" fontId="33" fillId="2" borderId="1" xfId="0" applyNumberFormat="1" applyFont="1" applyFill="1" applyBorder="1" applyAlignment="1"/>
    <xf numFmtId="4" fontId="33" fillId="6" borderId="1" xfId="0" applyNumberFormat="1" applyFont="1" applyFill="1" applyBorder="1" applyAlignment="1"/>
    <xf numFmtId="4" fontId="33" fillId="0" borderId="1" xfId="0" applyNumberFormat="1" applyFont="1" applyBorder="1" applyAlignment="1"/>
    <xf numFmtId="4" fontId="22" fillId="0" borderId="1" xfId="0" applyNumberFormat="1" applyFont="1" applyBorder="1" applyAlignment="1">
      <alignment horizontal="right"/>
    </xf>
    <xf numFmtId="0" fontId="22" fillId="0" borderId="0" xfId="0" applyFont="1" applyAlignment="1">
      <alignment horizontal="left"/>
    </xf>
    <xf numFmtId="0" fontId="22" fillId="0" borderId="0" xfId="0" applyFont="1"/>
    <xf numFmtId="0" fontId="33" fillId="0" borderId="0" xfId="0" applyFont="1" applyAlignment="1">
      <alignment horizontal="left"/>
    </xf>
    <xf numFmtId="0" fontId="47" fillId="0" borderId="0" xfId="0" applyFont="1"/>
    <xf numFmtId="0" fontId="33" fillId="0" borderId="0" xfId="0" applyFont="1" applyAlignment="1">
      <alignment horizontal="center"/>
    </xf>
    <xf numFmtId="0" fontId="33" fillId="2" borderId="1" xfId="0" applyFont="1" applyFill="1" applyBorder="1" applyAlignment="1">
      <alignment horizontal="left"/>
    </xf>
    <xf numFmtId="3" fontId="33" fillId="2" borderId="1" xfId="0" applyNumberFormat="1" applyFont="1" applyFill="1" applyBorder="1"/>
    <xf numFmtId="4" fontId="33" fillId="2" borderId="1" xfId="0" applyNumberFormat="1" applyFont="1" applyFill="1" applyBorder="1"/>
    <xf numFmtId="3" fontId="33" fillId="0" borderId="1" xfId="0" applyNumberFormat="1" applyFont="1" applyBorder="1"/>
    <xf numFmtId="4" fontId="33" fillId="0" borderId="1" xfId="0" applyNumberFormat="1" applyFont="1" applyBorder="1"/>
    <xf numFmtId="3" fontId="22" fillId="0" borderId="1" xfId="0" applyNumberFormat="1" applyFont="1" applyBorder="1"/>
    <xf numFmtId="4" fontId="22" fillId="0" borderId="1" xfId="0" applyNumberFormat="1" applyFont="1" applyBorder="1"/>
    <xf numFmtId="0" fontId="22" fillId="0" borderId="1" xfId="0" applyFont="1" applyBorder="1"/>
    <xf numFmtId="0" fontId="22" fillId="0" borderId="1" xfId="0" applyFont="1" applyBorder="1" applyAlignment="1">
      <alignment horizontal="left"/>
    </xf>
    <xf numFmtId="0" fontId="47" fillId="0" borderId="0" xfId="0" applyFont="1" applyAlignment="1">
      <alignment horizontal="left"/>
    </xf>
    <xf numFmtId="4" fontId="47" fillId="0" borderId="0" xfId="0" applyNumberFormat="1" applyFont="1"/>
    <xf numFmtId="0" fontId="33" fillId="6" borderId="1" xfId="0" applyFont="1" applyFill="1" applyBorder="1" applyAlignment="1">
      <alignment horizontal="left"/>
    </xf>
    <xf numFmtId="3" fontId="33" fillId="6" borderId="1" xfId="0" applyNumberFormat="1" applyFont="1" applyFill="1" applyBorder="1"/>
    <xf numFmtId="4" fontId="33" fillId="6" borderId="1" xfId="0" applyNumberFormat="1" applyFont="1" applyFill="1" applyBorder="1"/>
    <xf numFmtId="0" fontId="33" fillId="6" borderId="1" xfId="0" applyFont="1" applyFill="1" applyBorder="1" applyAlignment="1">
      <alignment horizontal="left" wrapText="1"/>
    </xf>
    <xf numFmtId="0" fontId="36" fillId="0" borderId="0" xfId="0" applyFont="1" applyBorder="1" applyAlignment="1">
      <alignment horizontal="left" wrapText="1"/>
    </xf>
    <xf numFmtId="3" fontId="22" fillId="0" borderId="0" xfId="0" applyNumberFormat="1" applyFont="1" applyBorder="1"/>
    <xf numFmtId="0" fontId="22" fillId="0" borderId="0" xfId="0" applyFont="1" applyBorder="1"/>
    <xf numFmtId="164" fontId="22" fillId="0" borderId="0" xfId="0" applyNumberFormat="1" applyFont="1" applyBorder="1" applyAlignment="1">
      <alignment horizontal="right"/>
    </xf>
    <xf numFmtId="4" fontId="22" fillId="0" borderId="0" xfId="0" applyNumberFormat="1" applyFont="1" applyBorder="1"/>
    <xf numFmtId="0" fontId="5" fillId="0" borderId="0" xfId="0" applyFont="1" applyFill="1"/>
    <xf numFmtId="4" fontId="33" fillId="0" borderId="1" xfId="0" applyNumberFormat="1" applyFont="1" applyFill="1" applyBorder="1"/>
    <xf numFmtId="0" fontId="33" fillId="0" borderId="0" xfId="0" applyFont="1" applyFill="1"/>
    <xf numFmtId="168" fontId="5" fillId="0" borderId="0" xfId="0" applyNumberFormat="1" applyFont="1"/>
    <xf numFmtId="168" fontId="10" fillId="0" borderId="4" xfId="0" applyNumberFormat="1" applyFont="1" applyBorder="1" applyAlignment="1">
      <alignment horizontal="center"/>
    </xf>
    <xf numFmtId="168" fontId="10" fillId="0" borderId="0" xfId="0" applyNumberFormat="1" applyFont="1" applyAlignment="1">
      <alignment horizontal="center"/>
    </xf>
    <xf numFmtId="3" fontId="33" fillId="0" borderId="1" xfId="0" applyNumberFormat="1" applyFont="1" applyFill="1" applyBorder="1"/>
    <xf numFmtId="0" fontId="2" fillId="0" borderId="0" xfId="0" applyFont="1"/>
    <xf numFmtId="169" fontId="5" fillId="0" borderId="0" xfId="0" applyNumberFormat="1" applyFont="1"/>
    <xf numFmtId="169" fontId="10" fillId="0" borderId="4" xfId="0" applyNumberFormat="1" applyFont="1" applyBorder="1" applyAlignment="1">
      <alignment horizontal="center"/>
    </xf>
    <xf numFmtId="169" fontId="10" fillId="0" borderId="0" xfId="0" applyNumberFormat="1" applyFont="1" applyAlignment="1">
      <alignment horizontal="center"/>
    </xf>
    <xf numFmtId="0" fontId="0" fillId="6" borderId="0" xfId="0" applyFill="1"/>
    <xf numFmtId="3" fontId="36" fillId="3" borderId="1" xfId="0" applyNumberFormat="1" applyFont="1" applyFill="1" applyBorder="1"/>
    <xf numFmtId="3" fontId="36" fillId="0" borderId="1" xfId="0" applyNumberFormat="1" applyFont="1" applyBorder="1"/>
    <xf numFmtId="4" fontId="22" fillId="3" borderId="1" xfId="0" applyNumberFormat="1" applyFont="1" applyFill="1" applyBorder="1"/>
    <xf numFmtId="49" fontId="22" fillId="0" borderId="1" xfId="0" applyNumberFormat="1" applyFont="1" applyBorder="1" applyAlignment="1">
      <alignment horizontal="left"/>
    </xf>
    <xf numFmtId="0" fontId="28" fillId="0" borderId="0" xfId="0" applyFont="1" applyAlignment="1">
      <alignment horizontal="right" wrapText="1"/>
    </xf>
    <xf numFmtId="0" fontId="8" fillId="0" borderId="0" xfId="0" applyFont="1" applyAlignment="1">
      <alignment horizontal="center" wrapText="1"/>
    </xf>
    <xf numFmtId="0" fontId="12" fillId="0" borderId="7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7" fillId="3" borderId="2" xfId="0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0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3" fillId="0" borderId="0" xfId="3" applyFont="1" applyAlignment="1">
      <alignment horizontal="right"/>
    </xf>
    <xf numFmtId="0" fontId="8" fillId="0" borderId="0" xfId="3" applyFont="1" applyAlignment="1">
      <alignment horizontal="center" wrapText="1"/>
    </xf>
    <xf numFmtId="0" fontId="5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 wrapText="1"/>
    </xf>
    <xf numFmtId="0" fontId="17" fillId="3" borderId="1" xfId="3" applyFont="1" applyFill="1" applyBorder="1" applyAlignment="1">
      <alignment horizontal="center" vertical="center" wrapText="1"/>
    </xf>
    <xf numFmtId="0" fontId="40" fillId="3" borderId="1" xfId="3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 vertical="center" wrapText="1"/>
    </xf>
    <xf numFmtId="0" fontId="17" fillId="3" borderId="2" xfId="3" applyFont="1" applyFill="1" applyBorder="1" applyAlignment="1">
      <alignment horizontal="center" vertical="center" wrapText="1"/>
    </xf>
    <xf numFmtId="0" fontId="17" fillId="3" borderId="5" xfId="3" applyFont="1" applyFill="1" applyBorder="1" applyAlignment="1">
      <alignment horizontal="center" vertical="center" wrapText="1"/>
    </xf>
    <xf numFmtId="0" fontId="7" fillId="0" borderId="0" xfId="6" applyFont="1" applyAlignment="1">
      <alignment horizontal="right"/>
    </xf>
    <xf numFmtId="0" fontId="8" fillId="0" borderId="0" xfId="6" applyFont="1" applyAlignment="1">
      <alignment horizontal="center" wrapText="1"/>
    </xf>
    <xf numFmtId="0" fontId="5" fillId="0" borderId="1" xfId="6" applyFont="1" applyBorder="1" applyAlignment="1">
      <alignment horizontal="center" vertical="center" wrapText="1"/>
    </xf>
    <xf numFmtId="0" fontId="2" fillId="0" borderId="1" xfId="6" applyFont="1" applyBorder="1" applyAlignment="1">
      <alignment horizontal="center" vertical="center" wrapText="1"/>
    </xf>
    <xf numFmtId="0" fontId="17" fillId="3" borderId="1" xfId="6" applyFont="1" applyFill="1" applyBorder="1" applyAlignment="1">
      <alignment horizontal="center" vertical="center" wrapText="1"/>
    </xf>
    <xf numFmtId="0" fontId="40" fillId="3" borderId="1" xfId="6" applyFont="1" applyFill="1" applyBorder="1" applyAlignment="1">
      <alignment horizontal="center" vertical="center" wrapText="1"/>
    </xf>
    <xf numFmtId="0" fontId="4" fillId="3" borderId="1" xfId="6" applyFont="1" applyFill="1" applyBorder="1" applyAlignment="1">
      <alignment horizontal="center" vertical="center" wrapText="1"/>
    </xf>
    <xf numFmtId="0" fontId="17" fillId="3" borderId="2" xfId="6" applyFont="1" applyFill="1" applyBorder="1" applyAlignment="1">
      <alignment horizontal="center" vertical="center" wrapText="1"/>
    </xf>
    <xf numFmtId="0" fontId="17" fillId="3" borderId="5" xfId="6" applyFont="1" applyFill="1" applyBorder="1" applyAlignment="1">
      <alignment horizontal="center" vertical="center" wrapText="1"/>
    </xf>
    <xf numFmtId="0" fontId="7" fillId="0" borderId="0" xfId="4" applyFont="1" applyAlignment="1">
      <alignment horizontal="right"/>
    </xf>
    <xf numFmtId="0" fontId="19" fillId="0" borderId="0" xfId="4" applyFont="1" applyAlignment="1">
      <alignment horizontal="center" wrapText="1"/>
    </xf>
    <xf numFmtId="0" fontId="11" fillId="0" borderId="1" xfId="4" applyFont="1" applyBorder="1" applyAlignment="1">
      <alignment horizontal="center" vertical="center" wrapText="1"/>
    </xf>
    <xf numFmtId="0" fontId="44" fillId="0" borderId="1" xfId="4" applyFont="1" applyBorder="1" applyAlignment="1">
      <alignment horizontal="center" vertical="center" wrapText="1"/>
    </xf>
    <xf numFmtId="0" fontId="37" fillId="3" borderId="1" xfId="4" applyFont="1" applyFill="1" applyBorder="1" applyAlignment="1">
      <alignment horizontal="center" vertical="center" wrapText="1"/>
    </xf>
    <xf numFmtId="0" fontId="48" fillId="3" borderId="1" xfId="4" applyFont="1" applyFill="1" applyBorder="1" applyAlignment="1">
      <alignment horizontal="center" vertical="center" wrapText="1"/>
    </xf>
    <xf numFmtId="0" fontId="45" fillId="3" borderId="1" xfId="4" applyFont="1" applyFill="1" applyBorder="1" applyAlignment="1">
      <alignment horizontal="center" vertical="center" wrapText="1"/>
    </xf>
    <xf numFmtId="0" fontId="37" fillId="3" borderId="2" xfId="4" applyFont="1" applyFill="1" applyBorder="1" applyAlignment="1">
      <alignment horizontal="center" vertical="center" wrapText="1"/>
    </xf>
    <xf numFmtId="0" fontId="37" fillId="3" borderId="5" xfId="4" applyFont="1" applyFill="1" applyBorder="1" applyAlignment="1">
      <alignment horizontal="center" vertical="center" wrapText="1"/>
    </xf>
    <xf numFmtId="0" fontId="46" fillId="0" borderId="0" xfId="4" applyFont="1" applyAlignment="1">
      <alignment horizontal="right"/>
    </xf>
    <xf numFmtId="0" fontId="33" fillId="0" borderId="0" xfId="4" applyFont="1" applyAlignment="1">
      <alignment horizontal="center" wrapText="1"/>
    </xf>
    <xf numFmtId="0" fontId="22" fillId="0" borderId="1" xfId="4" applyFont="1" applyBorder="1" applyAlignment="1">
      <alignment horizontal="center" vertical="center" wrapText="1"/>
    </xf>
    <xf numFmtId="0" fontId="6" fillId="3" borderId="0" xfId="0" applyFont="1" applyFill="1" applyAlignment="1">
      <alignment horizontal="left" wrapText="1"/>
    </xf>
    <xf numFmtId="0" fontId="13" fillId="0" borderId="0" xfId="0" applyFont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0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36" fillId="3" borderId="0" xfId="0" applyFont="1" applyFill="1" applyAlignment="1">
      <alignment horizontal="left" wrapText="1"/>
    </xf>
    <xf numFmtId="0" fontId="46" fillId="0" borderId="0" xfId="0" applyFont="1" applyAlignment="1">
      <alignment horizontal="right"/>
    </xf>
    <xf numFmtId="0" fontId="33" fillId="0" borderId="0" xfId="0" applyFont="1" applyAlignment="1">
      <alignment horizontal="center" wrapText="1"/>
    </xf>
    <xf numFmtId="0" fontId="22" fillId="0" borderId="1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center" vertical="center" wrapText="1"/>
    </xf>
    <xf numFmtId="0" fontId="44" fillId="0" borderId="2" xfId="0" applyFont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 wrapText="1"/>
    </xf>
    <xf numFmtId="0" fontId="37" fillId="3" borderId="2" xfId="0" applyFont="1" applyFill="1" applyBorder="1" applyAlignment="1">
      <alignment horizontal="center" vertical="center" wrapText="1"/>
    </xf>
    <xf numFmtId="0" fontId="48" fillId="3" borderId="1" xfId="0" applyFont="1" applyFill="1" applyBorder="1" applyAlignment="1">
      <alignment horizontal="center" vertical="center" wrapText="1"/>
    </xf>
    <xf numFmtId="0" fontId="48" fillId="3" borderId="2" xfId="0" applyFont="1" applyFill="1" applyBorder="1" applyAlignment="1">
      <alignment horizontal="center" vertical="center" wrapText="1"/>
    </xf>
    <xf numFmtId="0" fontId="45" fillId="3" borderId="1" xfId="0" applyFont="1" applyFill="1" applyBorder="1" applyAlignment="1">
      <alignment horizontal="center" vertical="center" wrapText="1"/>
    </xf>
    <xf numFmtId="0" fontId="45" fillId="3" borderId="2" xfId="0" applyFont="1" applyFill="1" applyBorder="1" applyAlignment="1">
      <alignment horizontal="center" vertical="center" wrapText="1"/>
    </xf>
    <xf numFmtId="0" fontId="37" fillId="3" borderId="3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/>
    </xf>
    <xf numFmtId="0" fontId="20" fillId="4" borderId="6" xfId="0" applyFont="1" applyFill="1" applyBorder="1" applyAlignment="1">
      <alignment horizontal="right" vertical="center" wrapText="1"/>
    </xf>
    <xf numFmtId="0" fontId="20" fillId="4" borderId="8" xfId="0" applyFont="1" applyFill="1" applyBorder="1" applyAlignment="1">
      <alignment horizontal="right" vertical="center" wrapText="1"/>
    </xf>
    <xf numFmtId="0" fontId="12" fillId="0" borderId="10" xfId="0" applyFont="1" applyBorder="1" applyAlignment="1">
      <alignment horizontal="right"/>
    </xf>
    <xf numFmtId="0" fontId="12" fillId="0" borderId="11" xfId="0" applyFont="1" applyBorder="1"/>
    <xf numFmtId="0" fontId="31" fillId="0" borderId="7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 wrapText="1"/>
    </xf>
    <xf numFmtId="4" fontId="23" fillId="4" borderId="6" xfId="0" applyNumberFormat="1" applyFont="1" applyFill="1" applyBorder="1" applyAlignment="1">
      <alignment horizontal="right" vertical="center"/>
    </xf>
    <xf numFmtId="4" fontId="25" fillId="6" borderId="6" xfId="0" applyNumberFormat="1" applyFont="1" applyFill="1" applyBorder="1" applyAlignment="1">
      <alignment horizontal="center" vertical="center"/>
    </xf>
    <xf numFmtId="4" fontId="25" fillId="6" borderId="1" xfId="0" applyNumberFormat="1" applyFont="1" applyFill="1" applyBorder="1" applyAlignment="1">
      <alignment horizontal="center" vertical="center"/>
    </xf>
    <xf numFmtId="4" fontId="25" fillId="0" borderId="6" xfId="0" applyNumberFormat="1" applyFont="1" applyBorder="1" applyAlignment="1">
      <alignment horizontal="center" vertical="center"/>
    </xf>
    <xf numFmtId="4" fontId="25" fillId="0" borderId="10" xfId="0" applyNumberFormat="1" applyFont="1" applyBorder="1" applyAlignment="1">
      <alignment horizontal="center" vertical="center"/>
    </xf>
    <xf numFmtId="4" fontId="25" fillId="0" borderId="13" xfId="0" applyNumberFormat="1" applyFont="1" applyBorder="1" applyAlignment="1">
      <alignment horizontal="center" vertical="center"/>
    </xf>
    <xf numFmtId="4" fontId="23" fillId="0" borderId="11" xfId="0" applyNumberFormat="1" applyFont="1" applyBorder="1" applyAlignment="1">
      <alignment horizontal="right" vertical="center"/>
    </xf>
  </cellXfs>
  <cellStyles count="12">
    <cellStyle name="Comma 2" xfId="5" xr:uid="{6891657B-D700-455C-9874-2DB3B766557F}"/>
    <cellStyle name="Comma 3" xfId="9" xr:uid="{F16B5F8E-4C53-49C0-8D2B-AFFD055F4B7A}"/>
    <cellStyle name="Normal" xfId="0" builtinId="0"/>
    <cellStyle name="Normal 2" xfId="3" xr:uid="{C4FE183A-D6CA-4BFD-BDC5-30FC463227BB}"/>
    <cellStyle name="Normal 2 2" xfId="6" xr:uid="{7F2D46CE-23CE-48F3-82FC-0D029032C1FB}"/>
    <cellStyle name="Normal 2 3" xfId="7" xr:uid="{35C34C40-E26B-45C2-9B62-A0EEF73CA158}"/>
    <cellStyle name="Normal 3" xfId="2" xr:uid="{2BDA742B-2E38-4CC0-9E78-75D03348E4FA}"/>
    <cellStyle name="Normal 4" xfId="4" xr:uid="{D13590ED-43BF-45C6-8A43-44DEF195E1EC}"/>
    <cellStyle name="Normal 4 2" xfId="11" xr:uid="{118FD278-2DD4-4044-9B28-4361DF69A078}"/>
    <cellStyle name="Normal 5" xfId="10" xr:uid="{A427F6EE-CD9B-45AD-976A-7D7E86A4370F}"/>
    <cellStyle name="Parasts 4" xfId="1" xr:uid="{00000000-0005-0000-0000-000001000000}"/>
    <cellStyle name="Percent 2" xfId="8" xr:uid="{43986572-6458-4BCB-B15C-A24801991F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5639F-8736-4AC8-AA18-34F56E608F36}">
  <dimension ref="A1:G19"/>
  <sheetViews>
    <sheetView tabSelected="1" workbookViewId="0">
      <selection activeCell="O2" sqref="O2"/>
    </sheetView>
  </sheetViews>
  <sheetFormatPr defaultRowHeight="15" x14ac:dyDescent="0.25"/>
  <cols>
    <col min="1" max="1" width="6.28515625" customWidth="1"/>
    <col min="2" max="2" width="53.85546875" customWidth="1"/>
    <col min="3" max="6" width="15.5703125" customWidth="1"/>
    <col min="7" max="7" width="14.42578125" customWidth="1"/>
  </cols>
  <sheetData>
    <row r="1" spans="1:7" ht="53.25" customHeight="1" x14ac:dyDescent="0.25">
      <c r="C1" s="70"/>
      <c r="D1" s="249" t="s">
        <v>276</v>
      </c>
      <c r="E1" s="249"/>
      <c r="F1" s="249"/>
      <c r="G1" s="249"/>
    </row>
    <row r="3" spans="1:7" ht="52.5" customHeight="1" x14ac:dyDescent="0.25">
      <c r="A3" s="250" t="s">
        <v>285</v>
      </c>
      <c r="B3" s="250"/>
      <c r="C3" s="250"/>
      <c r="D3" s="250"/>
      <c r="E3" s="250"/>
      <c r="F3" s="250"/>
      <c r="G3" s="250"/>
    </row>
    <row r="4" spans="1:7" ht="16.5" x14ac:dyDescent="0.25">
      <c r="A4" s="68"/>
      <c r="B4" s="68"/>
    </row>
    <row r="5" spans="1:7" ht="15.75" thickBot="1" x14ac:dyDescent="0.3">
      <c r="A5" s="42"/>
    </row>
    <row r="6" spans="1:7" x14ac:dyDescent="0.25">
      <c r="A6" s="251"/>
      <c r="B6" s="314"/>
      <c r="C6" s="319" t="s">
        <v>284</v>
      </c>
      <c r="D6" s="320"/>
      <c r="E6" s="320"/>
      <c r="F6" s="320"/>
      <c r="G6" s="321"/>
    </row>
    <row r="7" spans="1:7" ht="15.75" x14ac:dyDescent="0.25">
      <c r="A7" s="252"/>
      <c r="B7" s="253"/>
      <c r="C7" s="322" t="s">
        <v>277</v>
      </c>
      <c r="D7" s="43" t="s">
        <v>278</v>
      </c>
      <c r="E7" s="43" t="s">
        <v>282</v>
      </c>
      <c r="F7" s="43" t="s">
        <v>283</v>
      </c>
      <c r="G7" s="71" t="s">
        <v>0</v>
      </c>
    </row>
    <row r="8" spans="1:7" ht="15.75" x14ac:dyDescent="0.25">
      <c r="A8" s="315" t="s">
        <v>0</v>
      </c>
      <c r="B8" s="316"/>
      <c r="C8" s="323"/>
      <c r="D8" s="72"/>
      <c r="E8" s="72"/>
      <c r="F8" s="72"/>
      <c r="G8" s="44">
        <f>SUM(G9:G17)</f>
        <v>2779025.5200000009</v>
      </c>
    </row>
    <row r="9" spans="1:7" ht="15.75" x14ac:dyDescent="0.25">
      <c r="A9" s="45">
        <v>1</v>
      </c>
      <c r="B9" s="46" t="s">
        <v>120</v>
      </c>
      <c r="C9" s="324">
        <f>'BKUS_maijs-aug'!I11</f>
        <v>12438.729999999998</v>
      </c>
      <c r="D9" s="325"/>
      <c r="E9" s="325"/>
      <c r="F9" s="325"/>
      <c r="G9" s="73">
        <f t="shared" ref="G9:G10" si="0">SUM(C9:F9)</f>
        <v>12438.729999999998</v>
      </c>
    </row>
    <row r="10" spans="1:7" ht="15.75" x14ac:dyDescent="0.25">
      <c r="A10" s="45">
        <v>2</v>
      </c>
      <c r="B10" s="48" t="s">
        <v>121</v>
      </c>
      <c r="C10" s="324">
        <f>RAKUS_maijs_aug!I11</f>
        <v>2034246.7500000007</v>
      </c>
      <c r="D10" s="325"/>
      <c r="E10" s="325"/>
      <c r="F10" s="325"/>
      <c r="G10" s="73">
        <f t="shared" si="0"/>
        <v>2034246.7500000007</v>
      </c>
    </row>
    <row r="11" spans="1:7" ht="15.75" x14ac:dyDescent="0.25">
      <c r="A11" s="45">
        <v>3</v>
      </c>
      <c r="B11" s="48" t="s">
        <v>122</v>
      </c>
      <c r="C11" s="326">
        <f>PSKUS_maijs!I11</f>
        <v>146766.95000000001</v>
      </c>
      <c r="D11" s="47">
        <f>PSKUS_jūn!I11</f>
        <v>96078.269999999975</v>
      </c>
      <c r="E11" s="47">
        <f>PSKUS_jūl!I11</f>
        <v>49460.08</v>
      </c>
      <c r="F11" s="47">
        <f>PSKUS_aug!I11</f>
        <v>46085.369999999995</v>
      </c>
      <c r="G11" s="73">
        <f>SUM(C11:F11)</f>
        <v>338390.67</v>
      </c>
    </row>
    <row r="12" spans="1:7" ht="15.75" x14ac:dyDescent="0.25">
      <c r="A12" s="45">
        <v>4</v>
      </c>
      <c r="B12" s="48" t="s">
        <v>279</v>
      </c>
      <c r="C12" s="326" t="s">
        <v>116</v>
      </c>
      <c r="D12" s="47" t="s">
        <v>116</v>
      </c>
      <c r="E12" s="47">
        <f>Daugavpils_reģ_jūl!I11</f>
        <v>110813.99000000003</v>
      </c>
      <c r="F12" s="47">
        <f>Daugavpils_reģ_aug!I11</f>
        <v>134182.99</v>
      </c>
      <c r="G12" s="73">
        <f t="shared" ref="G12:G17" si="1">SUM(C12:F12)</f>
        <v>244996.98000000004</v>
      </c>
    </row>
    <row r="13" spans="1:7" ht="15.75" x14ac:dyDescent="0.25">
      <c r="A13" s="45">
        <v>5</v>
      </c>
      <c r="B13" s="46" t="s">
        <v>280</v>
      </c>
      <c r="C13" s="326" t="s">
        <v>116</v>
      </c>
      <c r="D13" s="47" t="s">
        <v>116</v>
      </c>
      <c r="E13" s="47">
        <f>'Z-Kurzeme_jūl'!I11</f>
        <v>70715.86</v>
      </c>
      <c r="F13" s="47">
        <f>'Z-Kurzeme_aug'!I11</f>
        <v>24770.390000000003</v>
      </c>
      <c r="G13" s="73">
        <f t="shared" si="1"/>
        <v>95486.25</v>
      </c>
    </row>
    <row r="14" spans="1:7" ht="15.75" x14ac:dyDescent="0.25">
      <c r="A14" s="45">
        <v>6</v>
      </c>
      <c r="B14" s="46" t="s">
        <v>123</v>
      </c>
      <c r="C14" s="326" t="s">
        <v>116</v>
      </c>
      <c r="D14" s="67" t="s">
        <v>116</v>
      </c>
      <c r="E14" s="67">
        <f>Vidzeme_jūl!I11</f>
        <v>9081.42</v>
      </c>
      <c r="F14" s="67">
        <f>Vidzeme_aug!I11</f>
        <v>29230.129999999997</v>
      </c>
      <c r="G14" s="73">
        <f t="shared" si="1"/>
        <v>38311.549999999996</v>
      </c>
    </row>
    <row r="15" spans="1:7" ht="15.75" x14ac:dyDescent="0.25">
      <c r="A15" s="45">
        <v>7</v>
      </c>
      <c r="B15" s="46" t="s">
        <v>124</v>
      </c>
      <c r="C15" s="324">
        <f>Rīgas_DzN_maijs_aug!I11</f>
        <v>714.84999999999991</v>
      </c>
      <c r="D15" s="325"/>
      <c r="E15" s="325"/>
      <c r="F15" s="325"/>
      <c r="G15" s="73">
        <f t="shared" si="1"/>
        <v>714.84999999999991</v>
      </c>
    </row>
    <row r="16" spans="1:7" ht="15.75" x14ac:dyDescent="0.25">
      <c r="A16" s="45">
        <v>8</v>
      </c>
      <c r="B16" s="46" t="s">
        <v>125</v>
      </c>
      <c r="C16" s="324">
        <f>'Balvi_maijs-aug'!I11</f>
        <v>14215.160000000002</v>
      </c>
      <c r="D16" s="325"/>
      <c r="E16" s="325"/>
      <c r="F16" s="325"/>
      <c r="G16" s="73">
        <f>SUM(C16:E16)</f>
        <v>14215.160000000002</v>
      </c>
    </row>
    <row r="17" spans="1:7" ht="16.5" thickBot="1" x14ac:dyDescent="0.3">
      <c r="A17" s="317">
        <v>9</v>
      </c>
      <c r="B17" s="318" t="s">
        <v>126</v>
      </c>
      <c r="C17" s="327" t="s">
        <v>116</v>
      </c>
      <c r="D17" s="328" t="s">
        <v>116</v>
      </c>
      <c r="E17" s="328">
        <f>Daugavpis_psih_jūl!I11</f>
        <v>102.47</v>
      </c>
      <c r="F17" s="328">
        <f>Daugavpils_psih_aug!I11</f>
        <v>122.11</v>
      </c>
      <c r="G17" s="329">
        <f t="shared" si="1"/>
        <v>224.57999999999998</v>
      </c>
    </row>
    <row r="18" spans="1:7" ht="15.75" x14ac:dyDescent="0.25">
      <c r="A18" s="75"/>
      <c r="B18" s="76"/>
      <c r="C18" s="77"/>
      <c r="D18" s="77"/>
      <c r="E18" s="77"/>
      <c r="F18" s="77"/>
      <c r="G18" s="78"/>
    </row>
    <row r="19" spans="1:7" x14ac:dyDescent="0.25">
      <c r="B19" s="74" t="s">
        <v>281</v>
      </c>
      <c r="C19" s="244"/>
      <c r="D19" s="244"/>
    </row>
  </sheetData>
  <mergeCells count="9">
    <mergeCell ref="D1:G1"/>
    <mergeCell ref="A3:G3"/>
    <mergeCell ref="A6:B7"/>
    <mergeCell ref="A8:B8"/>
    <mergeCell ref="C16:F16"/>
    <mergeCell ref="C9:F9"/>
    <mergeCell ref="C6:G6"/>
    <mergeCell ref="C15:F15"/>
    <mergeCell ref="C10:F10"/>
  </mergeCells>
  <phoneticPr fontId="30" type="noConversion"/>
  <pageMargins left="0.7" right="0.7" top="0.75" bottom="0.75" header="0.3" footer="0.3"/>
  <pageSetup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8A6CB-AFD1-4A98-9774-A23AE45C7884}">
  <sheetPr>
    <tabColor theme="5" tint="0.59999389629810485"/>
  </sheetPr>
  <dimension ref="A1:I40"/>
  <sheetViews>
    <sheetView zoomScale="80" zoomScaleNormal="80" workbookViewId="0">
      <selection activeCell="K19" sqref="K19"/>
    </sheetView>
  </sheetViews>
  <sheetFormatPr defaultColWidth="22.5703125" defaultRowHeight="16.5" x14ac:dyDescent="0.25"/>
  <cols>
    <col min="1" max="1" width="51.42578125" style="1" customWidth="1"/>
    <col min="2" max="2" width="14.7109375" style="1" customWidth="1"/>
    <col min="3" max="3" width="13.28515625" style="1" customWidth="1"/>
    <col min="4" max="4" width="14.42578125" style="1" customWidth="1"/>
    <col min="5" max="5" width="19.5703125" style="1" customWidth="1"/>
    <col min="6" max="6" width="14.42578125" style="1" customWidth="1"/>
    <col min="7" max="7" width="17.42578125" style="1" customWidth="1"/>
    <col min="8" max="8" width="24.140625" style="1" customWidth="1"/>
    <col min="9" max="9" width="19.85546875" style="1" customWidth="1"/>
    <col min="10" max="16384" width="22.5703125" style="1"/>
  </cols>
  <sheetData>
    <row r="1" spans="1:9" x14ac:dyDescent="0.25">
      <c r="H1" s="257" t="s">
        <v>330</v>
      </c>
      <c r="I1" s="257"/>
    </row>
    <row r="2" spans="1:9" s="3" customFormat="1" x14ac:dyDescent="0.25">
      <c r="A2" s="258" t="s">
        <v>297</v>
      </c>
      <c r="B2" s="258"/>
      <c r="C2" s="258"/>
      <c r="D2" s="258"/>
      <c r="E2" s="258"/>
      <c r="F2" s="258"/>
      <c r="G2" s="258"/>
      <c r="H2" s="258"/>
      <c r="I2" s="258"/>
    </row>
    <row r="3" spans="1:9" x14ac:dyDescent="0.25">
      <c r="A3" s="258"/>
      <c r="B3" s="258"/>
      <c r="C3" s="258"/>
      <c r="D3" s="258"/>
      <c r="E3" s="258"/>
      <c r="F3" s="258"/>
      <c r="G3" s="258"/>
      <c r="H3" s="258"/>
      <c r="I3" s="258"/>
    </row>
    <row r="4" spans="1:9" x14ac:dyDescent="0.25">
      <c r="A4" s="1" t="s">
        <v>291</v>
      </c>
    </row>
    <row r="5" spans="1:9" x14ac:dyDescent="0.25">
      <c r="A5" s="1" t="s">
        <v>292</v>
      </c>
    </row>
    <row r="6" spans="1:9" x14ac:dyDescent="0.25">
      <c r="E6" s="38"/>
      <c r="H6" s="5"/>
    </row>
    <row r="7" spans="1:9" ht="31.5" customHeight="1" x14ac:dyDescent="0.25">
      <c r="A7" s="259"/>
      <c r="B7" s="260" t="s">
        <v>3</v>
      </c>
      <c r="C7" s="256" t="s">
        <v>4</v>
      </c>
      <c r="D7" s="256"/>
      <c r="E7" s="256"/>
      <c r="F7" s="256" t="s">
        <v>2</v>
      </c>
      <c r="G7" s="256" t="s">
        <v>296</v>
      </c>
      <c r="H7" s="261" t="s">
        <v>5</v>
      </c>
      <c r="I7" s="262" t="s">
        <v>1</v>
      </c>
    </row>
    <row r="8" spans="1:9" x14ac:dyDescent="0.25">
      <c r="A8" s="259"/>
      <c r="B8" s="260"/>
      <c r="C8" s="254" t="s">
        <v>294</v>
      </c>
      <c r="D8" s="254" t="s">
        <v>295</v>
      </c>
      <c r="E8" s="256" t="s">
        <v>6</v>
      </c>
      <c r="F8" s="256"/>
      <c r="G8" s="256"/>
      <c r="H8" s="261"/>
      <c r="I8" s="262"/>
    </row>
    <row r="9" spans="1:9" ht="53.25" customHeight="1" x14ac:dyDescent="0.25">
      <c r="A9" s="259"/>
      <c r="B9" s="260"/>
      <c r="C9" s="255"/>
      <c r="D9" s="255"/>
      <c r="E9" s="256"/>
      <c r="F9" s="256"/>
      <c r="G9" s="256"/>
      <c r="H9" s="261"/>
      <c r="I9" s="262"/>
    </row>
    <row r="10" spans="1:9" x14ac:dyDescent="0.25">
      <c r="A10" s="86">
        <v>1</v>
      </c>
      <c r="B10" s="86">
        <v>2</v>
      </c>
      <c r="C10" s="86" t="s">
        <v>42</v>
      </c>
      <c r="D10" s="86">
        <v>4</v>
      </c>
      <c r="E10" s="86">
        <v>5</v>
      </c>
      <c r="F10" s="86">
        <v>6</v>
      </c>
      <c r="G10" s="86">
        <v>7</v>
      </c>
      <c r="H10" s="86">
        <v>8</v>
      </c>
      <c r="I10" s="86" t="s">
        <v>293</v>
      </c>
    </row>
    <row r="11" spans="1:9" s="49" customFormat="1" ht="20.25" x14ac:dyDescent="0.3">
      <c r="A11" s="94" t="s">
        <v>0</v>
      </c>
      <c r="B11" s="95">
        <f>B12+B19+B31+B33</f>
        <v>24</v>
      </c>
      <c r="C11" s="95"/>
      <c r="D11" s="95"/>
      <c r="E11" s="95">
        <f>E12+E19+E31+E33</f>
        <v>691.5</v>
      </c>
      <c r="F11" s="95"/>
      <c r="G11" s="95"/>
      <c r="H11" s="96">
        <f>H12+H19+H31+H33</f>
        <v>10064.52</v>
      </c>
      <c r="I11" s="96">
        <f>I12+I19+I31+I33</f>
        <v>12438.729999999998</v>
      </c>
    </row>
    <row r="12" spans="1:9" s="3" customFormat="1" ht="33" x14ac:dyDescent="0.25">
      <c r="A12" s="90" t="s">
        <v>171</v>
      </c>
      <c r="B12" s="97">
        <f>SUM(B13:B18)</f>
        <v>6</v>
      </c>
      <c r="C12" s="97"/>
      <c r="D12" s="97"/>
      <c r="E12" s="97">
        <f t="shared" ref="E12" si="0">SUM(E13:E18)</f>
        <v>260</v>
      </c>
      <c r="F12" s="97"/>
      <c r="G12" s="97"/>
      <c r="H12" s="103">
        <f>SUM(H13:H18)</f>
        <v>4967.7000000000007</v>
      </c>
      <c r="I12" s="103">
        <f>SUM(I13:I18)</f>
        <v>6139.57</v>
      </c>
    </row>
    <row r="13" spans="1:9" s="3" customFormat="1" x14ac:dyDescent="0.25">
      <c r="A13" s="91" t="s">
        <v>286</v>
      </c>
      <c r="B13" s="98">
        <v>1</v>
      </c>
      <c r="C13" s="98">
        <f>D13+E13</f>
        <v>692</v>
      </c>
      <c r="D13" s="98">
        <v>670</v>
      </c>
      <c r="E13" s="98">
        <v>22</v>
      </c>
      <c r="F13" s="99"/>
      <c r="G13" s="99">
        <v>12.51</v>
      </c>
      <c r="H13" s="99">
        <f>ROUND(E13*G13*2,2)</f>
        <v>550.44000000000005</v>
      </c>
      <c r="I13" s="99">
        <f>ROUND(H13*1.2359,2)</f>
        <v>680.29</v>
      </c>
    </row>
    <row r="14" spans="1:9" s="3" customFormat="1" x14ac:dyDescent="0.25">
      <c r="A14" s="91" t="s">
        <v>286</v>
      </c>
      <c r="B14" s="98">
        <v>1</v>
      </c>
      <c r="C14" s="98">
        <f t="shared" ref="C14:C18" si="1">D14+E14</f>
        <v>711</v>
      </c>
      <c r="D14" s="98">
        <v>670</v>
      </c>
      <c r="E14" s="98">
        <v>41</v>
      </c>
      <c r="F14" s="99"/>
      <c r="G14" s="99">
        <v>10.01</v>
      </c>
      <c r="H14" s="99">
        <f t="shared" ref="H14:H18" si="2">ROUND(E14*G14*2,2)</f>
        <v>820.82</v>
      </c>
      <c r="I14" s="99">
        <f t="shared" ref="I14:I18" si="3">ROUND(H14*1.2359,2)</f>
        <v>1014.45</v>
      </c>
    </row>
    <row r="15" spans="1:9" s="3" customFormat="1" x14ac:dyDescent="0.25">
      <c r="A15" s="92" t="s">
        <v>137</v>
      </c>
      <c r="B15" s="98">
        <v>1</v>
      </c>
      <c r="C15" s="98">
        <f t="shared" si="1"/>
        <v>714</v>
      </c>
      <c r="D15" s="98">
        <v>670</v>
      </c>
      <c r="E15" s="98">
        <v>44</v>
      </c>
      <c r="F15" s="99"/>
      <c r="G15" s="99">
        <v>8.93</v>
      </c>
      <c r="H15" s="99">
        <f t="shared" si="2"/>
        <v>785.84</v>
      </c>
      <c r="I15" s="99">
        <f t="shared" si="3"/>
        <v>971.22</v>
      </c>
    </row>
    <row r="16" spans="1:9" s="3" customFormat="1" x14ac:dyDescent="0.25">
      <c r="A16" s="92" t="s">
        <v>137</v>
      </c>
      <c r="B16" s="98">
        <v>1</v>
      </c>
      <c r="C16" s="98">
        <f t="shared" si="1"/>
        <v>696</v>
      </c>
      <c r="D16" s="98">
        <v>670</v>
      </c>
      <c r="E16" s="98">
        <v>26</v>
      </c>
      <c r="F16" s="99"/>
      <c r="G16" s="99">
        <v>8.93</v>
      </c>
      <c r="H16" s="99">
        <f t="shared" si="2"/>
        <v>464.36</v>
      </c>
      <c r="I16" s="99">
        <f t="shared" si="3"/>
        <v>573.9</v>
      </c>
    </row>
    <row r="17" spans="1:9" s="3" customFormat="1" x14ac:dyDescent="0.25">
      <c r="A17" s="92" t="s">
        <v>137</v>
      </c>
      <c r="B17" s="98">
        <v>1</v>
      </c>
      <c r="C17" s="98">
        <f t="shared" si="1"/>
        <v>717</v>
      </c>
      <c r="D17" s="98">
        <v>670</v>
      </c>
      <c r="E17" s="98">
        <v>47</v>
      </c>
      <c r="F17" s="99"/>
      <c r="G17" s="99">
        <v>9.76</v>
      </c>
      <c r="H17" s="99">
        <f t="shared" si="2"/>
        <v>917.44</v>
      </c>
      <c r="I17" s="99">
        <f t="shared" si="3"/>
        <v>1133.8599999999999</v>
      </c>
    </row>
    <row r="18" spans="1:9" s="3" customFormat="1" x14ac:dyDescent="0.25">
      <c r="A18" s="92" t="s">
        <v>137</v>
      </c>
      <c r="B18" s="98">
        <v>1</v>
      </c>
      <c r="C18" s="98">
        <f t="shared" si="1"/>
        <v>750</v>
      </c>
      <c r="D18" s="98">
        <v>670</v>
      </c>
      <c r="E18" s="98">
        <v>80</v>
      </c>
      <c r="F18" s="99"/>
      <c r="G18" s="99">
        <v>8.93</v>
      </c>
      <c r="H18" s="99">
        <f t="shared" si="2"/>
        <v>1428.8</v>
      </c>
      <c r="I18" s="99">
        <f t="shared" si="3"/>
        <v>1765.85</v>
      </c>
    </row>
    <row r="19" spans="1:9" s="3" customFormat="1" ht="49.5" x14ac:dyDescent="0.25">
      <c r="A19" s="93" t="s">
        <v>237</v>
      </c>
      <c r="B19" s="100">
        <f>SUM(B20:B30)</f>
        <v>11</v>
      </c>
      <c r="C19" s="100"/>
      <c r="D19" s="100"/>
      <c r="E19" s="100">
        <f t="shared" ref="E19:I19" si="4">SUM(E20:E30)</f>
        <v>199</v>
      </c>
      <c r="F19" s="100"/>
      <c r="G19" s="101"/>
      <c r="H19" s="101">
        <f t="shared" ref="H19" si="5">SUM(H20:H30)</f>
        <v>3083.74</v>
      </c>
      <c r="I19" s="101">
        <f t="shared" si="4"/>
        <v>3811.1899999999996</v>
      </c>
    </row>
    <row r="20" spans="1:9" s="3" customFormat="1" x14ac:dyDescent="0.25">
      <c r="A20" s="89" t="s">
        <v>287</v>
      </c>
      <c r="B20" s="98">
        <v>1</v>
      </c>
      <c r="C20" s="98">
        <f t="shared" ref="C20:C30" si="6">D20+E20</f>
        <v>672</v>
      </c>
      <c r="D20" s="98">
        <v>670</v>
      </c>
      <c r="E20" s="98">
        <v>2</v>
      </c>
      <c r="F20" s="99"/>
      <c r="G20" s="99">
        <v>7.06</v>
      </c>
      <c r="H20" s="99">
        <f t="shared" ref="H20:H30" si="7">ROUND(E20*G20*2,2)</f>
        <v>28.24</v>
      </c>
      <c r="I20" s="99">
        <f t="shared" ref="I20:I30" si="8">ROUND(H20*1.2359,2)</f>
        <v>34.9</v>
      </c>
    </row>
    <row r="21" spans="1:9" s="3" customFormat="1" x14ac:dyDescent="0.25">
      <c r="A21" s="89" t="s">
        <v>287</v>
      </c>
      <c r="B21" s="98">
        <v>1</v>
      </c>
      <c r="C21" s="98">
        <f t="shared" si="6"/>
        <v>680</v>
      </c>
      <c r="D21" s="98">
        <v>670</v>
      </c>
      <c r="E21" s="98">
        <v>10</v>
      </c>
      <c r="F21" s="99"/>
      <c r="G21" s="99">
        <v>7.06</v>
      </c>
      <c r="H21" s="99">
        <f t="shared" si="7"/>
        <v>141.19999999999999</v>
      </c>
      <c r="I21" s="99">
        <f t="shared" si="8"/>
        <v>174.51</v>
      </c>
    </row>
    <row r="22" spans="1:9" s="3" customFormat="1" x14ac:dyDescent="0.25">
      <c r="A22" s="89" t="s">
        <v>287</v>
      </c>
      <c r="B22" s="98">
        <v>1</v>
      </c>
      <c r="C22" s="98">
        <f t="shared" si="6"/>
        <v>672</v>
      </c>
      <c r="D22" s="98">
        <v>670</v>
      </c>
      <c r="E22" s="98">
        <v>2</v>
      </c>
      <c r="F22" s="99"/>
      <c r="G22" s="99">
        <v>7.06</v>
      </c>
      <c r="H22" s="99">
        <f t="shared" si="7"/>
        <v>28.24</v>
      </c>
      <c r="I22" s="99">
        <f t="shared" si="8"/>
        <v>34.9</v>
      </c>
    </row>
    <row r="23" spans="1:9" s="3" customFormat="1" x14ac:dyDescent="0.25">
      <c r="A23" s="89" t="s">
        <v>287</v>
      </c>
      <c r="B23" s="98">
        <v>1</v>
      </c>
      <c r="C23" s="98">
        <f t="shared" si="6"/>
        <v>678</v>
      </c>
      <c r="D23" s="98">
        <v>670</v>
      </c>
      <c r="E23" s="98">
        <v>8</v>
      </c>
      <c r="F23" s="99"/>
      <c r="G23" s="99">
        <v>7.06</v>
      </c>
      <c r="H23" s="99">
        <f t="shared" si="7"/>
        <v>112.96</v>
      </c>
      <c r="I23" s="99">
        <f t="shared" si="8"/>
        <v>139.61000000000001</v>
      </c>
    </row>
    <row r="24" spans="1:9" s="3" customFormat="1" x14ac:dyDescent="0.25">
      <c r="A24" s="89" t="s">
        <v>287</v>
      </c>
      <c r="B24" s="98">
        <v>1</v>
      </c>
      <c r="C24" s="98">
        <f t="shared" si="6"/>
        <v>703</v>
      </c>
      <c r="D24" s="98">
        <v>670</v>
      </c>
      <c r="E24" s="98">
        <v>33</v>
      </c>
      <c r="F24" s="99"/>
      <c r="G24" s="99">
        <v>6.89</v>
      </c>
      <c r="H24" s="99">
        <f t="shared" si="7"/>
        <v>454.74</v>
      </c>
      <c r="I24" s="99">
        <f t="shared" si="8"/>
        <v>562.01</v>
      </c>
    </row>
    <row r="25" spans="1:9" s="3" customFormat="1" x14ac:dyDescent="0.25">
      <c r="A25" s="89" t="s">
        <v>288</v>
      </c>
      <c r="B25" s="98">
        <v>1</v>
      </c>
      <c r="C25" s="98">
        <f t="shared" si="6"/>
        <v>680</v>
      </c>
      <c r="D25" s="98">
        <v>670</v>
      </c>
      <c r="E25" s="98">
        <v>10</v>
      </c>
      <c r="F25" s="99"/>
      <c r="G25" s="99">
        <v>6.07</v>
      </c>
      <c r="H25" s="99">
        <f t="shared" si="7"/>
        <v>121.4</v>
      </c>
      <c r="I25" s="99">
        <f t="shared" si="8"/>
        <v>150.04</v>
      </c>
    </row>
    <row r="26" spans="1:9" s="3" customFormat="1" x14ac:dyDescent="0.25">
      <c r="A26" s="89" t="s">
        <v>288</v>
      </c>
      <c r="B26" s="98">
        <v>1</v>
      </c>
      <c r="C26" s="98">
        <f t="shared" si="6"/>
        <v>734</v>
      </c>
      <c r="D26" s="98">
        <v>670</v>
      </c>
      <c r="E26" s="98">
        <v>64</v>
      </c>
      <c r="F26" s="99"/>
      <c r="G26" s="99">
        <v>8.25</v>
      </c>
      <c r="H26" s="99">
        <f t="shared" si="7"/>
        <v>1056</v>
      </c>
      <c r="I26" s="99">
        <f t="shared" si="8"/>
        <v>1305.1099999999999</v>
      </c>
    </row>
    <row r="27" spans="1:9" s="3" customFormat="1" x14ac:dyDescent="0.25">
      <c r="A27" s="89" t="s">
        <v>289</v>
      </c>
      <c r="B27" s="98">
        <v>1</v>
      </c>
      <c r="C27" s="98">
        <f t="shared" si="6"/>
        <v>686</v>
      </c>
      <c r="D27" s="98">
        <v>670</v>
      </c>
      <c r="E27" s="98">
        <v>16</v>
      </c>
      <c r="F27" s="99"/>
      <c r="G27" s="99">
        <v>8.25</v>
      </c>
      <c r="H27" s="99">
        <f t="shared" si="7"/>
        <v>264</v>
      </c>
      <c r="I27" s="99">
        <f t="shared" si="8"/>
        <v>326.27999999999997</v>
      </c>
    </row>
    <row r="28" spans="1:9" s="3" customFormat="1" x14ac:dyDescent="0.25">
      <c r="A28" s="89" t="s">
        <v>288</v>
      </c>
      <c r="B28" s="98">
        <v>1</v>
      </c>
      <c r="C28" s="98">
        <f t="shared" si="6"/>
        <v>696</v>
      </c>
      <c r="D28" s="98">
        <v>670</v>
      </c>
      <c r="E28" s="98">
        <v>26</v>
      </c>
      <c r="F28" s="99"/>
      <c r="G28" s="99">
        <v>8.25</v>
      </c>
      <c r="H28" s="99">
        <f t="shared" si="7"/>
        <v>429</v>
      </c>
      <c r="I28" s="99">
        <f t="shared" si="8"/>
        <v>530.20000000000005</v>
      </c>
    </row>
    <row r="29" spans="1:9" s="3" customFormat="1" x14ac:dyDescent="0.25">
      <c r="A29" s="89" t="s">
        <v>288</v>
      </c>
      <c r="B29" s="98">
        <v>1</v>
      </c>
      <c r="C29" s="98">
        <f t="shared" si="6"/>
        <v>680</v>
      </c>
      <c r="D29" s="98">
        <v>670</v>
      </c>
      <c r="E29" s="98">
        <v>10</v>
      </c>
      <c r="F29" s="99"/>
      <c r="G29" s="99">
        <v>8.25</v>
      </c>
      <c r="H29" s="99">
        <f t="shared" si="7"/>
        <v>165</v>
      </c>
      <c r="I29" s="99">
        <f t="shared" si="8"/>
        <v>203.92</v>
      </c>
    </row>
    <row r="30" spans="1:9" s="3" customFormat="1" x14ac:dyDescent="0.25">
      <c r="A30" s="89" t="s">
        <v>288</v>
      </c>
      <c r="B30" s="98">
        <v>1</v>
      </c>
      <c r="C30" s="98">
        <f t="shared" si="6"/>
        <v>688</v>
      </c>
      <c r="D30" s="98">
        <v>670</v>
      </c>
      <c r="E30" s="98">
        <v>18</v>
      </c>
      <c r="F30" s="99"/>
      <c r="G30" s="99">
        <v>7.86</v>
      </c>
      <c r="H30" s="99">
        <f t="shared" si="7"/>
        <v>282.95999999999998</v>
      </c>
      <c r="I30" s="99">
        <f t="shared" si="8"/>
        <v>349.71</v>
      </c>
    </row>
    <row r="31" spans="1:9" s="3" customFormat="1" ht="49.5" x14ac:dyDescent="0.25">
      <c r="A31" s="93" t="s">
        <v>250</v>
      </c>
      <c r="B31" s="100">
        <f>SUM(B32)</f>
        <v>1</v>
      </c>
      <c r="C31" s="100"/>
      <c r="D31" s="100"/>
      <c r="E31" s="100">
        <f t="shared" ref="E31:I31" si="9">SUM(E32)</f>
        <v>6</v>
      </c>
      <c r="F31" s="100"/>
      <c r="G31" s="100"/>
      <c r="H31" s="101">
        <f t="shared" si="9"/>
        <v>53.52</v>
      </c>
      <c r="I31" s="101">
        <f t="shared" si="9"/>
        <v>66.150000000000006</v>
      </c>
    </row>
    <row r="32" spans="1:9" s="3" customFormat="1" x14ac:dyDescent="0.25">
      <c r="A32" s="89" t="s">
        <v>13</v>
      </c>
      <c r="B32" s="98">
        <v>1</v>
      </c>
      <c r="C32" s="98">
        <f>D32+E32</f>
        <v>676</v>
      </c>
      <c r="D32" s="98">
        <v>670</v>
      </c>
      <c r="E32" s="98">
        <v>6</v>
      </c>
      <c r="F32" s="99"/>
      <c r="G32" s="102">
        <v>4.46</v>
      </c>
      <c r="H32" s="99">
        <f>ROUND(E32*G32*2,2)</f>
        <v>53.52</v>
      </c>
      <c r="I32" s="99">
        <f>ROUND(H32*1.2359,2)</f>
        <v>66.150000000000006</v>
      </c>
    </row>
    <row r="33" spans="1:9" ht="33" x14ac:dyDescent="0.25">
      <c r="A33" s="93" t="s">
        <v>254</v>
      </c>
      <c r="B33" s="100">
        <f>SUM(B34:B39)</f>
        <v>6</v>
      </c>
      <c r="C33" s="100"/>
      <c r="D33" s="100"/>
      <c r="E33" s="100">
        <f t="shared" ref="E33:I33" si="10">SUM(E34:E39)</f>
        <v>226.5</v>
      </c>
      <c r="F33" s="100"/>
      <c r="G33" s="100"/>
      <c r="H33" s="101">
        <f t="shared" si="10"/>
        <v>1959.56</v>
      </c>
      <c r="I33" s="101">
        <f t="shared" si="10"/>
        <v>2421.8200000000002</v>
      </c>
    </row>
    <row r="34" spans="1:9" x14ac:dyDescent="0.25">
      <c r="A34" s="89" t="s">
        <v>50</v>
      </c>
      <c r="B34" s="98">
        <v>1</v>
      </c>
      <c r="C34" s="98">
        <f t="shared" ref="C34:C39" si="11">D34+E34</f>
        <v>674</v>
      </c>
      <c r="D34" s="98">
        <v>670</v>
      </c>
      <c r="E34" s="98">
        <v>4</v>
      </c>
      <c r="F34" s="99"/>
      <c r="G34" s="102">
        <v>5</v>
      </c>
      <c r="H34" s="99">
        <f>ROUND(E34*G34*2,2)</f>
        <v>40</v>
      </c>
      <c r="I34" s="99">
        <f>ROUND(H34*1.2359,2)</f>
        <v>49.44</v>
      </c>
    </row>
    <row r="35" spans="1:9" x14ac:dyDescent="0.25">
      <c r="A35" s="89" t="s">
        <v>50</v>
      </c>
      <c r="B35" s="98">
        <v>1</v>
      </c>
      <c r="C35" s="98">
        <f t="shared" si="11"/>
        <v>708.5</v>
      </c>
      <c r="D35" s="98">
        <v>670</v>
      </c>
      <c r="E35" s="98">
        <v>38.5</v>
      </c>
      <c r="F35" s="99"/>
      <c r="G35" s="102">
        <v>5</v>
      </c>
      <c r="H35" s="99">
        <f t="shared" ref="H35:H39" si="12">ROUND(E35*G35*2,2)</f>
        <v>385</v>
      </c>
      <c r="I35" s="99">
        <f t="shared" ref="I35:I39" si="13">ROUND(H35*1.2359,2)</f>
        <v>475.82</v>
      </c>
    </row>
    <row r="36" spans="1:9" x14ac:dyDescent="0.25">
      <c r="A36" s="88" t="s">
        <v>290</v>
      </c>
      <c r="B36" s="98">
        <v>1</v>
      </c>
      <c r="C36" s="98">
        <f t="shared" si="11"/>
        <v>696</v>
      </c>
      <c r="D36" s="98">
        <v>670</v>
      </c>
      <c r="E36" s="98">
        <v>26</v>
      </c>
      <c r="F36" s="99"/>
      <c r="G36" s="102">
        <v>4.17</v>
      </c>
      <c r="H36" s="99">
        <f t="shared" si="12"/>
        <v>216.84</v>
      </c>
      <c r="I36" s="99">
        <f t="shared" si="13"/>
        <v>267.99</v>
      </c>
    </row>
    <row r="37" spans="1:9" x14ac:dyDescent="0.25">
      <c r="A37" s="88" t="s">
        <v>290</v>
      </c>
      <c r="B37" s="98">
        <v>1</v>
      </c>
      <c r="C37" s="98">
        <f t="shared" si="11"/>
        <v>744</v>
      </c>
      <c r="D37" s="98">
        <v>670</v>
      </c>
      <c r="E37" s="98">
        <v>74</v>
      </c>
      <c r="F37" s="99"/>
      <c r="G37" s="102">
        <v>4.17</v>
      </c>
      <c r="H37" s="99">
        <f>ROUND(E37*G37*2,2)</f>
        <v>617.16</v>
      </c>
      <c r="I37" s="99">
        <f t="shared" si="13"/>
        <v>762.75</v>
      </c>
    </row>
    <row r="38" spans="1:9" x14ac:dyDescent="0.25">
      <c r="A38" s="88" t="s">
        <v>290</v>
      </c>
      <c r="B38" s="98">
        <v>1</v>
      </c>
      <c r="C38" s="98">
        <f t="shared" si="11"/>
        <v>704</v>
      </c>
      <c r="D38" s="98">
        <v>670</v>
      </c>
      <c r="E38" s="98">
        <v>34</v>
      </c>
      <c r="F38" s="99"/>
      <c r="G38" s="102">
        <v>4.17</v>
      </c>
      <c r="H38" s="99">
        <f t="shared" si="12"/>
        <v>283.56</v>
      </c>
      <c r="I38" s="99">
        <f t="shared" si="13"/>
        <v>350.45</v>
      </c>
    </row>
    <row r="39" spans="1:9" x14ac:dyDescent="0.25">
      <c r="A39" s="88" t="s">
        <v>290</v>
      </c>
      <c r="B39" s="98">
        <v>1</v>
      </c>
      <c r="C39" s="98">
        <f t="shared" si="11"/>
        <v>720</v>
      </c>
      <c r="D39" s="98">
        <v>670</v>
      </c>
      <c r="E39" s="98">
        <v>50</v>
      </c>
      <c r="F39" s="99"/>
      <c r="G39" s="102">
        <v>4.17</v>
      </c>
      <c r="H39" s="99">
        <f t="shared" si="12"/>
        <v>417</v>
      </c>
      <c r="I39" s="99">
        <f t="shared" si="13"/>
        <v>515.37</v>
      </c>
    </row>
    <row r="40" spans="1:9" x14ac:dyDescent="0.25">
      <c r="B40" s="41"/>
      <c r="C40" s="41"/>
      <c r="D40" s="41"/>
      <c r="E40" s="41"/>
      <c r="F40" s="15"/>
      <c r="G40" s="15"/>
      <c r="H40" s="15"/>
      <c r="I40" s="15"/>
    </row>
  </sheetData>
  <mergeCells count="12">
    <mergeCell ref="C8:C9"/>
    <mergeCell ref="D8:D9"/>
    <mergeCell ref="E8:E9"/>
    <mergeCell ref="H1:I1"/>
    <mergeCell ref="A2:I3"/>
    <mergeCell ref="A7:A9"/>
    <mergeCell ref="B7:B9"/>
    <mergeCell ref="C7:E7"/>
    <mergeCell ref="F7:F9"/>
    <mergeCell ref="G7:G9"/>
    <mergeCell ref="H7:H9"/>
    <mergeCell ref="I7:I9"/>
  </mergeCells>
  <pageMargins left="0.7" right="0.7" top="0.75" bottom="0.75" header="0.3" footer="0.3"/>
  <pageSetup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78520-15C2-4534-95FF-3ED238AF5209}">
  <sheetPr>
    <tabColor theme="9" tint="0.59999389629810485"/>
  </sheetPr>
  <dimension ref="A1:I1320"/>
  <sheetViews>
    <sheetView zoomScale="80" zoomScaleNormal="80" workbookViewId="0">
      <selection activeCell="N18" sqref="N18"/>
    </sheetView>
  </sheetViews>
  <sheetFormatPr defaultColWidth="9.140625" defaultRowHeight="16.5" x14ac:dyDescent="0.25"/>
  <cols>
    <col min="1" max="1" width="65.28515625" style="17" customWidth="1"/>
    <col min="2" max="2" width="14.42578125" style="17" customWidth="1"/>
    <col min="3" max="3" width="14.5703125" style="17" customWidth="1"/>
    <col min="4" max="4" width="13.7109375" style="17" customWidth="1"/>
    <col min="5" max="5" width="18.42578125" style="17" customWidth="1"/>
    <col min="6" max="6" width="13.28515625" style="17" customWidth="1"/>
    <col min="7" max="7" width="17.140625" style="17" customWidth="1"/>
    <col min="8" max="8" width="23.42578125" style="17" customWidth="1"/>
    <col min="9" max="9" width="17.5703125" style="17" customWidth="1"/>
    <col min="10" max="16384" width="9.140625" style="17"/>
  </cols>
  <sheetData>
    <row r="1" spans="1:9" x14ac:dyDescent="0.25">
      <c r="H1" s="263" t="s">
        <v>331</v>
      </c>
      <c r="I1" s="263"/>
    </row>
    <row r="2" spans="1:9" s="18" customFormat="1" ht="36" customHeight="1" x14ac:dyDescent="0.25">
      <c r="A2" s="264" t="s">
        <v>297</v>
      </c>
      <c r="B2" s="264"/>
      <c r="C2" s="264"/>
      <c r="D2" s="264"/>
      <c r="E2" s="264"/>
      <c r="F2" s="264"/>
      <c r="G2" s="264"/>
      <c r="H2" s="264"/>
      <c r="I2" s="264"/>
    </row>
    <row r="4" spans="1:9" x14ac:dyDescent="0.25">
      <c r="A4" s="104" t="s">
        <v>298</v>
      </c>
    </row>
    <row r="5" spans="1:9" x14ac:dyDescent="0.25">
      <c r="A5" s="109" t="s">
        <v>299</v>
      </c>
    </row>
    <row r="6" spans="1:9" x14ac:dyDescent="0.25">
      <c r="E6" s="19"/>
      <c r="H6" s="20"/>
    </row>
    <row r="7" spans="1:9" ht="39.75" customHeight="1" x14ac:dyDescent="0.25">
      <c r="A7" s="265"/>
      <c r="B7" s="266" t="s">
        <v>3</v>
      </c>
      <c r="C7" s="267" t="s">
        <v>4</v>
      </c>
      <c r="D7" s="267"/>
      <c r="E7" s="267"/>
      <c r="F7" s="267" t="s">
        <v>2</v>
      </c>
      <c r="G7" s="267" t="s">
        <v>296</v>
      </c>
      <c r="H7" s="268" t="s">
        <v>5</v>
      </c>
      <c r="I7" s="269" t="s">
        <v>1</v>
      </c>
    </row>
    <row r="8" spans="1:9" ht="20.45" customHeight="1" x14ac:dyDescent="0.25">
      <c r="A8" s="265"/>
      <c r="B8" s="266"/>
      <c r="C8" s="270" t="s">
        <v>294</v>
      </c>
      <c r="D8" s="270" t="s">
        <v>300</v>
      </c>
      <c r="E8" s="267" t="s">
        <v>6</v>
      </c>
      <c r="F8" s="267"/>
      <c r="G8" s="267"/>
      <c r="H8" s="268"/>
      <c r="I8" s="269"/>
    </row>
    <row r="9" spans="1:9" ht="42" customHeight="1" x14ac:dyDescent="0.25">
      <c r="A9" s="265"/>
      <c r="B9" s="266"/>
      <c r="C9" s="271"/>
      <c r="D9" s="271"/>
      <c r="E9" s="267"/>
      <c r="F9" s="267"/>
      <c r="G9" s="267"/>
      <c r="H9" s="268"/>
      <c r="I9" s="269"/>
    </row>
    <row r="10" spans="1:9" x14ac:dyDescent="0.25">
      <c r="A10" s="69">
        <v>1</v>
      </c>
      <c r="B10" s="69">
        <v>2</v>
      </c>
      <c r="C10" s="69" t="s">
        <v>42</v>
      </c>
      <c r="D10" s="69">
        <v>4</v>
      </c>
      <c r="E10" s="69">
        <v>5</v>
      </c>
      <c r="F10" s="69">
        <v>6</v>
      </c>
      <c r="G10" s="69">
        <v>7</v>
      </c>
      <c r="H10" s="69">
        <v>8</v>
      </c>
      <c r="I10" s="69" t="s">
        <v>293</v>
      </c>
    </row>
    <row r="11" spans="1:9" s="18" customFormat="1" x14ac:dyDescent="0.25">
      <c r="A11" s="105" t="s">
        <v>0</v>
      </c>
      <c r="B11" s="113">
        <f>B12+B508+B1148+B1026</f>
        <v>1303</v>
      </c>
      <c r="C11" s="113"/>
      <c r="D11" s="113"/>
      <c r="E11" s="113">
        <f>E12+E508+E1148+E1026</f>
        <v>95337.663343227876</v>
      </c>
      <c r="F11" s="114"/>
      <c r="G11" s="114"/>
      <c r="H11" s="114">
        <f>H12+H508+H1148+H1026</f>
        <v>1645963.7899999986</v>
      </c>
      <c r="I11" s="114">
        <f>I12+I508+I1148+I1026</f>
        <v>2034246.7500000007</v>
      </c>
    </row>
    <row r="12" spans="1:9" s="18" customFormat="1" ht="32.25" customHeight="1" x14ac:dyDescent="0.25">
      <c r="A12" s="106" t="s">
        <v>171</v>
      </c>
      <c r="B12" s="116">
        <f>SUM(B13:B507)</f>
        <v>495</v>
      </c>
      <c r="C12" s="116"/>
      <c r="D12" s="116"/>
      <c r="E12" s="116">
        <f>SUM(E13:E507)</f>
        <v>45352.314806579823</v>
      </c>
      <c r="F12" s="116"/>
      <c r="G12" s="116"/>
      <c r="H12" s="115">
        <f>SUM(H13:H507)</f>
        <v>983767.39999999898</v>
      </c>
      <c r="I12" s="115">
        <f>SUM(I13:I507)</f>
        <v>1215838.0900000005</v>
      </c>
    </row>
    <row r="13" spans="1:9" ht="16.899999999999999" customHeight="1" x14ac:dyDescent="0.25">
      <c r="A13" s="83" t="s">
        <v>172</v>
      </c>
      <c r="B13" s="110">
        <v>1</v>
      </c>
      <c r="C13" s="110">
        <f t="shared" ref="C13:C524" si="0">D13+E13</f>
        <v>312</v>
      </c>
      <c r="D13" s="110">
        <v>311.25</v>
      </c>
      <c r="E13" s="110">
        <v>0.75</v>
      </c>
      <c r="F13" s="111">
        <v>2952</v>
      </c>
      <c r="G13" s="111">
        <f>ROUND(F13/167.42,4)</f>
        <v>17.632300000000001</v>
      </c>
      <c r="H13" s="112">
        <f t="shared" ref="H13:H25" si="1">ROUND(E13*G13*2,2)</f>
        <v>26.45</v>
      </c>
      <c r="I13" s="112">
        <f t="shared" ref="I13:I524" si="2">ROUND(H13*1.2359,2)</f>
        <v>32.69</v>
      </c>
    </row>
    <row r="14" spans="1:9" ht="16.899999999999999" customHeight="1" x14ac:dyDescent="0.25">
      <c r="A14" s="83" t="s">
        <v>172</v>
      </c>
      <c r="B14" s="110">
        <v>1</v>
      </c>
      <c r="C14" s="110">
        <f t="shared" si="0"/>
        <v>618</v>
      </c>
      <c r="D14" s="110">
        <v>599</v>
      </c>
      <c r="E14" s="110">
        <v>19</v>
      </c>
      <c r="F14" s="111">
        <v>2952</v>
      </c>
      <c r="G14" s="111">
        <f t="shared" ref="G14:G77" si="3">ROUND(F14/167.42,4)</f>
        <v>17.632300000000001</v>
      </c>
      <c r="H14" s="112">
        <f t="shared" si="1"/>
        <v>670.03</v>
      </c>
      <c r="I14" s="112">
        <f t="shared" si="2"/>
        <v>828.09</v>
      </c>
    </row>
    <row r="15" spans="1:9" ht="16.899999999999999" customHeight="1" x14ac:dyDescent="0.25">
      <c r="A15" s="83" t="s">
        <v>172</v>
      </c>
      <c r="B15" s="110">
        <v>1</v>
      </c>
      <c r="C15" s="110">
        <f t="shared" si="0"/>
        <v>574</v>
      </c>
      <c r="D15" s="110">
        <v>566</v>
      </c>
      <c r="E15" s="110">
        <v>8</v>
      </c>
      <c r="F15" s="111">
        <v>2952</v>
      </c>
      <c r="G15" s="111">
        <f t="shared" si="3"/>
        <v>17.632300000000001</v>
      </c>
      <c r="H15" s="112">
        <f t="shared" si="1"/>
        <v>282.12</v>
      </c>
      <c r="I15" s="112">
        <f t="shared" si="2"/>
        <v>348.67</v>
      </c>
    </row>
    <row r="16" spans="1:9" ht="16.899999999999999" customHeight="1" x14ac:dyDescent="0.25">
      <c r="A16" s="83" t="s">
        <v>172</v>
      </c>
      <c r="B16" s="110">
        <v>1</v>
      </c>
      <c r="C16" s="110">
        <f t="shared" si="0"/>
        <v>439</v>
      </c>
      <c r="D16" s="110">
        <v>430</v>
      </c>
      <c r="E16" s="110">
        <v>9</v>
      </c>
      <c r="F16" s="111">
        <v>2952</v>
      </c>
      <c r="G16" s="111">
        <f>ROUND(F16/167.42,4)</f>
        <v>17.632300000000001</v>
      </c>
      <c r="H16" s="112">
        <f t="shared" si="1"/>
        <v>317.38</v>
      </c>
      <c r="I16" s="112">
        <f t="shared" si="2"/>
        <v>392.25</v>
      </c>
    </row>
    <row r="17" spans="1:9" ht="16.899999999999999" customHeight="1" x14ac:dyDescent="0.25">
      <c r="A17" s="83" t="s">
        <v>172</v>
      </c>
      <c r="B17" s="110">
        <v>1</v>
      </c>
      <c r="C17" s="110">
        <f t="shared" si="0"/>
        <v>518</v>
      </c>
      <c r="D17" s="110">
        <v>494</v>
      </c>
      <c r="E17" s="110">
        <v>24</v>
      </c>
      <c r="F17" s="111">
        <v>2952</v>
      </c>
      <c r="G17" s="111">
        <f t="shared" si="3"/>
        <v>17.632300000000001</v>
      </c>
      <c r="H17" s="112">
        <f>ROUND(E17*G17*2,2)</f>
        <v>846.35</v>
      </c>
      <c r="I17" s="112">
        <f t="shared" si="2"/>
        <v>1046</v>
      </c>
    </row>
    <row r="18" spans="1:9" ht="16.899999999999999" customHeight="1" x14ac:dyDescent="0.25">
      <c r="A18" s="83" t="s">
        <v>172</v>
      </c>
      <c r="B18" s="110">
        <v>1</v>
      </c>
      <c r="C18" s="110">
        <f t="shared" si="0"/>
        <v>495</v>
      </c>
      <c r="D18" s="110">
        <v>471</v>
      </c>
      <c r="E18" s="110">
        <v>24</v>
      </c>
      <c r="F18" s="111">
        <v>2952</v>
      </c>
      <c r="G18" s="111">
        <f t="shared" si="3"/>
        <v>17.632300000000001</v>
      </c>
      <c r="H18" s="112">
        <f t="shared" si="1"/>
        <v>846.35</v>
      </c>
      <c r="I18" s="112">
        <f t="shared" si="2"/>
        <v>1046</v>
      </c>
    </row>
    <row r="19" spans="1:9" ht="16.899999999999999" customHeight="1" x14ac:dyDescent="0.25">
      <c r="A19" s="83" t="s">
        <v>172</v>
      </c>
      <c r="B19" s="110">
        <v>1</v>
      </c>
      <c r="C19" s="110">
        <f t="shared" si="0"/>
        <v>574</v>
      </c>
      <c r="D19" s="110">
        <v>566</v>
      </c>
      <c r="E19" s="110">
        <v>8</v>
      </c>
      <c r="F19" s="111">
        <v>2952</v>
      </c>
      <c r="G19" s="111">
        <f t="shared" si="3"/>
        <v>17.632300000000001</v>
      </c>
      <c r="H19" s="112">
        <f t="shared" si="1"/>
        <v>282.12</v>
      </c>
      <c r="I19" s="112">
        <f t="shared" si="2"/>
        <v>348.67</v>
      </c>
    </row>
    <row r="20" spans="1:9" ht="16.899999999999999" customHeight="1" x14ac:dyDescent="0.25">
      <c r="A20" s="83" t="s">
        <v>172</v>
      </c>
      <c r="B20" s="110">
        <v>1</v>
      </c>
      <c r="C20" s="110">
        <f t="shared" si="0"/>
        <v>809</v>
      </c>
      <c r="D20" s="110">
        <v>590</v>
      </c>
      <c r="E20" s="110">
        <v>219</v>
      </c>
      <c r="F20" s="111">
        <v>1993</v>
      </c>
      <c r="G20" s="111">
        <f t="shared" si="3"/>
        <v>11.904199999999999</v>
      </c>
      <c r="H20" s="112">
        <f t="shared" si="1"/>
        <v>5214.04</v>
      </c>
      <c r="I20" s="112">
        <f t="shared" si="2"/>
        <v>6444.03</v>
      </c>
    </row>
    <row r="21" spans="1:9" ht="16.899999999999999" customHeight="1" x14ac:dyDescent="0.25">
      <c r="A21" s="83" t="s">
        <v>172</v>
      </c>
      <c r="B21" s="110">
        <v>1</v>
      </c>
      <c r="C21" s="110">
        <f t="shared" si="0"/>
        <v>820</v>
      </c>
      <c r="D21" s="110">
        <v>566</v>
      </c>
      <c r="E21" s="110">
        <v>254</v>
      </c>
      <c r="F21" s="111">
        <v>1993</v>
      </c>
      <c r="G21" s="111">
        <f t="shared" si="3"/>
        <v>11.904199999999999</v>
      </c>
      <c r="H21" s="112">
        <f t="shared" si="1"/>
        <v>6047.33</v>
      </c>
      <c r="I21" s="112">
        <f t="shared" si="2"/>
        <v>7473.9</v>
      </c>
    </row>
    <row r="22" spans="1:9" ht="16.899999999999999" customHeight="1" x14ac:dyDescent="0.25">
      <c r="A22" s="83" t="s">
        <v>172</v>
      </c>
      <c r="B22" s="110">
        <v>1</v>
      </c>
      <c r="C22" s="110">
        <f t="shared" si="0"/>
        <v>791</v>
      </c>
      <c r="D22" s="110">
        <v>670</v>
      </c>
      <c r="E22" s="110">
        <v>121</v>
      </c>
      <c r="F22" s="111">
        <v>1993</v>
      </c>
      <c r="G22" s="111">
        <f t="shared" si="3"/>
        <v>11.904199999999999</v>
      </c>
      <c r="H22" s="112">
        <f>ROUND(E22*G22*2,2)</f>
        <v>2880.82</v>
      </c>
      <c r="I22" s="112">
        <f t="shared" si="2"/>
        <v>3560.41</v>
      </c>
    </row>
    <row r="23" spans="1:9" ht="16.899999999999999" customHeight="1" x14ac:dyDescent="0.25">
      <c r="A23" s="83" t="s">
        <v>172</v>
      </c>
      <c r="B23" s="110">
        <v>1</v>
      </c>
      <c r="C23" s="110">
        <f t="shared" si="0"/>
        <v>549</v>
      </c>
      <c r="D23" s="110">
        <v>423</v>
      </c>
      <c r="E23" s="110">
        <v>126</v>
      </c>
      <c r="F23" s="111">
        <v>1993</v>
      </c>
      <c r="G23" s="111">
        <f t="shared" si="3"/>
        <v>11.904199999999999</v>
      </c>
      <c r="H23" s="112">
        <f t="shared" si="1"/>
        <v>2999.86</v>
      </c>
      <c r="I23" s="112">
        <f t="shared" si="2"/>
        <v>3707.53</v>
      </c>
    </row>
    <row r="24" spans="1:9" ht="16.899999999999999" customHeight="1" x14ac:dyDescent="0.25">
      <c r="A24" s="83" t="s">
        <v>172</v>
      </c>
      <c r="B24" s="110">
        <v>1</v>
      </c>
      <c r="C24" s="110">
        <f t="shared" si="0"/>
        <v>388</v>
      </c>
      <c r="D24" s="110">
        <v>283</v>
      </c>
      <c r="E24" s="110">
        <v>105</v>
      </c>
      <c r="F24" s="111">
        <v>1993</v>
      </c>
      <c r="G24" s="111">
        <f t="shared" si="3"/>
        <v>11.904199999999999</v>
      </c>
      <c r="H24" s="112">
        <f t="shared" si="1"/>
        <v>2499.88</v>
      </c>
      <c r="I24" s="112">
        <f t="shared" si="2"/>
        <v>3089.6</v>
      </c>
    </row>
    <row r="25" spans="1:9" ht="16.899999999999999" customHeight="1" x14ac:dyDescent="0.25">
      <c r="A25" s="83" t="s">
        <v>172</v>
      </c>
      <c r="B25" s="110">
        <v>1</v>
      </c>
      <c r="C25" s="110">
        <f t="shared" si="0"/>
        <v>128</v>
      </c>
      <c r="D25" s="110">
        <v>0</v>
      </c>
      <c r="E25" s="110">
        <v>128</v>
      </c>
      <c r="F25" s="111">
        <v>1993</v>
      </c>
      <c r="G25" s="111">
        <f t="shared" si="3"/>
        <v>11.904199999999999</v>
      </c>
      <c r="H25" s="112">
        <f t="shared" si="1"/>
        <v>3047.48</v>
      </c>
      <c r="I25" s="112">
        <f t="shared" si="2"/>
        <v>3766.38</v>
      </c>
    </row>
    <row r="26" spans="1:9" ht="16.899999999999999" customHeight="1" x14ac:dyDescent="0.25">
      <c r="A26" s="83" t="s">
        <v>172</v>
      </c>
      <c r="B26" s="110">
        <v>1</v>
      </c>
      <c r="C26" s="110">
        <f>D26+E26</f>
        <v>112</v>
      </c>
      <c r="D26" s="110">
        <v>0</v>
      </c>
      <c r="E26" s="110">
        <v>112</v>
      </c>
      <c r="F26" s="111">
        <v>1993</v>
      </c>
      <c r="G26" s="111">
        <f t="shared" si="3"/>
        <v>11.904199999999999</v>
      </c>
      <c r="H26" s="112">
        <f>ROUND(E26*G26*2,2)</f>
        <v>2666.54</v>
      </c>
      <c r="I26" s="112">
        <f>ROUND(H26*1.2359,2)</f>
        <v>3295.58</v>
      </c>
    </row>
    <row r="27" spans="1:9" ht="16.899999999999999" customHeight="1" x14ac:dyDescent="0.25">
      <c r="A27" s="83" t="s">
        <v>172</v>
      </c>
      <c r="B27" s="110">
        <v>1</v>
      </c>
      <c r="C27" s="110">
        <f t="shared" ref="C27:C77" si="4">D27+E27</f>
        <v>24</v>
      </c>
      <c r="D27" s="110">
        <v>0</v>
      </c>
      <c r="E27" s="110">
        <v>24</v>
      </c>
      <c r="F27" s="111">
        <v>1993</v>
      </c>
      <c r="G27" s="111">
        <f t="shared" si="3"/>
        <v>11.904199999999999</v>
      </c>
      <c r="H27" s="112">
        <f t="shared" ref="H27:H72" si="5">ROUND(E27*G27*2,2)</f>
        <v>571.4</v>
      </c>
      <c r="I27" s="112">
        <f t="shared" ref="I27:I77" si="6">ROUND(H27*1.2359,2)</f>
        <v>706.19</v>
      </c>
    </row>
    <row r="28" spans="1:9" ht="16.899999999999999" customHeight="1" x14ac:dyDescent="0.25">
      <c r="A28" s="83" t="s">
        <v>172</v>
      </c>
      <c r="B28" s="110">
        <v>1</v>
      </c>
      <c r="C28" s="110">
        <f t="shared" si="4"/>
        <v>558</v>
      </c>
      <c r="D28" s="110">
        <v>471</v>
      </c>
      <c r="E28" s="110">
        <v>87</v>
      </c>
      <c r="F28" s="111">
        <v>1993</v>
      </c>
      <c r="G28" s="111">
        <f t="shared" si="3"/>
        <v>11.904199999999999</v>
      </c>
      <c r="H28" s="112">
        <f t="shared" si="5"/>
        <v>2071.33</v>
      </c>
      <c r="I28" s="112">
        <f t="shared" si="6"/>
        <v>2559.96</v>
      </c>
    </row>
    <row r="29" spans="1:9" ht="16.899999999999999" customHeight="1" x14ac:dyDescent="0.25">
      <c r="A29" s="83" t="s">
        <v>172</v>
      </c>
      <c r="B29" s="110">
        <v>1</v>
      </c>
      <c r="C29" s="110">
        <f t="shared" si="4"/>
        <v>120</v>
      </c>
      <c r="D29" s="110">
        <v>0</v>
      </c>
      <c r="E29" s="110">
        <v>120</v>
      </c>
      <c r="F29" s="111">
        <v>1993</v>
      </c>
      <c r="G29" s="111">
        <f t="shared" si="3"/>
        <v>11.904199999999999</v>
      </c>
      <c r="H29" s="112">
        <f t="shared" si="5"/>
        <v>2857.01</v>
      </c>
      <c r="I29" s="112">
        <f t="shared" si="6"/>
        <v>3530.98</v>
      </c>
    </row>
    <row r="30" spans="1:9" ht="16.899999999999999" customHeight="1" x14ac:dyDescent="0.25">
      <c r="A30" s="83" t="s">
        <v>172</v>
      </c>
      <c r="B30" s="110">
        <v>1</v>
      </c>
      <c r="C30" s="110">
        <f t="shared" si="4"/>
        <v>461</v>
      </c>
      <c r="D30" s="110">
        <v>315</v>
      </c>
      <c r="E30" s="110">
        <v>146</v>
      </c>
      <c r="F30" s="111">
        <v>1993</v>
      </c>
      <c r="G30" s="111">
        <f t="shared" si="3"/>
        <v>11.904199999999999</v>
      </c>
      <c r="H30" s="112">
        <f t="shared" si="5"/>
        <v>3476.03</v>
      </c>
      <c r="I30" s="112">
        <f t="shared" si="6"/>
        <v>4296.03</v>
      </c>
    </row>
    <row r="31" spans="1:9" ht="16.899999999999999" customHeight="1" x14ac:dyDescent="0.25">
      <c r="A31" s="83" t="s">
        <v>172</v>
      </c>
      <c r="B31" s="110">
        <v>1</v>
      </c>
      <c r="C31" s="110">
        <f t="shared" si="4"/>
        <v>396</v>
      </c>
      <c r="D31" s="110">
        <v>335</v>
      </c>
      <c r="E31" s="110">
        <v>61</v>
      </c>
      <c r="F31" s="111">
        <v>1993</v>
      </c>
      <c r="G31" s="111">
        <f t="shared" si="3"/>
        <v>11.904199999999999</v>
      </c>
      <c r="H31" s="112">
        <f t="shared" si="5"/>
        <v>1452.31</v>
      </c>
      <c r="I31" s="112">
        <f t="shared" si="6"/>
        <v>1794.91</v>
      </c>
    </row>
    <row r="32" spans="1:9" ht="16.899999999999999" customHeight="1" x14ac:dyDescent="0.25">
      <c r="A32" s="83" t="s">
        <v>172</v>
      </c>
      <c r="B32" s="110">
        <v>1</v>
      </c>
      <c r="C32" s="110">
        <f t="shared" si="4"/>
        <v>235</v>
      </c>
      <c r="D32" s="110">
        <v>141.5</v>
      </c>
      <c r="E32" s="110">
        <v>93.5</v>
      </c>
      <c r="F32" s="111">
        <v>1993</v>
      </c>
      <c r="G32" s="111">
        <f t="shared" si="3"/>
        <v>11.904199999999999</v>
      </c>
      <c r="H32" s="112">
        <f t="shared" si="5"/>
        <v>2226.09</v>
      </c>
      <c r="I32" s="112">
        <f t="shared" si="6"/>
        <v>2751.22</v>
      </c>
    </row>
    <row r="33" spans="1:9" ht="16.899999999999999" customHeight="1" x14ac:dyDescent="0.25">
      <c r="A33" s="83" t="s">
        <v>172</v>
      </c>
      <c r="B33" s="110">
        <v>1</v>
      </c>
      <c r="C33" s="110">
        <f t="shared" si="4"/>
        <v>700</v>
      </c>
      <c r="D33" s="110">
        <v>551</v>
      </c>
      <c r="E33" s="110">
        <v>149</v>
      </c>
      <c r="F33" s="111">
        <v>1993</v>
      </c>
      <c r="G33" s="111">
        <f t="shared" si="3"/>
        <v>11.904199999999999</v>
      </c>
      <c r="H33" s="112">
        <f t="shared" si="5"/>
        <v>3547.45</v>
      </c>
      <c r="I33" s="112">
        <f t="shared" si="6"/>
        <v>4384.29</v>
      </c>
    </row>
    <row r="34" spans="1:9" ht="16.899999999999999" customHeight="1" x14ac:dyDescent="0.25">
      <c r="A34" s="83" t="s">
        <v>172</v>
      </c>
      <c r="B34" s="110">
        <v>1</v>
      </c>
      <c r="C34" s="110">
        <f t="shared" si="4"/>
        <v>706</v>
      </c>
      <c r="D34" s="110">
        <v>550</v>
      </c>
      <c r="E34" s="110">
        <v>156</v>
      </c>
      <c r="F34" s="111">
        <v>1993</v>
      </c>
      <c r="G34" s="111">
        <f t="shared" si="3"/>
        <v>11.904199999999999</v>
      </c>
      <c r="H34" s="112">
        <f t="shared" si="5"/>
        <v>3714.11</v>
      </c>
      <c r="I34" s="112">
        <f t="shared" si="6"/>
        <v>4590.2700000000004</v>
      </c>
    </row>
    <row r="35" spans="1:9" ht="16.899999999999999" customHeight="1" x14ac:dyDescent="0.25">
      <c r="A35" s="83" t="s">
        <v>172</v>
      </c>
      <c r="B35" s="110">
        <v>1</v>
      </c>
      <c r="C35" s="110">
        <f t="shared" si="4"/>
        <v>337</v>
      </c>
      <c r="D35" s="110">
        <v>167.5</v>
      </c>
      <c r="E35" s="110">
        <v>169.5</v>
      </c>
      <c r="F35" s="111">
        <v>2018</v>
      </c>
      <c r="G35" s="111">
        <f t="shared" si="3"/>
        <v>12.0535</v>
      </c>
      <c r="H35" s="112">
        <f t="shared" si="5"/>
        <v>4086.14</v>
      </c>
      <c r="I35" s="112">
        <f t="shared" si="6"/>
        <v>5050.0600000000004</v>
      </c>
    </row>
    <row r="36" spans="1:9" ht="16.899999999999999" customHeight="1" x14ac:dyDescent="0.25">
      <c r="A36" s="83" t="s">
        <v>172</v>
      </c>
      <c r="B36" s="110">
        <v>1</v>
      </c>
      <c r="C36" s="110">
        <f t="shared" si="4"/>
        <v>239.5</v>
      </c>
      <c r="D36" s="110">
        <v>0</v>
      </c>
      <c r="E36" s="110">
        <v>239.5</v>
      </c>
      <c r="F36" s="111">
        <v>2018</v>
      </c>
      <c r="G36" s="111">
        <f t="shared" si="3"/>
        <v>12.0535</v>
      </c>
      <c r="H36" s="112">
        <f t="shared" si="5"/>
        <v>5773.63</v>
      </c>
      <c r="I36" s="112">
        <f t="shared" si="6"/>
        <v>7135.63</v>
      </c>
    </row>
    <row r="37" spans="1:9" ht="16.899999999999999" customHeight="1" x14ac:dyDescent="0.25">
      <c r="A37" s="83" t="s">
        <v>172</v>
      </c>
      <c r="B37" s="110">
        <v>1</v>
      </c>
      <c r="C37" s="110">
        <f t="shared" si="4"/>
        <v>680</v>
      </c>
      <c r="D37" s="110">
        <v>550</v>
      </c>
      <c r="E37" s="110">
        <v>130</v>
      </c>
      <c r="F37" s="111">
        <v>1899</v>
      </c>
      <c r="G37" s="111">
        <f t="shared" si="3"/>
        <v>11.342700000000001</v>
      </c>
      <c r="H37" s="112">
        <f t="shared" si="5"/>
        <v>2949.1</v>
      </c>
      <c r="I37" s="112">
        <f t="shared" si="6"/>
        <v>3644.79</v>
      </c>
    </row>
    <row r="38" spans="1:9" ht="16.899999999999999" customHeight="1" x14ac:dyDescent="0.25">
      <c r="A38" s="83" t="s">
        <v>172</v>
      </c>
      <c r="B38" s="110">
        <v>1</v>
      </c>
      <c r="C38" s="110">
        <f t="shared" si="4"/>
        <v>106</v>
      </c>
      <c r="D38" s="110">
        <v>0</v>
      </c>
      <c r="E38" s="110">
        <v>106</v>
      </c>
      <c r="F38" s="111">
        <v>1899</v>
      </c>
      <c r="G38" s="111">
        <f t="shared" si="3"/>
        <v>11.342700000000001</v>
      </c>
      <c r="H38" s="112">
        <f t="shared" si="5"/>
        <v>2404.65</v>
      </c>
      <c r="I38" s="112">
        <f t="shared" si="6"/>
        <v>2971.91</v>
      </c>
    </row>
    <row r="39" spans="1:9" ht="16.899999999999999" customHeight="1" x14ac:dyDescent="0.25">
      <c r="A39" s="83" t="s">
        <v>173</v>
      </c>
      <c r="B39" s="110">
        <v>1</v>
      </c>
      <c r="C39" s="110">
        <f t="shared" si="4"/>
        <v>638</v>
      </c>
      <c r="D39" s="110">
        <v>590</v>
      </c>
      <c r="E39" s="110">
        <v>48</v>
      </c>
      <c r="F39" s="111">
        <v>2416</v>
      </c>
      <c r="G39" s="111">
        <f t="shared" si="3"/>
        <v>14.4308</v>
      </c>
      <c r="H39" s="112">
        <f t="shared" si="5"/>
        <v>1385.36</v>
      </c>
      <c r="I39" s="112">
        <f t="shared" si="6"/>
        <v>1712.17</v>
      </c>
    </row>
    <row r="40" spans="1:9" ht="16.899999999999999" customHeight="1" x14ac:dyDescent="0.25">
      <c r="A40" s="83" t="s">
        <v>173</v>
      </c>
      <c r="B40" s="110">
        <v>1</v>
      </c>
      <c r="C40" s="110">
        <f t="shared" si="4"/>
        <v>377.25</v>
      </c>
      <c r="D40" s="110">
        <v>358.5</v>
      </c>
      <c r="E40" s="110">
        <v>18.75</v>
      </c>
      <c r="F40" s="111">
        <v>2416</v>
      </c>
      <c r="G40" s="111">
        <f t="shared" si="3"/>
        <v>14.4308</v>
      </c>
      <c r="H40" s="112">
        <f t="shared" si="5"/>
        <v>541.16</v>
      </c>
      <c r="I40" s="112">
        <f t="shared" si="6"/>
        <v>668.82</v>
      </c>
    </row>
    <row r="41" spans="1:9" ht="16.899999999999999" customHeight="1" x14ac:dyDescent="0.25">
      <c r="A41" s="83" t="s">
        <v>173</v>
      </c>
      <c r="B41" s="110">
        <v>1</v>
      </c>
      <c r="C41" s="110">
        <f t="shared" si="4"/>
        <v>600</v>
      </c>
      <c r="D41" s="110">
        <v>590</v>
      </c>
      <c r="E41" s="110">
        <v>10</v>
      </c>
      <c r="F41" s="111">
        <v>2416</v>
      </c>
      <c r="G41" s="111">
        <f t="shared" si="3"/>
        <v>14.4308</v>
      </c>
      <c r="H41" s="112">
        <f t="shared" si="5"/>
        <v>288.62</v>
      </c>
      <c r="I41" s="112">
        <f t="shared" si="6"/>
        <v>356.71</v>
      </c>
    </row>
    <row r="42" spans="1:9" ht="16.899999999999999" customHeight="1" x14ac:dyDescent="0.25">
      <c r="A42" s="83" t="s">
        <v>173</v>
      </c>
      <c r="B42" s="110">
        <v>1</v>
      </c>
      <c r="C42" s="110">
        <f t="shared" si="4"/>
        <v>528</v>
      </c>
      <c r="D42" s="110">
        <v>518</v>
      </c>
      <c r="E42" s="110">
        <v>10</v>
      </c>
      <c r="F42" s="111">
        <v>2416</v>
      </c>
      <c r="G42" s="111">
        <f t="shared" si="3"/>
        <v>14.4308</v>
      </c>
      <c r="H42" s="112">
        <f t="shared" si="5"/>
        <v>288.62</v>
      </c>
      <c r="I42" s="112">
        <f t="shared" si="6"/>
        <v>356.71</v>
      </c>
    </row>
    <row r="43" spans="1:9" ht="16.899999999999999" customHeight="1" x14ac:dyDescent="0.25">
      <c r="A43" s="83" t="s">
        <v>173</v>
      </c>
      <c r="B43" s="110">
        <v>1</v>
      </c>
      <c r="C43" s="110">
        <f t="shared" si="4"/>
        <v>600</v>
      </c>
      <c r="D43" s="110">
        <v>583</v>
      </c>
      <c r="E43" s="110">
        <v>17</v>
      </c>
      <c r="F43" s="111">
        <v>2416</v>
      </c>
      <c r="G43" s="111">
        <f t="shared" si="3"/>
        <v>14.4308</v>
      </c>
      <c r="H43" s="112">
        <f t="shared" si="5"/>
        <v>490.65</v>
      </c>
      <c r="I43" s="112">
        <f t="shared" si="6"/>
        <v>606.39</v>
      </c>
    </row>
    <row r="44" spans="1:9" ht="16.899999999999999" customHeight="1" x14ac:dyDescent="0.25">
      <c r="A44" s="83" t="s">
        <v>173</v>
      </c>
      <c r="B44" s="110">
        <v>1</v>
      </c>
      <c r="C44" s="110">
        <f t="shared" si="4"/>
        <v>591</v>
      </c>
      <c r="D44" s="110">
        <v>574</v>
      </c>
      <c r="E44" s="110">
        <v>17</v>
      </c>
      <c r="F44" s="111">
        <v>2416</v>
      </c>
      <c r="G44" s="111">
        <f t="shared" si="3"/>
        <v>14.4308</v>
      </c>
      <c r="H44" s="112">
        <f t="shared" si="5"/>
        <v>490.65</v>
      </c>
      <c r="I44" s="112">
        <f t="shared" si="6"/>
        <v>606.39</v>
      </c>
    </row>
    <row r="45" spans="1:9" ht="16.899999999999999" customHeight="1" x14ac:dyDescent="0.25">
      <c r="A45" s="83" t="s">
        <v>173</v>
      </c>
      <c r="B45" s="110">
        <v>1</v>
      </c>
      <c r="C45" s="110">
        <f t="shared" si="4"/>
        <v>66</v>
      </c>
      <c r="D45" s="110">
        <v>0</v>
      </c>
      <c r="E45" s="110">
        <v>66</v>
      </c>
      <c r="F45" s="111">
        <v>2416</v>
      </c>
      <c r="G45" s="111">
        <f t="shared" si="3"/>
        <v>14.4308</v>
      </c>
      <c r="H45" s="112">
        <f t="shared" si="5"/>
        <v>1904.87</v>
      </c>
      <c r="I45" s="112">
        <f t="shared" si="6"/>
        <v>2354.23</v>
      </c>
    </row>
    <row r="46" spans="1:9" ht="16.899999999999999" customHeight="1" x14ac:dyDescent="0.25">
      <c r="A46" s="83" t="s">
        <v>174</v>
      </c>
      <c r="B46" s="110">
        <v>1</v>
      </c>
      <c r="C46" s="110">
        <f t="shared" si="4"/>
        <v>566</v>
      </c>
      <c r="D46" s="110">
        <v>558</v>
      </c>
      <c r="E46" s="110">
        <v>8</v>
      </c>
      <c r="F46" s="111">
        <v>2416</v>
      </c>
      <c r="G46" s="111">
        <f t="shared" si="3"/>
        <v>14.4308</v>
      </c>
      <c r="H46" s="112">
        <f t="shared" si="5"/>
        <v>230.89</v>
      </c>
      <c r="I46" s="112">
        <f t="shared" si="6"/>
        <v>285.36</v>
      </c>
    </row>
    <row r="47" spans="1:9" ht="16.899999999999999" customHeight="1" x14ac:dyDescent="0.25">
      <c r="A47" s="83" t="s">
        <v>174</v>
      </c>
      <c r="B47" s="110">
        <v>1</v>
      </c>
      <c r="C47" s="110">
        <f t="shared" si="4"/>
        <v>559</v>
      </c>
      <c r="D47" s="110">
        <v>551</v>
      </c>
      <c r="E47" s="110">
        <v>8</v>
      </c>
      <c r="F47" s="111">
        <v>2416</v>
      </c>
      <c r="G47" s="111">
        <f t="shared" si="3"/>
        <v>14.4308</v>
      </c>
      <c r="H47" s="112">
        <f t="shared" si="5"/>
        <v>230.89</v>
      </c>
      <c r="I47" s="112">
        <f t="shared" si="6"/>
        <v>285.36</v>
      </c>
    </row>
    <row r="48" spans="1:9" ht="16.899999999999999" customHeight="1" x14ac:dyDescent="0.25">
      <c r="A48" s="83" t="s">
        <v>174</v>
      </c>
      <c r="B48" s="110">
        <v>1</v>
      </c>
      <c r="C48" s="110">
        <f t="shared" si="4"/>
        <v>590</v>
      </c>
      <c r="D48" s="110">
        <v>582</v>
      </c>
      <c r="E48" s="110">
        <v>8</v>
      </c>
      <c r="F48" s="111">
        <v>2684</v>
      </c>
      <c r="G48" s="111">
        <f t="shared" si="3"/>
        <v>16.031500000000001</v>
      </c>
      <c r="H48" s="112">
        <f t="shared" si="5"/>
        <v>256.5</v>
      </c>
      <c r="I48" s="112">
        <f t="shared" si="6"/>
        <v>317.01</v>
      </c>
    </row>
    <row r="49" spans="1:9" ht="16.899999999999999" customHeight="1" x14ac:dyDescent="0.25">
      <c r="A49" s="83" t="s">
        <v>174</v>
      </c>
      <c r="B49" s="110">
        <v>1</v>
      </c>
      <c r="C49" s="110">
        <f t="shared" si="4"/>
        <v>567</v>
      </c>
      <c r="D49" s="110">
        <v>566</v>
      </c>
      <c r="E49" s="110">
        <v>1</v>
      </c>
      <c r="F49" s="111">
        <v>2684</v>
      </c>
      <c r="G49" s="111">
        <f t="shared" si="3"/>
        <v>16.031500000000001</v>
      </c>
      <c r="H49" s="112">
        <f t="shared" si="5"/>
        <v>32.06</v>
      </c>
      <c r="I49" s="112">
        <f t="shared" si="6"/>
        <v>39.619999999999997</v>
      </c>
    </row>
    <row r="50" spans="1:9" ht="16.899999999999999" customHeight="1" x14ac:dyDescent="0.25">
      <c r="A50" s="83" t="s">
        <v>174</v>
      </c>
      <c r="B50" s="110">
        <v>1</v>
      </c>
      <c r="C50" s="110">
        <f t="shared" si="4"/>
        <v>557</v>
      </c>
      <c r="D50" s="110">
        <v>550</v>
      </c>
      <c r="E50" s="110">
        <v>7</v>
      </c>
      <c r="F50" s="111">
        <v>2684</v>
      </c>
      <c r="G50" s="111">
        <f t="shared" si="3"/>
        <v>16.031500000000001</v>
      </c>
      <c r="H50" s="112">
        <f t="shared" si="5"/>
        <v>224.44</v>
      </c>
      <c r="I50" s="112">
        <f t="shared" si="6"/>
        <v>277.39</v>
      </c>
    </row>
    <row r="51" spans="1:9" ht="16.899999999999999" customHeight="1" x14ac:dyDescent="0.25">
      <c r="A51" s="83" t="s">
        <v>174</v>
      </c>
      <c r="B51" s="110">
        <v>1</v>
      </c>
      <c r="C51" s="110">
        <f t="shared" si="4"/>
        <v>48</v>
      </c>
      <c r="D51" s="110">
        <v>0</v>
      </c>
      <c r="E51" s="110">
        <v>48</v>
      </c>
      <c r="F51" s="111">
        <v>2684</v>
      </c>
      <c r="G51" s="111">
        <f t="shared" si="3"/>
        <v>16.031500000000001</v>
      </c>
      <c r="H51" s="112">
        <f t="shared" si="5"/>
        <v>1539.02</v>
      </c>
      <c r="I51" s="112">
        <f t="shared" si="6"/>
        <v>1902.07</v>
      </c>
    </row>
    <row r="52" spans="1:9" ht="16.899999999999999" customHeight="1" x14ac:dyDescent="0.25">
      <c r="A52" s="83" t="s">
        <v>174</v>
      </c>
      <c r="B52" s="110">
        <v>1</v>
      </c>
      <c r="C52" s="110">
        <f t="shared" si="4"/>
        <v>15</v>
      </c>
      <c r="D52" s="110">
        <v>0</v>
      </c>
      <c r="E52" s="110">
        <v>15</v>
      </c>
      <c r="F52" s="111">
        <v>2684</v>
      </c>
      <c r="G52" s="111">
        <f t="shared" si="3"/>
        <v>16.031500000000001</v>
      </c>
      <c r="H52" s="112">
        <f t="shared" si="5"/>
        <v>480.95</v>
      </c>
      <c r="I52" s="112">
        <f t="shared" si="6"/>
        <v>594.41</v>
      </c>
    </row>
    <row r="53" spans="1:9" ht="16.899999999999999" customHeight="1" x14ac:dyDescent="0.25">
      <c r="A53" s="83" t="s">
        <v>174</v>
      </c>
      <c r="B53" s="110">
        <v>1</v>
      </c>
      <c r="C53" s="110">
        <f t="shared" si="4"/>
        <v>596.5</v>
      </c>
      <c r="D53" s="110">
        <v>590</v>
      </c>
      <c r="E53" s="110">
        <v>6.5</v>
      </c>
      <c r="F53" s="111">
        <v>2684</v>
      </c>
      <c r="G53" s="111">
        <f t="shared" si="3"/>
        <v>16.031500000000001</v>
      </c>
      <c r="H53" s="112">
        <f t="shared" si="5"/>
        <v>208.41</v>
      </c>
      <c r="I53" s="112">
        <f t="shared" si="6"/>
        <v>257.57</v>
      </c>
    </row>
    <row r="54" spans="1:9" ht="16.899999999999999" customHeight="1" x14ac:dyDescent="0.25">
      <c r="A54" s="83" t="s">
        <v>174</v>
      </c>
      <c r="B54" s="110">
        <v>1</v>
      </c>
      <c r="C54" s="110">
        <f t="shared" si="4"/>
        <v>584</v>
      </c>
      <c r="D54" s="110">
        <v>550</v>
      </c>
      <c r="E54" s="110">
        <v>34</v>
      </c>
      <c r="F54" s="111">
        <v>2684</v>
      </c>
      <c r="G54" s="111">
        <f t="shared" si="3"/>
        <v>16.031500000000001</v>
      </c>
      <c r="H54" s="112">
        <f t="shared" si="5"/>
        <v>1090.1400000000001</v>
      </c>
      <c r="I54" s="112">
        <f t="shared" si="6"/>
        <v>1347.3</v>
      </c>
    </row>
    <row r="55" spans="1:9" ht="16.899999999999999" customHeight="1" x14ac:dyDescent="0.25">
      <c r="A55" s="83" t="s">
        <v>174</v>
      </c>
      <c r="B55" s="110">
        <v>1</v>
      </c>
      <c r="C55" s="110">
        <f t="shared" si="4"/>
        <v>503</v>
      </c>
      <c r="D55" s="110">
        <v>495</v>
      </c>
      <c r="E55" s="110">
        <v>8</v>
      </c>
      <c r="F55" s="111">
        <v>2684</v>
      </c>
      <c r="G55" s="111">
        <f t="shared" si="3"/>
        <v>16.031500000000001</v>
      </c>
      <c r="H55" s="112">
        <f t="shared" si="5"/>
        <v>256.5</v>
      </c>
      <c r="I55" s="112">
        <f t="shared" si="6"/>
        <v>317.01</v>
      </c>
    </row>
    <row r="56" spans="1:9" ht="16.899999999999999" customHeight="1" x14ac:dyDescent="0.25">
      <c r="A56" s="83" t="s">
        <v>174</v>
      </c>
      <c r="B56" s="110">
        <v>1</v>
      </c>
      <c r="C56" s="110">
        <f t="shared" si="4"/>
        <v>676</v>
      </c>
      <c r="D56" s="110">
        <v>607</v>
      </c>
      <c r="E56" s="110">
        <v>69</v>
      </c>
      <c r="F56" s="111">
        <v>2684</v>
      </c>
      <c r="G56" s="111">
        <f t="shared" si="3"/>
        <v>16.031500000000001</v>
      </c>
      <c r="H56" s="112">
        <f t="shared" si="5"/>
        <v>2212.35</v>
      </c>
      <c r="I56" s="112">
        <f t="shared" si="6"/>
        <v>2734.24</v>
      </c>
    </row>
    <row r="57" spans="1:9" ht="16.899999999999999" customHeight="1" x14ac:dyDescent="0.25">
      <c r="A57" s="83" t="s">
        <v>174</v>
      </c>
      <c r="B57" s="110">
        <v>1</v>
      </c>
      <c r="C57" s="110">
        <f t="shared" si="4"/>
        <v>626</v>
      </c>
      <c r="D57" s="110">
        <v>606</v>
      </c>
      <c r="E57" s="110">
        <v>20</v>
      </c>
      <c r="F57" s="111">
        <v>2684</v>
      </c>
      <c r="G57" s="111">
        <f t="shared" si="3"/>
        <v>16.031500000000001</v>
      </c>
      <c r="H57" s="112">
        <f t="shared" si="5"/>
        <v>641.26</v>
      </c>
      <c r="I57" s="112">
        <f t="shared" si="6"/>
        <v>792.53</v>
      </c>
    </row>
    <row r="58" spans="1:9" ht="16.899999999999999" customHeight="1" x14ac:dyDescent="0.25">
      <c r="A58" s="83" t="s">
        <v>174</v>
      </c>
      <c r="B58" s="110">
        <v>1</v>
      </c>
      <c r="C58" s="110">
        <f t="shared" si="4"/>
        <v>327.5</v>
      </c>
      <c r="D58" s="110">
        <v>247.5</v>
      </c>
      <c r="E58" s="110">
        <v>80</v>
      </c>
      <c r="F58" s="111">
        <v>2684</v>
      </c>
      <c r="G58" s="111">
        <f t="shared" si="3"/>
        <v>16.031500000000001</v>
      </c>
      <c r="H58" s="112">
        <f t="shared" si="5"/>
        <v>2565.04</v>
      </c>
      <c r="I58" s="112">
        <f t="shared" si="6"/>
        <v>3170.13</v>
      </c>
    </row>
    <row r="59" spans="1:9" ht="16.899999999999999" customHeight="1" x14ac:dyDescent="0.25">
      <c r="A59" s="83" t="s">
        <v>174</v>
      </c>
      <c r="B59" s="110">
        <v>1</v>
      </c>
      <c r="C59" s="110">
        <f t="shared" si="4"/>
        <v>154</v>
      </c>
      <c r="D59" s="110">
        <v>147.5</v>
      </c>
      <c r="E59" s="110">
        <v>6.5</v>
      </c>
      <c r="F59" s="111">
        <v>2684</v>
      </c>
      <c r="G59" s="111">
        <f t="shared" si="3"/>
        <v>16.031500000000001</v>
      </c>
      <c r="H59" s="112">
        <f t="shared" si="5"/>
        <v>208.41</v>
      </c>
      <c r="I59" s="112">
        <f t="shared" si="6"/>
        <v>257.57</v>
      </c>
    </row>
    <row r="60" spans="1:9" ht="16.899999999999999" customHeight="1" x14ac:dyDescent="0.25">
      <c r="A60" s="83" t="s">
        <v>174</v>
      </c>
      <c r="B60" s="110">
        <v>1</v>
      </c>
      <c r="C60" s="110">
        <f t="shared" si="4"/>
        <v>535</v>
      </c>
      <c r="D60" s="110">
        <v>526</v>
      </c>
      <c r="E60" s="110">
        <v>9</v>
      </c>
      <c r="F60" s="111">
        <v>2416</v>
      </c>
      <c r="G60" s="111">
        <f t="shared" si="3"/>
        <v>14.4308</v>
      </c>
      <c r="H60" s="112">
        <f t="shared" si="5"/>
        <v>259.75</v>
      </c>
      <c r="I60" s="112">
        <f t="shared" si="6"/>
        <v>321.02999999999997</v>
      </c>
    </row>
    <row r="61" spans="1:9" ht="16.899999999999999" customHeight="1" x14ac:dyDescent="0.25">
      <c r="A61" s="83" t="s">
        <v>174</v>
      </c>
      <c r="B61" s="110">
        <v>1</v>
      </c>
      <c r="C61" s="110">
        <f t="shared" si="4"/>
        <v>608</v>
      </c>
      <c r="D61" s="110">
        <v>591</v>
      </c>
      <c r="E61" s="110">
        <v>17</v>
      </c>
      <c r="F61" s="111">
        <v>2684</v>
      </c>
      <c r="G61" s="111">
        <f t="shared" si="3"/>
        <v>16.031500000000001</v>
      </c>
      <c r="H61" s="112">
        <f t="shared" si="5"/>
        <v>545.07000000000005</v>
      </c>
      <c r="I61" s="112">
        <f t="shared" si="6"/>
        <v>673.65</v>
      </c>
    </row>
    <row r="62" spans="1:9" ht="16.899999999999999" customHeight="1" x14ac:dyDescent="0.25">
      <c r="A62" s="83" t="s">
        <v>174</v>
      </c>
      <c r="B62" s="110">
        <v>1</v>
      </c>
      <c r="C62" s="110">
        <f t="shared" si="4"/>
        <v>511</v>
      </c>
      <c r="D62" s="110">
        <v>502</v>
      </c>
      <c r="E62" s="110">
        <v>9</v>
      </c>
      <c r="F62" s="111">
        <v>2684</v>
      </c>
      <c r="G62" s="111">
        <f t="shared" si="3"/>
        <v>16.031500000000001</v>
      </c>
      <c r="H62" s="112">
        <f t="shared" si="5"/>
        <v>288.57</v>
      </c>
      <c r="I62" s="112">
        <f t="shared" si="6"/>
        <v>356.64</v>
      </c>
    </row>
    <row r="63" spans="1:9" ht="16.899999999999999" customHeight="1" x14ac:dyDescent="0.25">
      <c r="A63" s="83" t="s">
        <v>174</v>
      </c>
      <c r="B63" s="110">
        <v>1</v>
      </c>
      <c r="C63" s="110">
        <f t="shared" si="4"/>
        <v>519</v>
      </c>
      <c r="D63" s="110">
        <v>478</v>
      </c>
      <c r="E63" s="110">
        <v>41</v>
      </c>
      <c r="F63" s="111">
        <v>2684</v>
      </c>
      <c r="G63" s="111">
        <f t="shared" si="3"/>
        <v>16.031500000000001</v>
      </c>
      <c r="H63" s="112">
        <f t="shared" si="5"/>
        <v>1314.58</v>
      </c>
      <c r="I63" s="112">
        <f t="shared" si="6"/>
        <v>1624.69</v>
      </c>
    </row>
    <row r="64" spans="1:9" ht="16.899999999999999" customHeight="1" x14ac:dyDescent="0.25">
      <c r="A64" s="83" t="s">
        <v>174</v>
      </c>
      <c r="B64" s="110">
        <v>1</v>
      </c>
      <c r="C64" s="110">
        <f t="shared" si="4"/>
        <v>426.25</v>
      </c>
      <c r="D64" s="110">
        <v>394.5</v>
      </c>
      <c r="E64" s="110">
        <v>31.75</v>
      </c>
      <c r="F64" s="111">
        <v>2684</v>
      </c>
      <c r="G64" s="111">
        <f t="shared" si="3"/>
        <v>16.031500000000001</v>
      </c>
      <c r="H64" s="112">
        <f t="shared" si="5"/>
        <v>1018</v>
      </c>
      <c r="I64" s="112">
        <f t="shared" si="6"/>
        <v>1258.1500000000001</v>
      </c>
    </row>
    <row r="65" spans="1:9" ht="16.899999999999999" customHeight="1" x14ac:dyDescent="0.25">
      <c r="A65" s="83" t="s">
        <v>175</v>
      </c>
      <c r="B65" s="110">
        <v>1</v>
      </c>
      <c r="C65" s="110">
        <f t="shared" si="4"/>
        <v>175</v>
      </c>
      <c r="D65" s="110">
        <v>171.5</v>
      </c>
      <c r="E65" s="110">
        <v>3.5</v>
      </c>
      <c r="F65" s="111">
        <v>3552</v>
      </c>
      <c r="G65" s="111">
        <f t="shared" si="3"/>
        <v>21.216100000000001</v>
      </c>
      <c r="H65" s="112">
        <f t="shared" si="5"/>
        <v>148.51</v>
      </c>
      <c r="I65" s="112">
        <f t="shared" si="6"/>
        <v>183.54</v>
      </c>
    </row>
    <row r="66" spans="1:9" ht="16.899999999999999" customHeight="1" x14ac:dyDescent="0.25">
      <c r="A66" s="83" t="s">
        <v>176</v>
      </c>
      <c r="B66" s="110">
        <v>1</v>
      </c>
      <c r="C66" s="110">
        <f t="shared" si="4"/>
        <v>184</v>
      </c>
      <c r="D66" s="110">
        <v>0</v>
      </c>
      <c r="E66" s="110">
        <v>184</v>
      </c>
      <c r="F66" s="111">
        <v>2926</v>
      </c>
      <c r="G66" s="111">
        <f t="shared" si="3"/>
        <v>17.477</v>
      </c>
      <c r="H66" s="112">
        <f t="shared" si="5"/>
        <v>6431.54</v>
      </c>
      <c r="I66" s="112">
        <f t="shared" si="6"/>
        <v>7948.74</v>
      </c>
    </row>
    <row r="67" spans="1:9" ht="16.899999999999999" customHeight="1" x14ac:dyDescent="0.25">
      <c r="A67" s="83" t="s">
        <v>176</v>
      </c>
      <c r="B67" s="110">
        <v>1</v>
      </c>
      <c r="C67" s="110">
        <f t="shared" si="4"/>
        <v>288</v>
      </c>
      <c r="D67" s="110">
        <v>0</v>
      </c>
      <c r="E67" s="110">
        <v>288</v>
      </c>
      <c r="F67" s="111">
        <v>2926</v>
      </c>
      <c r="G67" s="111">
        <f t="shared" si="3"/>
        <v>17.477</v>
      </c>
      <c r="H67" s="112">
        <f t="shared" si="5"/>
        <v>10066.75</v>
      </c>
      <c r="I67" s="112">
        <f t="shared" si="6"/>
        <v>12441.5</v>
      </c>
    </row>
    <row r="68" spans="1:9" ht="16.899999999999999" customHeight="1" x14ac:dyDescent="0.25">
      <c r="A68" s="83" t="s">
        <v>176</v>
      </c>
      <c r="B68" s="110">
        <v>1</v>
      </c>
      <c r="C68" s="110">
        <f t="shared" si="4"/>
        <v>288</v>
      </c>
      <c r="D68" s="110">
        <v>0</v>
      </c>
      <c r="E68" s="110">
        <v>288</v>
      </c>
      <c r="F68" s="111">
        <v>2926</v>
      </c>
      <c r="G68" s="111">
        <f t="shared" si="3"/>
        <v>17.477</v>
      </c>
      <c r="H68" s="112">
        <f t="shared" si="5"/>
        <v>10066.75</v>
      </c>
      <c r="I68" s="112">
        <f t="shared" si="6"/>
        <v>12441.5</v>
      </c>
    </row>
    <row r="69" spans="1:9" ht="16.899999999999999" customHeight="1" x14ac:dyDescent="0.25">
      <c r="A69" s="83" t="s">
        <v>176</v>
      </c>
      <c r="B69" s="110">
        <v>1</v>
      </c>
      <c r="C69" s="110">
        <f t="shared" si="4"/>
        <v>260.74999999999989</v>
      </c>
      <c r="D69" s="110">
        <v>0</v>
      </c>
      <c r="E69" s="110">
        <v>260.74999999999989</v>
      </c>
      <c r="F69" s="111">
        <v>2926</v>
      </c>
      <c r="G69" s="111">
        <f t="shared" si="3"/>
        <v>17.477</v>
      </c>
      <c r="H69" s="112">
        <f t="shared" si="5"/>
        <v>9114.26</v>
      </c>
      <c r="I69" s="112">
        <f t="shared" si="6"/>
        <v>11264.31</v>
      </c>
    </row>
    <row r="70" spans="1:9" ht="16.899999999999999" customHeight="1" x14ac:dyDescent="0.25">
      <c r="A70" s="83" t="s">
        <v>176</v>
      </c>
      <c r="B70" s="110">
        <v>1</v>
      </c>
      <c r="C70" s="110">
        <f t="shared" si="4"/>
        <v>396.75</v>
      </c>
      <c r="D70" s="110">
        <v>0</v>
      </c>
      <c r="E70" s="110">
        <v>396.75</v>
      </c>
      <c r="F70" s="111">
        <v>2926</v>
      </c>
      <c r="G70" s="111">
        <f t="shared" si="3"/>
        <v>17.477</v>
      </c>
      <c r="H70" s="112">
        <f t="shared" si="5"/>
        <v>13868</v>
      </c>
      <c r="I70" s="112">
        <f t="shared" si="6"/>
        <v>17139.46</v>
      </c>
    </row>
    <row r="71" spans="1:9" ht="16.899999999999999" customHeight="1" x14ac:dyDescent="0.25">
      <c r="A71" s="83" t="s">
        <v>176</v>
      </c>
      <c r="B71" s="110">
        <v>1</v>
      </c>
      <c r="C71" s="110">
        <f t="shared" si="4"/>
        <v>416</v>
      </c>
      <c r="D71" s="110">
        <v>0</v>
      </c>
      <c r="E71" s="110">
        <v>416</v>
      </c>
      <c r="F71" s="111">
        <v>2926</v>
      </c>
      <c r="G71" s="111">
        <f t="shared" si="3"/>
        <v>17.477</v>
      </c>
      <c r="H71" s="112">
        <f t="shared" si="5"/>
        <v>14540.86</v>
      </c>
      <c r="I71" s="112">
        <f t="shared" si="6"/>
        <v>17971.05</v>
      </c>
    </row>
    <row r="72" spans="1:9" ht="16.899999999999999" customHeight="1" x14ac:dyDescent="0.25">
      <c r="A72" s="83" t="s">
        <v>176</v>
      </c>
      <c r="B72" s="110">
        <v>1</v>
      </c>
      <c r="C72" s="110">
        <f t="shared" si="4"/>
        <v>360</v>
      </c>
      <c r="D72" s="110">
        <v>0</v>
      </c>
      <c r="E72" s="110">
        <v>360</v>
      </c>
      <c r="F72" s="111">
        <v>2926</v>
      </c>
      <c r="G72" s="111">
        <f t="shared" si="3"/>
        <v>17.477</v>
      </c>
      <c r="H72" s="112">
        <f t="shared" si="5"/>
        <v>12583.44</v>
      </c>
      <c r="I72" s="112">
        <f t="shared" si="6"/>
        <v>15551.87</v>
      </c>
    </row>
    <row r="73" spans="1:9" ht="16.899999999999999" customHeight="1" x14ac:dyDescent="0.25">
      <c r="A73" s="83" t="s">
        <v>176</v>
      </c>
      <c r="B73" s="110">
        <v>1</v>
      </c>
      <c r="C73" s="110">
        <f t="shared" si="4"/>
        <v>214.39</v>
      </c>
      <c r="D73" s="110">
        <v>0</v>
      </c>
      <c r="E73" s="110">
        <v>214.39</v>
      </c>
      <c r="F73" s="111">
        <v>2926</v>
      </c>
      <c r="G73" s="111">
        <f t="shared" si="3"/>
        <v>17.477</v>
      </c>
      <c r="H73" s="112">
        <f>ROUND(E73*G73*2,2)</f>
        <v>7493.79</v>
      </c>
      <c r="I73" s="112">
        <f t="shared" si="6"/>
        <v>9261.58</v>
      </c>
    </row>
    <row r="74" spans="1:9" ht="16.899999999999999" customHeight="1" x14ac:dyDescent="0.25">
      <c r="A74" s="83" t="s">
        <v>176</v>
      </c>
      <c r="B74" s="110">
        <v>1</v>
      </c>
      <c r="C74" s="110">
        <f t="shared" si="4"/>
        <v>219.49400000000003</v>
      </c>
      <c r="D74" s="110">
        <v>0</v>
      </c>
      <c r="E74" s="110">
        <v>219.49400000000003</v>
      </c>
      <c r="F74" s="111">
        <v>2926</v>
      </c>
      <c r="G74" s="111">
        <f t="shared" si="3"/>
        <v>17.477</v>
      </c>
      <c r="H74" s="112">
        <f t="shared" ref="H74:H77" si="7">ROUND(E74*G74*2,2)</f>
        <v>7672.19</v>
      </c>
      <c r="I74" s="112">
        <f t="shared" si="6"/>
        <v>9482.06</v>
      </c>
    </row>
    <row r="75" spans="1:9" ht="16.899999999999999" customHeight="1" x14ac:dyDescent="0.25">
      <c r="A75" s="83" t="s">
        <v>177</v>
      </c>
      <c r="B75" s="110">
        <v>1</v>
      </c>
      <c r="C75" s="110">
        <f t="shared" si="4"/>
        <v>60</v>
      </c>
      <c r="D75" s="110">
        <v>0</v>
      </c>
      <c r="E75" s="110">
        <v>60</v>
      </c>
      <c r="F75" s="111">
        <v>1766</v>
      </c>
      <c r="G75" s="111">
        <f t="shared" si="3"/>
        <v>10.548299999999999</v>
      </c>
      <c r="H75" s="112">
        <f t="shared" si="7"/>
        <v>1265.8</v>
      </c>
      <c r="I75" s="112">
        <f t="shared" si="6"/>
        <v>1564.4</v>
      </c>
    </row>
    <row r="76" spans="1:9" ht="16.899999999999999" customHeight="1" x14ac:dyDescent="0.25">
      <c r="A76" s="83" t="s">
        <v>177</v>
      </c>
      <c r="B76" s="110">
        <v>1</v>
      </c>
      <c r="C76" s="110">
        <f t="shared" si="4"/>
        <v>172</v>
      </c>
      <c r="D76" s="110">
        <v>0</v>
      </c>
      <c r="E76" s="110">
        <v>172</v>
      </c>
      <c r="F76" s="111">
        <v>1766</v>
      </c>
      <c r="G76" s="111">
        <f t="shared" si="3"/>
        <v>10.548299999999999</v>
      </c>
      <c r="H76" s="112">
        <f t="shared" si="7"/>
        <v>3628.62</v>
      </c>
      <c r="I76" s="112">
        <f t="shared" si="6"/>
        <v>4484.6099999999997</v>
      </c>
    </row>
    <row r="77" spans="1:9" ht="16.899999999999999" customHeight="1" x14ac:dyDescent="0.25">
      <c r="A77" s="83" t="s">
        <v>177</v>
      </c>
      <c r="B77" s="110">
        <v>1</v>
      </c>
      <c r="C77" s="110">
        <f t="shared" si="4"/>
        <v>304</v>
      </c>
      <c r="D77" s="110">
        <v>0</v>
      </c>
      <c r="E77" s="110">
        <v>304</v>
      </c>
      <c r="F77" s="111">
        <v>1766</v>
      </c>
      <c r="G77" s="111">
        <f t="shared" si="3"/>
        <v>10.548299999999999</v>
      </c>
      <c r="H77" s="112">
        <f t="shared" si="7"/>
        <v>6413.37</v>
      </c>
      <c r="I77" s="112">
        <f t="shared" si="6"/>
        <v>7926.28</v>
      </c>
    </row>
    <row r="78" spans="1:9" ht="16.899999999999999" customHeight="1" x14ac:dyDescent="0.25">
      <c r="A78" s="83" t="s">
        <v>177</v>
      </c>
      <c r="B78" s="110">
        <v>1</v>
      </c>
      <c r="C78" s="110">
        <f>D78+E78</f>
        <v>84</v>
      </c>
      <c r="D78" s="110">
        <v>0</v>
      </c>
      <c r="E78" s="110">
        <v>84</v>
      </c>
      <c r="F78" s="111">
        <v>1766</v>
      </c>
      <c r="G78" s="111">
        <f t="shared" ref="G78:G141" si="8">ROUND(F78/167.42,4)</f>
        <v>10.548299999999999</v>
      </c>
      <c r="H78" s="112">
        <f>ROUND(E78*G78*2,2)</f>
        <v>1772.11</v>
      </c>
      <c r="I78" s="112">
        <f>ROUND(H78*1.2359,2)</f>
        <v>2190.15</v>
      </c>
    </row>
    <row r="79" spans="1:9" ht="16.899999999999999" customHeight="1" x14ac:dyDescent="0.25">
      <c r="A79" s="83" t="s">
        <v>177</v>
      </c>
      <c r="B79" s="110">
        <v>1</v>
      </c>
      <c r="C79" s="110">
        <f t="shared" ref="C79:C90" si="9">D79+E79</f>
        <v>164</v>
      </c>
      <c r="D79" s="110">
        <v>71.5</v>
      </c>
      <c r="E79" s="110">
        <v>92.5</v>
      </c>
      <c r="F79" s="111">
        <v>1766</v>
      </c>
      <c r="G79" s="111">
        <f t="shared" si="8"/>
        <v>10.548299999999999</v>
      </c>
      <c r="H79" s="112">
        <f t="shared" ref="H79:H87" si="10">ROUND(E79*G79*2,2)</f>
        <v>1951.44</v>
      </c>
      <c r="I79" s="112">
        <f t="shared" ref="I79:I90" si="11">ROUND(H79*1.2359,2)</f>
        <v>2411.7800000000002</v>
      </c>
    </row>
    <row r="80" spans="1:9" ht="16.899999999999999" customHeight="1" x14ac:dyDescent="0.25">
      <c r="A80" s="83" t="s">
        <v>177</v>
      </c>
      <c r="B80" s="110">
        <v>1</v>
      </c>
      <c r="C80" s="110">
        <f t="shared" si="9"/>
        <v>118.54166666666669</v>
      </c>
      <c r="D80" s="110">
        <v>0</v>
      </c>
      <c r="E80" s="110">
        <v>118.54166666666669</v>
      </c>
      <c r="F80" s="111">
        <v>1766</v>
      </c>
      <c r="G80" s="111">
        <f t="shared" si="8"/>
        <v>10.548299999999999</v>
      </c>
      <c r="H80" s="112">
        <f t="shared" si="10"/>
        <v>2500.83</v>
      </c>
      <c r="I80" s="112">
        <f t="shared" si="11"/>
        <v>3090.78</v>
      </c>
    </row>
    <row r="81" spans="1:9" ht="16.899999999999999" customHeight="1" x14ac:dyDescent="0.25">
      <c r="A81" s="83" t="s">
        <v>177</v>
      </c>
      <c r="B81" s="110">
        <v>1</v>
      </c>
      <c r="C81" s="110">
        <f t="shared" si="9"/>
        <v>60</v>
      </c>
      <c r="D81" s="110">
        <v>0</v>
      </c>
      <c r="E81" s="110">
        <v>60</v>
      </c>
      <c r="F81" s="111">
        <v>1766</v>
      </c>
      <c r="G81" s="111">
        <f t="shared" si="8"/>
        <v>10.548299999999999</v>
      </c>
      <c r="H81" s="112">
        <f t="shared" si="10"/>
        <v>1265.8</v>
      </c>
      <c r="I81" s="112">
        <f t="shared" si="11"/>
        <v>1564.4</v>
      </c>
    </row>
    <row r="82" spans="1:9" ht="16.899999999999999" customHeight="1" x14ac:dyDescent="0.25">
      <c r="A82" s="83" t="s">
        <v>177</v>
      </c>
      <c r="B82" s="110">
        <v>1</v>
      </c>
      <c r="C82" s="110">
        <f t="shared" si="9"/>
        <v>168</v>
      </c>
      <c r="D82" s="110">
        <v>0</v>
      </c>
      <c r="E82" s="110">
        <v>168</v>
      </c>
      <c r="F82" s="111">
        <v>1766</v>
      </c>
      <c r="G82" s="111">
        <f t="shared" si="8"/>
        <v>10.548299999999999</v>
      </c>
      <c r="H82" s="112">
        <f t="shared" si="10"/>
        <v>3544.23</v>
      </c>
      <c r="I82" s="112">
        <f t="shared" si="11"/>
        <v>4380.3100000000004</v>
      </c>
    </row>
    <row r="83" spans="1:9" ht="16.899999999999999" customHeight="1" x14ac:dyDescent="0.25">
      <c r="A83" s="83" t="s">
        <v>177</v>
      </c>
      <c r="B83" s="110">
        <v>1</v>
      </c>
      <c r="C83" s="110">
        <f t="shared" si="9"/>
        <v>24</v>
      </c>
      <c r="D83" s="110">
        <v>0</v>
      </c>
      <c r="E83" s="110">
        <v>24</v>
      </c>
      <c r="F83" s="111">
        <v>1766</v>
      </c>
      <c r="G83" s="111">
        <f t="shared" si="8"/>
        <v>10.548299999999999</v>
      </c>
      <c r="H83" s="112">
        <f t="shared" si="10"/>
        <v>506.32</v>
      </c>
      <c r="I83" s="112">
        <f t="shared" si="11"/>
        <v>625.76</v>
      </c>
    </row>
    <row r="84" spans="1:9" ht="16.899999999999999" customHeight="1" x14ac:dyDescent="0.25">
      <c r="A84" s="83" t="s">
        <v>177</v>
      </c>
      <c r="B84" s="110">
        <v>1</v>
      </c>
      <c r="C84" s="110">
        <f t="shared" si="9"/>
        <v>80</v>
      </c>
      <c r="D84" s="110">
        <v>0</v>
      </c>
      <c r="E84" s="110">
        <v>80</v>
      </c>
      <c r="F84" s="111">
        <v>1766</v>
      </c>
      <c r="G84" s="111">
        <f t="shared" si="8"/>
        <v>10.548299999999999</v>
      </c>
      <c r="H84" s="112">
        <f t="shared" si="10"/>
        <v>1687.73</v>
      </c>
      <c r="I84" s="112">
        <f t="shared" si="11"/>
        <v>2085.87</v>
      </c>
    </row>
    <row r="85" spans="1:9" ht="16.899999999999999" customHeight="1" x14ac:dyDescent="0.25">
      <c r="A85" s="83" t="s">
        <v>177</v>
      </c>
      <c r="B85" s="110">
        <v>1</v>
      </c>
      <c r="C85" s="110">
        <f t="shared" si="9"/>
        <v>31.999999999999996</v>
      </c>
      <c r="D85" s="110">
        <v>0</v>
      </c>
      <c r="E85" s="110">
        <v>31.999999999999996</v>
      </c>
      <c r="F85" s="111">
        <v>1766</v>
      </c>
      <c r="G85" s="111">
        <f t="shared" si="8"/>
        <v>10.548299999999999</v>
      </c>
      <c r="H85" s="112">
        <f t="shared" si="10"/>
        <v>675.09</v>
      </c>
      <c r="I85" s="112">
        <f t="shared" si="11"/>
        <v>834.34</v>
      </c>
    </row>
    <row r="86" spans="1:9" ht="16.899999999999999" customHeight="1" x14ac:dyDescent="0.25">
      <c r="A86" s="83" t="s">
        <v>177</v>
      </c>
      <c r="B86" s="110">
        <v>1</v>
      </c>
      <c r="C86" s="110">
        <f t="shared" si="9"/>
        <v>22.524000000000001</v>
      </c>
      <c r="D86" s="110">
        <v>0</v>
      </c>
      <c r="E86" s="110">
        <v>22.524000000000001</v>
      </c>
      <c r="F86" s="111">
        <v>1766</v>
      </c>
      <c r="G86" s="111">
        <f t="shared" si="8"/>
        <v>10.548299999999999</v>
      </c>
      <c r="H86" s="112">
        <f t="shared" si="10"/>
        <v>475.18</v>
      </c>
      <c r="I86" s="112">
        <f t="shared" si="11"/>
        <v>587.27</v>
      </c>
    </row>
    <row r="87" spans="1:9" ht="16.899999999999999" customHeight="1" x14ac:dyDescent="0.25">
      <c r="A87" s="83" t="s">
        <v>177</v>
      </c>
      <c r="B87" s="110">
        <v>1</v>
      </c>
      <c r="C87" s="110">
        <f t="shared" si="9"/>
        <v>72</v>
      </c>
      <c r="D87" s="110">
        <v>0</v>
      </c>
      <c r="E87" s="110">
        <v>72</v>
      </c>
      <c r="F87" s="111">
        <v>1766</v>
      </c>
      <c r="G87" s="111">
        <f t="shared" si="8"/>
        <v>10.548299999999999</v>
      </c>
      <c r="H87" s="112">
        <f t="shared" si="10"/>
        <v>1518.96</v>
      </c>
      <c r="I87" s="112">
        <f t="shared" si="11"/>
        <v>1877.28</v>
      </c>
    </row>
    <row r="88" spans="1:9" ht="16.899999999999999" customHeight="1" x14ac:dyDescent="0.25">
      <c r="A88" s="83" t="s">
        <v>177</v>
      </c>
      <c r="B88" s="110">
        <v>1</v>
      </c>
      <c r="C88" s="110">
        <f t="shared" si="9"/>
        <v>12</v>
      </c>
      <c r="D88" s="110">
        <v>0</v>
      </c>
      <c r="E88" s="110">
        <v>12</v>
      </c>
      <c r="F88" s="111">
        <v>1766</v>
      </c>
      <c r="G88" s="111">
        <f t="shared" si="8"/>
        <v>10.548299999999999</v>
      </c>
      <c r="H88" s="112">
        <f>ROUND(E88*G88*2,2)</f>
        <v>253.16</v>
      </c>
      <c r="I88" s="112">
        <f t="shared" si="11"/>
        <v>312.88</v>
      </c>
    </row>
    <row r="89" spans="1:9" ht="16.899999999999999" customHeight="1" x14ac:dyDescent="0.25">
      <c r="A89" s="83" t="s">
        <v>177</v>
      </c>
      <c r="B89" s="110">
        <v>1</v>
      </c>
      <c r="C89" s="110">
        <f t="shared" si="9"/>
        <v>24</v>
      </c>
      <c r="D89" s="110">
        <v>0</v>
      </c>
      <c r="E89" s="110">
        <v>24</v>
      </c>
      <c r="F89" s="111">
        <v>1766</v>
      </c>
      <c r="G89" s="111">
        <f t="shared" si="8"/>
        <v>10.548299999999999</v>
      </c>
      <c r="H89" s="112">
        <f t="shared" ref="H89" si="12">ROUND(E89*G89*2,2)</f>
        <v>506.32</v>
      </c>
      <c r="I89" s="112">
        <f t="shared" si="11"/>
        <v>625.76</v>
      </c>
    </row>
    <row r="90" spans="1:9" ht="16.899999999999999" customHeight="1" x14ac:dyDescent="0.25">
      <c r="A90" s="83" t="s">
        <v>177</v>
      </c>
      <c r="B90" s="110">
        <v>1</v>
      </c>
      <c r="C90" s="110">
        <f t="shared" si="9"/>
        <v>24</v>
      </c>
      <c r="D90" s="110">
        <v>0</v>
      </c>
      <c r="E90" s="110">
        <v>24</v>
      </c>
      <c r="F90" s="111">
        <v>1766</v>
      </c>
      <c r="G90" s="111">
        <f t="shared" si="8"/>
        <v>10.548299999999999</v>
      </c>
      <c r="H90" s="112">
        <f>ROUND(E90*G90*2,2)</f>
        <v>506.32</v>
      </c>
      <c r="I90" s="112">
        <f t="shared" si="11"/>
        <v>625.76</v>
      </c>
    </row>
    <row r="91" spans="1:9" ht="16.899999999999999" customHeight="1" x14ac:dyDescent="0.25">
      <c r="A91" s="83" t="s">
        <v>177</v>
      </c>
      <c r="B91" s="110">
        <v>1</v>
      </c>
      <c r="C91" s="110">
        <f>D91+E91</f>
        <v>64</v>
      </c>
      <c r="D91" s="110">
        <v>28</v>
      </c>
      <c r="E91" s="110">
        <v>36</v>
      </c>
      <c r="F91" s="111">
        <v>1766</v>
      </c>
      <c r="G91" s="111">
        <f t="shared" si="8"/>
        <v>10.548299999999999</v>
      </c>
      <c r="H91" s="112">
        <f>ROUND(E91*G91*2,2)</f>
        <v>759.48</v>
      </c>
      <c r="I91" s="112">
        <f>ROUND(H91*1.2359,2)</f>
        <v>938.64</v>
      </c>
    </row>
    <row r="92" spans="1:9" ht="16.899999999999999" customHeight="1" x14ac:dyDescent="0.25">
      <c r="A92" s="83" t="s">
        <v>177</v>
      </c>
      <c r="B92" s="110">
        <v>1</v>
      </c>
      <c r="C92" s="110">
        <f t="shared" ref="C92:C105" si="13">D92+E92</f>
        <v>48</v>
      </c>
      <c r="D92" s="110">
        <v>0</v>
      </c>
      <c r="E92" s="110">
        <v>48</v>
      </c>
      <c r="F92" s="111">
        <v>1800</v>
      </c>
      <c r="G92" s="111">
        <f t="shared" si="8"/>
        <v>10.7514</v>
      </c>
      <c r="H92" s="112">
        <f t="shared" ref="H92:H100" si="14">ROUND(E92*G92*2,2)</f>
        <v>1032.1300000000001</v>
      </c>
      <c r="I92" s="112">
        <f t="shared" ref="I92:I105" si="15">ROUND(H92*1.2359,2)</f>
        <v>1275.6099999999999</v>
      </c>
    </row>
    <row r="93" spans="1:9" ht="16.899999999999999" customHeight="1" x14ac:dyDescent="0.25">
      <c r="A93" s="83" t="s">
        <v>177</v>
      </c>
      <c r="B93" s="110">
        <v>1</v>
      </c>
      <c r="C93" s="110">
        <f t="shared" si="13"/>
        <v>89</v>
      </c>
      <c r="D93" s="110">
        <v>0</v>
      </c>
      <c r="E93" s="110">
        <v>89</v>
      </c>
      <c r="F93" s="111">
        <v>1800</v>
      </c>
      <c r="G93" s="111">
        <f t="shared" si="8"/>
        <v>10.7514</v>
      </c>
      <c r="H93" s="112">
        <f t="shared" si="14"/>
        <v>1913.75</v>
      </c>
      <c r="I93" s="112">
        <f t="shared" si="15"/>
        <v>2365.1999999999998</v>
      </c>
    </row>
    <row r="94" spans="1:9" ht="16.899999999999999" customHeight="1" x14ac:dyDescent="0.25">
      <c r="A94" s="83" t="s">
        <v>177</v>
      </c>
      <c r="B94" s="110">
        <v>1</v>
      </c>
      <c r="C94" s="110">
        <f t="shared" si="13"/>
        <v>214</v>
      </c>
      <c r="D94" s="110">
        <v>0</v>
      </c>
      <c r="E94" s="110">
        <v>214</v>
      </c>
      <c r="F94" s="111">
        <v>1800</v>
      </c>
      <c r="G94" s="111">
        <f t="shared" si="8"/>
        <v>10.7514</v>
      </c>
      <c r="H94" s="112">
        <f t="shared" si="14"/>
        <v>4601.6000000000004</v>
      </c>
      <c r="I94" s="112">
        <f t="shared" si="15"/>
        <v>5687.12</v>
      </c>
    </row>
    <row r="95" spans="1:9" ht="16.899999999999999" customHeight="1" x14ac:dyDescent="0.25">
      <c r="A95" s="83" t="s">
        <v>177</v>
      </c>
      <c r="B95" s="110">
        <v>1</v>
      </c>
      <c r="C95" s="110">
        <f t="shared" si="13"/>
        <v>72</v>
      </c>
      <c r="D95" s="110">
        <v>0</v>
      </c>
      <c r="E95" s="110">
        <v>72</v>
      </c>
      <c r="F95" s="111">
        <v>1800</v>
      </c>
      <c r="G95" s="111">
        <f t="shared" si="8"/>
        <v>10.7514</v>
      </c>
      <c r="H95" s="112">
        <f t="shared" si="14"/>
        <v>1548.2</v>
      </c>
      <c r="I95" s="112">
        <f t="shared" si="15"/>
        <v>1913.42</v>
      </c>
    </row>
    <row r="96" spans="1:9" ht="16.899999999999999" customHeight="1" x14ac:dyDescent="0.25">
      <c r="A96" s="83" t="s">
        <v>177</v>
      </c>
      <c r="B96" s="110">
        <v>1</v>
      </c>
      <c r="C96" s="110">
        <f t="shared" si="13"/>
        <v>88</v>
      </c>
      <c r="D96" s="110">
        <v>0</v>
      </c>
      <c r="E96" s="110">
        <v>88</v>
      </c>
      <c r="F96" s="111">
        <v>1800</v>
      </c>
      <c r="G96" s="111">
        <f t="shared" si="8"/>
        <v>10.7514</v>
      </c>
      <c r="H96" s="112">
        <f t="shared" si="14"/>
        <v>1892.25</v>
      </c>
      <c r="I96" s="112">
        <f t="shared" si="15"/>
        <v>2338.63</v>
      </c>
    </row>
    <row r="97" spans="1:9" ht="16.899999999999999" customHeight="1" x14ac:dyDescent="0.25">
      <c r="A97" s="83" t="s">
        <v>177</v>
      </c>
      <c r="B97" s="110">
        <v>1</v>
      </c>
      <c r="C97" s="110">
        <f t="shared" si="13"/>
        <v>16</v>
      </c>
      <c r="D97" s="110">
        <v>0</v>
      </c>
      <c r="E97" s="110">
        <v>16</v>
      </c>
      <c r="F97" s="111">
        <v>1800</v>
      </c>
      <c r="G97" s="111">
        <f t="shared" si="8"/>
        <v>10.7514</v>
      </c>
      <c r="H97" s="112">
        <f t="shared" si="14"/>
        <v>344.04</v>
      </c>
      <c r="I97" s="112">
        <f t="shared" si="15"/>
        <v>425.2</v>
      </c>
    </row>
    <row r="98" spans="1:9" ht="16.899999999999999" customHeight="1" x14ac:dyDescent="0.25">
      <c r="A98" s="83" t="s">
        <v>177</v>
      </c>
      <c r="B98" s="110">
        <v>1</v>
      </c>
      <c r="C98" s="110">
        <f t="shared" si="13"/>
        <v>32</v>
      </c>
      <c r="D98" s="110">
        <v>0</v>
      </c>
      <c r="E98" s="110">
        <v>32</v>
      </c>
      <c r="F98" s="111">
        <v>1800</v>
      </c>
      <c r="G98" s="111">
        <f t="shared" si="8"/>
        <v>10.7514</v>
      </c>
      <c r="H98" s="112">
        <f t="shared" si="14"/>
        <v>688.09</v>
      </c>
      <c r="I98" s="112">
        <f t="shared" si="15"/>
        <v>850.41</v>
      </c>
    </row>
    <row r="99" spans="1:9" ht="16.899999999999999" customHeight="1" x14ac:dyDescent="0.25">
      <c r="A99" s="83" t="s">
        <v>177</v>
      </c>
      <c r="B99" s="110">
        <v>1</v>
      </c>
      <c r="C99" s="110">
        <f t="shared" si="13"/>
        <v>90</v>
      </c>
      <c r="D99" s="110">
        <v>0</v>
      </c>
      <c r="E99" s="110">
        <v>90</v>
      </c>
      <c r="F99" s="111">
        <v>1800</v>
      </c>
      <c r="G99" s="111">
        <f t="shared" si="8"/>
        <v>10.7514</v>
      </c>
      <c r="H99" s="112">
        <f t="shared" si="14"/>
        <v>1935.25</v>
      </c>
      <c r="I99" s="112">
        <f t="shared" si="15"/>
        <v>2391.7800000000002</v>
      </c>
    </row>
    <row r="100" spans="1:9" ht="16.899999999999999" customHeight="1" x14ac:dyDescent="0.25">
      <c r="A100" s="83" t="s">
        <v>177</v>
      </c>
      <c r="B100" s="110">
        <v>1</v>
      </c>
      <c r="C100" s="110">
        <f t="shared" si="13"/>
        <v>80</v>
      </c>
      <c r="D100" s="110">
        <v>0</v>
      </c>
      <c r="E100" s="110">
        <v>80</v>
      </c>
      <c r="F100" s="111">
        <v>1800</v>
      </c>
      <c r="G100" s="111">
        <f t="shared" si="8"/>
        <v>10.7514</v>
      </c>
      <c r="H100" s="112">
        <f t="shared" si="14"/>
        <v>1720.22</v>
      </c>
      <c r="I100" s="112">
        <f t="shared" si="15"/>
        <v>2126.02</v>
      </c>
    </row>
    <row r="101" spans="1:9" ht="16.899999999999999" customHeight="1" x14ac:dyDescent="0.25">
      <c r="A101" s="83" t="s">
        <v>177</v>
      </c>
      <c r="B101" s="110">
        <v>1</v>
      </c>
      <c r="C101" s="110">
        <f t="shared" si="13"/>
        <v>208</v>
      </c>
      <c r="D101" s="110">
        <v>0</v>
      </c>
      <c r="E101" s="110">
        <v>208</v>
      </c>
      <c r="F101" s="111">
        <v>1800</v>
      </c>
      <c r="G101" s="111">
        <f t="shared" si="8"/>
        <v>10.7514</v>
      </c>
      <c r="H101" s="112">
        <f>ROUND(E101*G101*2,2)</f>
        <v>4472.58</v>
      </c>
      <c r="I101" s="112">
        <f t="shared" si="15"/>
        <v>5527.66</v>
      </c>
    </row>
    <row r="102" spans="1:9" ht="16.899999999999999" customHeight="1" x14ac:dyDescent="0.25">
      <c r="A102" s="83" t="s">
        <v>177</v>
      </c>
      <c r="B102" s="110">
        <v>1</v>
      </c>
      <c r="C102" s="110">
        <f t="shared" si="13"/>
        <v>81</v>
      </c>
      <c r="D102" s="110">
        <v>0</v>
      </c>
      <c r="E102" s="110">
        <v>81</v>
      </c>
      <c r="F102" s="111">
        <v>1800</v>
      </c>
      <c r="G102" s="111">
        <f t="shared" si="8"/>
        <v>10.7514</v>
      </c>
      <c r="H102" s="112">
        <f t="shared" ref="H102:H105" si="16">ROUND(E102*G102*2,2)</f>
        <v>1741.73</v>
      </c>
      <c r="I102" s="112">
        <f t="shared" si="15"/>
        <v>2152.6</v>
      </c>
    </row>
    <row r="103" spans="1:9" ht="16.899999999999999" customHeight="1" x14ac:dyDescent="0.25">
      <c r="A103" s="83" t="s">
        <v>177</v>
      </c>
      <c r="B103" s="110">
        <v>1</v>
      </c>
      <c r="C103" s="110">
        <f t="shared" si="13"/>
        <v>16</v>
      </c>
      <c r="D103" s="110">
        <v>0</v>
      </c>
      <c r="E103" s="110">
        <v>16</v>
      </c>
      <c r="F103" s="111">
        <v>1800</v>
      </c>
      <c r="G103" s="111">
        <f t="shared" si="8"/>
        <v>10.7514</v>
      </c>
      <c r="H103" s="112">
        <f t="shared" si="16"/>
        <v>344.04</v>
      </c>
      <c r="I103" s="112">
        <f t="shared" si="15"/>
        <v>425.2</v>
      </c>
    </row>
    <row r="104" spans="1:9" ht="16.899999999999999" customHeight="1" x14ac:dyDescent="0.25">
      <c r="A104" s="83" t="s">
        <v>177</v>
      </c>
      <c r="B104" s="110">
        <v>1</v>
      </c>
      <c r="C104" s="110">
        <f t="shared" si="13"/>
        <v>200.00000000000003</v>
      </c>
      <c r="D104" s="110">
        <v>0</v>
      </c>
      <c r="E104" s="110">
        <v>200.00000000000003</v>
      </c>
      <c r="F104" s="111">
        <v>1800</v>
      </c>
      <c r="G104" s="111">
        <f t="shared" si="8"/>
        <v>10.7514</v>
      </c>
      <c r="H104" s="112">
        <f t="shared" si="16"/>
        <v>4300.5600000000004</v>
      </c>
      <c r="I104" s="112">
        <f t="shared" si="15"/>
        <v>5315.06</v>
      </c>
    </row>
    <row r="105" spans="1:9" ht="16.899999999999999" customHeight="1" x14ac:dyDescent="0.25">
      <c r="A105" s="83" t="s">
        <v>177</v>
      </c>
      <c r="B105" s="110">
        <v>1</v>
      </c>
      <c r="C105" s="110">
        <f t="shared" si="13"/>
        <v>32</v>
      </c>
      <c r="D105" s="110">
        <v>0</v>
      </c>
      <c r="E105" s="110">
        <v>32</v>
      </c>
      <c r="F105" s="111">
        <v>1800</v>
      </c>
      <c r="G105" s="111">
        <f t="shared" si="8"/>
        <v>10.7514</v>
      </c>
      <c r="H105" s="112">
        <f t="shared" si="16"/>
        <v>688.09</v>
      </c>
      <c r="I105" s="112">
        <f t="shared" si="15"/>
        <v>850.41</v>
      </c>
    </row>
    <row r="106" spans="1:9" ht="16.899999999999999" customHeight="1" x14ac:dyDescent="0.25">
      <c r="A106" s="83" t="s">
        <v>177</v>
      </c>
      <c r="B106" s="110">
        <v>1</v>
      </c>
      <c r="C106" s="110">
        <f>D106+E106</f>
        <v>208</v>
      </c>
      <c r="D106" s="110">
        <v>0</v>
      </c>
      <c r="E106" s="110">
        <v>208</v>
      </c>
      <c r="F106" s="111">
        <v>1800</v>
      </c>
      <c r="G106" s="111">
        <f t="shared" si="8"/>
        <v>10.7514</v>
      </c>
      <c r="H106" s="112">
        <f>ROUND(E106*G106*2,2)</f>
        <v>4472.58</v>
      </c>
      <c r="I106" s="112">
        <f>ROUND(H106*1.2359,2)</f>
        <v>5527.66</v>
      </c>
    </row>
    <row r="107" spans="1:9" ht="16.899999999999999" customHeight="1" x14ac:dyDescent="0.25">
      <c r="A107" s="83" t="s">
        <v>177</v>
      </c>
      <c r="B107" s="110">
        <v>1</v>
      </c>
      <c r="C107" s="110">
        <f t="shared" ref="C107:C119" si="17">D107+E107</f>
        <v>120</v>
      </c>
      <c r="D107" s="110">
        <v>0</v>
      </c>
      <c r="E107" s="110">
        <v>120</v>
      </c>
      <c r="F107" s="111">
        <v>1800</v>
      </c>
      <c r="G107" s="111">
        <f t="shared" si="8"/>
        <v>10.7514</v>
      </c>
      <c r="H107" s="112">
        <f t="shared" ref="H107:H115" si="18">ROUND(E107*G107*2,2)</f>
        <v>2580.34</v>
      </c>
      <c r="I107" s="112">
        <f t="shared" ref="I107:I119" si="19">ROUND(H107*1.2359,2)</f>
        <v>3189.04</v>
      </c>
    </row>
    <row r="108" spans="1:9" ht="16.899999999999999" customHeight="1" x14ac:dyDescent="0.25">
      <c r="A108" s="83" t="s">
        <v>177</v>
      </c>
      <c r="B108" s="110">
        <v>1</v>
      </c>
      <c r="C108" s="110">
        <f t="shared" si="17"/>
        <v>152</v>
      </c>
      <c r="D108" s="110">
        <v>0</v>
      </c>
      <c r="E108" s="110">
        <v>152</v>
      </c>
      <c r="F108" s="111">
        <v>1800</v>
      </c>
      <c r="G108" s="111">
        <f t="shared" si="8"/>
        <v>10.7514</v>
      </c>
      <c r="H108" s="112">
        <f t="shared" si="18"/>
        <v>3268.43</v>
      </c>
      <c r="I108" s="112">
        <f t="shared" si="19"/>
        <v>4039.45</v>
      </c>
    </row>
    <row r="109" spans="1:9" ht="16.899999999999999" customHeight="1" x14ac:dyDescent="0.25">
      <c r="A109" s="83" t="s">
        <v>177</v>
      </c>
      <c r="B109" s="110">
        <v>1</v>
      </c>
      <c r="C109" s="110">
        <f t="shared" si="17"/>
        <v>160</v>
      </c>
      <c r="D109" s="110">
        <v>0</v>
      </c>
      <c r="E109" s="110">
        <v>160</v>
      </c>
      <c r="F109" s="111">
        <v>1800</v>
      </c>
      <c r="G109" s="111">
        <f t="shared" si="8"/>
        <v>10.7514</v>
      </c>
      <c r="H109" s="112">
        <f t="shared" si="18"/>
        <v>3440.45</v>
      </c>
      <c r="I109" s="112">
        <f t="shared" si="19"/>
        <v>4252.05</v>
      </c>
    </row>
    <row r="110" spans="1:9" ht="16.899999999999999" customHeight="1" x14ac:dyDescent="0.25">
      <c r="A110" s="83" t="s">
        <v>177</v>
      </c>
      <c r="B110" s="110">
        <v>1</v>
      </c>
      <c r="C110" s="110">
        <f t="shared" si="17"/>
        <v>224</v>
      </c>
      <c r="D110" s="110">
        <v>0</v>
      </c>
      <c r="E110" s="110">
        <v>224</v>
      </c>
      <c r="F110" s="111">
        <v>1800</v>
      </c>
      <c r="G110" s="111">
        <f t="shared" si="8"/>
        <v>10.7514</v>
      </c>
      <c r="H110" s="112">
        <f t="shared" si="18"/>
        <v>4816.63</v>
      </c>
      <c r="I110" s="112">
        <f t="shared" si="19"/>
        <v>5952.87</v>
      </c>
    </row>
    <row r="111" spans="1:9" ht="16.899999999999999" customHeight="1" x14ac:dyDescent="0.25">
      <c r="A111" s="83" t="s">
        <v>177</v>
      </c>
      <c r="B111" s="110">
        <v>1</v>
      </c>
      <c r="C111" s="110">
        <f t="shared" si="17"/>
        <v>144</v>
      </c>
      <c r="D111" s="110">
        <v>0</v>
      </c>
      <c r="E111" s="110">
        <v>144</v>
      </c>
      <c r="F111" s="111">
        <v>1800</v>
      </c>
      <c r="G111" s="111">
        <f t="shared" si="8"/>
        <v>10.7514</v>
      </c>
      <c r="H111" s="112">
        <f t="shared" si="18"/>
        <v>3096.4</v>
      </c>
      <c r="I111" s="112">
        <f t="shared" si="19"/>
        <v>3826.84</v>
      </c>
    </row>
    <row r="112" spans="1:9" ht="16.899999999999999" customHeight="1" x14ac:dyDescent="0.25">
      <c r="A112" s="83" t="s">
        <v>178</v>
      </c>
      <c r="B112" s="110">
        <v>1</v>
      </c>
      <c r="C112" s="110">
        <f t="shared" si="17"/>
        <v>503</v>
      </c>
      <c r="D112" s="110">
        <v>494</v>
      </c>
      <c r="E112" s="110">
        <v>9</v>
      </c>
      <c r="F112" s="111">
        <v>1459</v>
      </c>
      <c r="G112" s="111">
        <f t="shared" si="8"/>
        <v>8.7146000000000008</v>
      </c>
      <c r="H112" s="112">
        <f t="shared" si="18"/>
        <v>156.86000000000001</v>
      </c>
      <c r="I112" s="112">
        <f t="shared" si="19"/>
        <v>193.86</v>
      </c>
    </row>
    <row r="113" spans="1:9" ht="16.899999999999999" customHeight="1" x14ac:dyDescent="0.25">
      <c r="A113" s="83" t="s">
        <v>178</v>
      </c>
      <c r="B113" s="110">
        <v>1</v>
      </c>
      <c r="C113" s="110">
        <f t="shared" si="17"/>
        <v>116</v>
      </c>
      <c r="D113" s="110">
        <v>0</v>
      </c>
      <c r="E113" s="110">
        <v>116</v>
      </c>
      <c r="F113" s="111">
        <v>1459</v>
      </c>
      <c r="G113" s="111">
        <f t="shared" si="8"/>
        <v>8.7146000000000008</v>
      </c>
      <c r="H113" s="112">
        <f t="shared" si="18"/>
        <v>2021.79</v>
      </c>
      <c r="I113" s="112">
        <f t="shared" si="19"/>
        <v>2498.73</v>
      </c>
    </row>
    <row r="114" spans="1:9" ht="16.899999999999999" customHeight="1" x14ac:dyDescent="0.25">
      <c r="A114" s="83" t="s">
        <v>178</v>
      </c>
      <c r="B114" s="110">
        <v>1</v>
      </c>
      <c r="C114" s="110">
        <f t="shared" si="17"/>
        <v>82</v>
      </c>
      <c r="D114" s="110">
        <v>0</v>
      </c>
      <c r="E114" s="110">
        <v>82</v>
      </c>
      <c r="F114" s="111">
        <v>1459</v>
      </c>
      <c r="G114" s="111">
        <f t="shared" si="8"/>
        <v>8.7146000000000008</v>
      </c>
      <c r="H114" s="112">
        <f t="shared" si="18"/>
        <v>1429.19</v>
      </c>
      <c r="I114" s="112">
        <f t="shared" si="19"/>
        <v>1766.34</v>
      </c>
    </row>
    <row r="115" spans="1:9" ht="16.899999999999999" customHeight="1" x14ac:dyDescent="0.25">
      <c r="A115" s="83" t="s">
        <v>178</v>
      </c>
      <c r="B115" s="110">
        <v>1</v>
      </c>
      <c r="C115" s="110">
        <f t="shared" si="17"/>
        <v>68</v>
      </c>
      <c r="D115" s="110">
        <v>0</v>
      </c>
      <c r="E115" s="110">
        <v>68</v>
      </c>
      <c r="F115" s="111">
        <v>1459</v>
      </c>
      <c r="G115" s="111">
        <f t="shared" si="8"/>
        <v>8.7146000000000008</v>
      </c>
      <c r="H115" s="112">
        <f t="shared" si="18"/>
        <v>1185.19</v>
      </c>
      <c r="I115" s="112">
        <f t="shared" si="19"/>
        <v>1464.78</v>
      </c>
    </row>
    <row r="116" spans="1:9" ht="16.899999999999999" customHeight="1" x14ac:dyDescent="0.25">
      <c r="A116" s="83" t="s">
        <v>178</v>
      </c>
      <c r="B116" s="110">
        <v>1</v>
      </c>
      <c r="C116" s="110">
        <f t="shared" si="17"/>
        <v>10</v>
      </c>
      <c r="D116" s="110">
        <v>0</v>
      </c>
      <c r="E116" s="110">
        <v>10</v>
      </c>
      <c r="F116" s="111">
        <v>1790</v>
      </c>
      <c r="G116" s="111">
        <f t="shared" si="8"/>
        <v>10.691700000000001</v>
      </c>
      <c r="H116" s="112">
        <f>ROUND(E116*G116*2,2)</f>
        <v>213.83</v>
      </c>
      <c r="I116" s="112">
        <f t="shared" si="19"/>
        <v>264.27</v>
      </c>
    </row>
    <row r="117" spans="1:9" ht="16.899999999999999" customHeight="1" x14ac:dyDescent="0.25">
      <c r="A117" s="83" t="s">
        <v>178</v>
      </c>
      <c r="B117" s="110">
        <v>1</v>
      </c>
      <c r="C117" s="110">
        <f t="shared" si="17"/>
        <v>112</v>
      </c>
      <c r="D117" s="110">
        <v>0</v>
      </c>
      <c r="E117" s="110">
        <v>112</v>
      </c>
      <c r="F117" s="111">
        <v>1594</v>
      </c>
      <c r="G117" s="111">
        <f t="shared" si="8"/>
        <v>9.5210000000000008</v>
      </c>
      <c r="H117" s="112">
        <f t="shared" ref="H117:H119" si="20">ROUND(E117*G117*2,2)</f>
        <v>2132.6999999999998</v>
      </c>
      <c r="I117" s="112">
        <f t="shared" si="19"/>
        <v>2635.8</v>
      </c>
    </row>
    <row r="118" spans="1:9" ht="16.899999999999999" customHeight="1" x14ac:dyDescent="0.25">
      <c r="A118" s="83" t="s">
        <v>178</v>
      </c>
      <c r="B118" s="110">
        <v>1</v>
      </c>
      <c r="C118" s="110">
        <f t="shared" si="17"/>
        <v>458</v>
      </c>
      <c r="D118" s="110">
        <v>0</v>
      </c>
      <c r="E118" s="110">
        <v>458</v>
      </c>
      <c r="F118" s="111">
        <v>1594</v>
      </c>
      <c r="G118" s="111">
        <f t="shared" si="8"/>
        <v>9.5210000000000008</v>
      </c>
      <c r="H118" s="112">
        <f t="shared" si="20"/>
        <v>8721.24</v>
      </c>
      <c r="I118" s="112">
        <f t="shared" si="19"/>
        <v>10778.58</v>
      </c>
    </row>
    <row r="119" spans="1:9" ht="16.899999999999999" customHeight="1" x14ac:dyDescent="0.25">
      <c r="A119" s="83" t="s">
        <v>178</v>
      </c>
      <c r="B119" s="110">
        <v>1</v>
      </c>
      <c r="C119" s="110">
        <f t="shared" si="17"/>
        <v>229</v>
      </c>
      <c r="D119" s="110">
        <v>0</v>
      </c>
      <c r="E119" s="110">
        <v>229</v>
      </c>
      <c r="F119" s="111">
        <v>1594</v>
      </c>
      <c r="G119" s="111">
        <f t="shared" si="8"/>
        <v>9.5210000000000008</v>
      </c>
      <c r="H119" s="112">
        <f t="shared" si="20"/>
        <v>4360.62</v>
      </c>
      <c r="I119" s="112">
        <f t="shared" si="19"/>
        <v>5389.29</v>
      </c>
    </row>
    <row r="120" spans="1:9" ht="16.899999999999999" customHeight="1" x14ac:dyDescent="0.25">
      <c r="A120" s="83" t="s">
        <v>178</v>
      </c>
      <c r="B120" s="110">
        <v>1</v>
      </c>
      <c r="C120" s="110">
        <f>D120+E120</f>
        <v>288</v>
      </c>
      <c r="D120" s="110">
        <v>0</v>
      </c>
      <c r="E120" s="110">
        <v>288</v>
      </c>
      <c r="F120" s="111">
        <v>1594</v>
      </c>
      <c r="G120" s="111">
        <f t="shared" si="8"/>
        <v>9.5210000000000008</v>
      </c>
      <c r="H120" s="112">
        <f>ROUND(E120*G120*2,2)</f>
        <v>5484.1</v>
      </c>
      <c r="I120" s="112">
        <f>ROUND(H120*1.2359,2)</f>
        <v>6777.8</v>
      </c>
    </row>
    <row r="121" spans="1:9" ht="16.899999999999999" customHeight="1" x14ac:dyDescent="0.25">
      <c r="A121" s="83" t="s">
        <v>178</v>
      </c>
      <c r="B121" s="110">
        <v>1</v>
      </c>
      <c r="C121" s="110">
        <f t="shared" ref="C121:C133" si="21">D121+E121</f>
        <v>407</v>
      </c>
      <c r="D121" s="110">
        <v>0</v>
      </c>
      <c r="E121" s="110">
        <v>407</v>
      </c>
      <c r="F121" s="111">
        <v>1594</v>
      </c>
      <c r="G121" s="111">
        <f t="shared" si="8"/>
        <v>9.5210000000000008</v>
      </c>
      <c r="H121" s="112">
        <f t="shared" ref="H121:H128" si="22">ROUND(E121*G121*2,2)</f>
        <v>7750.09</v>
      </c>
      <c r="I121" s="112">
        <f t="shared" ref="I121:I133" si="23">ROUND(H121*1.2359,2)</f>
        <v>9578.34</v>
      </c>
    </row>
    <row r="122" spans="1:9" ht="16.899999999999999" customHeight="1" x14ac:dyDescent="0.25">
      <c r="A122" s="83" t="s">
        <v>178</v>
      </c>
      <c r="B122" s="110">
        <v>1</v>
      </c>
      <c r="C122" s="110">
        <f t="shared" si="21"/>
        <v>341</v>
      </c>
      <c r="D122" s="110">
        <v>0</v>
      </c>
      <c r="E122" s="110">
        <v>341</v>
      </c>
      <c r="F122" s="111">
        <v>1594</v>
      </c>
      <c r="G122" s="111">
        <f t="shared" si="8"/>
        <v>9.5210000000000008</v>
      </c>
      <c r="H122" s="112">
        <f t="shared" si="22"/>
        <v>6493.32</v>
      </c>
      <c r="I122" s="112">
        <f t="shared" si="23"/>
        <v>8025.09</v>
      </c>
    </row>
    <row r="123" spans="1:9" ht="16.899999999999999" customHeight="1" x14ac:dyDescent="0.25">
      <c r="A123" s="83" t="s">
        <v>178</v>
      </c>
      <c r="B123" s="110">
        <v>1</v>
      </c>
      <c r="C123" s="110">
        <f t="shared" si="21"/>
        <v>297</v>
      </c>
      <c r="D123" s="110">
        <v>0</v>
      </c>
      <c r="E123" s="110">
        <v>297</v>
      </c>
      <c r="F123" s="111">
        <v>1594</v>
      </c>
      <c r="G123" s="111">
        <f t="shared" si="8"/>
        <v>9.5210000000000008</v>
      </c>
      <c r="H123" s="112">
        <f t="shared" si="22"/>
        <v>5655.47</v>
      </c>
      <c r="I123" s="112">
        <f t="shared" si="23"/>
        <v>6989.6</v>
      </c>
    </row>
    <row r="124" spans="1:9" ht="16.899999999999999" customHeight="1" x14ac:dyDescent="0.25">
      <c r="A124" s="83" t="s">
        <v>178</v>
      </c>
      <c r="B124" s="110">
        <v>1</v>
      </c>
      <c r="C124" s="110">
        <f t="shared" si="21"/>
        <v>540</v>
      </c>
      <c r="D124" s="110">
        <v>398</v>
      </c>
      <c r="E124" s="110">
        <v>142</v>
      </c>
      <c r="F124" s="111">
        <v>1594</v>
      </c>
      <c r="G124" s="111">
        <f t="shared" si="8"/>
        <v>9.5210000000000008</v>
      </c>
      <c r="H124" s="112">
        <f t="shared" si="22"/>
        <v>2703.96</v>
      </c>
      <c r="I124" s="112">
        <f t="shared" si="23"/>
        <v>3341.82</v>
      </c>
    </row>
    <row r="125" spans="1:9" ht="16.899999999999999" customHeight="1" x14ac:dyDescent="0.25">
      <c r="A125" s="83" t="s">
        <v>178</v>
      </c>
      <c r="B125" s="110">
        <v>1</v>
      </c>
      <c r="C125" s="110">
        <f t="shared" si="21"/>
        <v>153</v>
      </c>
      <c r="D125" s="110">
        <v>0</v>
      </c>
      <c r="E125" s="110">
        <v>153</v>
      </c>
      <c r="F125" s="111">
        <v>1594</v>
      </c>
      <c r="G125" s="111">
        <f t="shared" si="8"/>
        <v>9.5210000000000008</v>
      </c>
      <c r="H125" s="112">
        <f t="shared" si="22"/>
        <v>2913.43</v>
      </c>
      <c r="I125" s="112">
        <f t="shared" si="23"/>
        <v>3600.71</v>
      </c>
    </row>
    <row r="126" spans="1:9" ht="16.899999999999999" customHeight="1" x14ac:dyDescent="0.25">
      <c r="A126" s="83" t="s">
        <v>178</v>
      </c>
      <c r="B126" s="110">
        <v>1</v>
      </c>
      <c r="C126" s="110">
        <f t="shared" si="21"/>
        <v>259</v>
      </c>
      <c r="D126" s="110">
        <v>0</v>
      </c>
      <c r="E126" s="110">
        <v>259</v>
      </c>
      <c r="F126" s="111">
        <v>1594</v>
      </c>
      <c r="G126" s="111">
        <f t="shared" si="8"/>
        <v>9.5210000000000008</v>
      </c>
      <c r="H126" s="112">
        <f t="shared" si="22"/>
        <v>4931.88</v>
      </c>
      <c r="I126" s="112">
        <f t="shared" si="23"/>
        <v>6095.31</v>
      </c>
    </row>
    <row r="127" spans="1:9" ht="16.899999999999999" customHeight="1" x14ac:dyDescent="0.25">
      <c r="A127" s="83" t="s">
        <v>178</v>
      </c>
      <c r="B127" s="110">
        <v>1</v>
      </c>
      <c r="C127" s="110">
        <f t="shared" si="21"/>
        <v>398</v>
      </c>
      <c r="D127" s="110">
        <v>0</v>
      </c>
      <c r="E127" s="110">
        <v>398</v>
      </c>
      <c r="F127" s="111">
        <v>1594</v>
      </c>
      <c r="G127" s="111">
        <f t="shared" si="8"/>
        <v>9.5210000000000008</v>
      </c>
      <c r="H127" s="112">
        <f t="shared" si="22"/>
        <v>7578.72</v>
      </c>
      <c r="I127" s="112">
        <f t="shared" si="23"/>
        <v>9366.5400000000009</v>
      </c>
    </row>
    <row r="128" spans="1:9" ht="16.899999999999999" customHeight="1" x14ac:dyDescent="0.25">
      <c r="A128" s="83" t="s">
        <v>178</v>
      </c>
      <c r="B128" s="110">
        <v>1</v>
      </c>
      <c r="C128" s="110">
        <f t="shared" si="21"/>
        <v>313</v>
      </c>
      <c r="D128" s="110">
        <v>0</v>
      </c>
      <c r="E128" s="110">
        <v>313</v>
      </c>
      <c r="F128" s="111">
        <v>1594</v>
      </c>
      <c r="G128" s="111">
        <f t="shared" si="8"/>
        <v>9.5210000000000008</v>
      </c>
      <c r="H128" s="112">
        <f t="shared" si="22"/>
        <v>5960.15</v>
      </c>
      <c r="I128" s="112">
        <f t="shared" si="23"/>
        <v>7366.15</v>
      </c>
    </row>
    <row r="129" spans="1:9" ht="16.899999999999999" customHeight="1" x14ac:dyDescent="0.25">
      <c r="A129" s="83" t="s">
        <v>178</v>
      </c>
      <c r="B129" s="110">
        <v>1</v>
      </c>
      <c r="C129" s="110">
        <f t="shared" si="21"/>
        <v>372.6642066420664</v>
      </c>
      <c r="D129" s="110">
        <v>352</v>
      </c>
      <c r="E129" s="110">
        <v>20.664206642066418</v>
      </c>
      <c r="F129" s="111">
        <v>1594</v>
      </c>
      <c r="G129" s="111">
        <f t="shared" si="8"/>
        <v>9.5210000000000008</v>
      </c>
      <c r="H129" s="112">
        <f>ROUND(E129*G129*2,2)</f>
        <v>393.49</v>
      </c>
      <c r="I129" s="112">
        <f t="shared" si="23"/>
        <v>486.31</v>
      </c>
    </row>
    <row r="130" spans="1:9" ht="16.899999999999999" customHeight="1" x14ac:dyDescent="0.25">
      <c r="A130" s="83" t="s">
        <v>178</v>
      </c>
      <c r="B130" s="110">
        <v>1</v>
      </c>
      <c r="C130" s="110">
        <f t="shared" si="21"/>
        <v>357.58139534883719</v>
      </c>
      <c r="D130" s="110">
        <v>352</v>
      </c>
      <c r="E130" s="110">
        <v>5.5813953488372094</v>
      </c>
      <c r="F130" s="111">
        <v>1594</v>
      </c>
      <c r="G130" s="111">
        <f t="shared" si="8"/>
        <v>9.5210000000000008</v>
      </c>
      <c r="H130" s="112">
        <f t="shared" ref="H130:H133" si="24">ROUND(E130*G130*2,2)</f>
        <v>106.28</v>
      </c>
      <c r="I130" s="112">
        <f t="shared" si="23"/>
        <v>131.35</v>
      </c>
    </row>
    <row r="131" spans="1:9" ht="16.899999999999999" customHeight="1" x14ac:dyDescent="0.25">
      <c r="A131" s="83" t="s">
        <v>179</v>
      </c>
      <c r="B131" s="110">
        <v>1</v>
      </c>
      <c r="C131" s="110">
        <f t="shared" si="21"/>
        <v>83</v>
      </c>
      <c r="D131" s="110">
        <v>0</v>
      </c>
      <c r="E131" s="110">
        <v>83</v>
      </c>
      <c r="F131" s="111">
        <v>1790</v>
      </c>
      <c r="G131" s="111">
        <f t="shared" si="8"/>
        <v>10.691700000000001</v>
      </c>
      <c r="H131" s="112">
        <f t="shared" si="24"/>
        <v>1774.82</v>
      </c>
      <c r="I131" s="112">
        <f t="shared" si="23"/>
        <v>2193.5</v>
      </c>
    </row>
    <row r="132" spans="1:9" ht="16.899999999999999" customHeight="1" x14ac:dyDescent="0.25">
      <c r="A132" s="83" t="s">
        <v>179</v>
      </c>
      <c r="B132" s="110">
        <v>1</v>
      </c>
      <c r="C132" s="110">
        <f t="shared" si="21"/>
        <v>307.5</v>
      </c>
      <c r="D132" s="110">
        <v>307</v>
      </c>
      <c r="E132" s="110">
        <v>0.5</v>
      </c>
      <c r="F132" s="111">
        <v>1790</v>
      </c>
      <c r="G132" s="111">
        <f t="shared" si="8"/>
        <v>10.691700000000001</v>
      </c>
      <c r="H132" s="112">
        <f t="shared" si="24"/>
        <v>10.69</v>
      </c>
      <c r="I132" s="112">
        <f t="shared" si="23"/>
        <v>13.21</v>
      </c>
    </row>
    <row r="133" spans="1:9" ht="16.899999999999999" customHeight="1" x14ac:dyDescent="0.25">
      <c r="A133" s="83" t="s">
        <v>179</v>
      </c>
      <c r="B133" s="110">
        <v>1</v>
      </c>
      <c r="C133" s="110">
        <f t="shared" si="21"/>
        <v>32</v>
      </c>
      <c r="D133" s="110">
        <v>0</v>
      </c>
      <c r="E133" s="110">
        <v>32</v>
      </c>
      <c r="F133" s="111">
        <v>1790</v>
      </c>
      <c r="G133" s="111">
        <f t="shared" si="8"/>
        <v>10.691700000000001</v>
      </c>
      <c r="H133" s="112">
        <f t="shared" si="24"/>
        <v>684.27</v>
      </c>
      <c r="I133" s="112">
        <f t="shared" si="23"/>
        <v>845.69</v>
      </c>
    </row>
    <row r="134" spans="1:9" ht="16.899999999999999" customHeight="1" x14ac:dyDescent="0.25">
      <c r="A134" s="83" t="s">
        <v>179</v>
      </c>
      <c r="B134" s="110">
        <v>1</v>
      </c>
      <c r="C134" s="110">
        <f>D134+E134</f>
        <v>24</v>
      </c>
      <c r="D134" s="110">
        <v>0</v>
      </c>
      <c r="E134" s="110">
        <v>24</v>
      </c>
      <c r="F134" s="111">
        <v>1653</v>
      </c>
      <c r="G134" s="111">
        <f t="shared" si="8"/>
        <v>9.8734000000000002</v>
      </c>
      <c r="H134" s="112">
        <f>ROUND(E134*G134*2,2)</f>
        <v>473.92</v>
      </c>
      <c r="I134" s="112">
        <f>ROUND(H134*1.2359,2)</f>
        <v>585.72</v>
      </c>
    </row>
    <row r="135" spans="1:9" ht="16.899999999999999" customHeight="1" x14ac:dyDescent="0.25">
      <c r="A135" s="83" t="s">
        <v>179</v>
      </c>
      <c r="B135" s="110">
        <v>1</v>
      </c>
      <c r="C135" s="110">
        <f t="shared" ref="C135:C147" si="25">D135+E135</f>
        <v>232.5</v>
      </c>
      <c r="D135" s="110">
        <v>0</v>
      </c>
      <c r="E135" s="110">
        <v>232.5</v>
      </c>
      <c r="F135" s="111">
        <v>1654</v>
      </c>
      <c r="G135" s="111">
        <f t="shared" si="8"/>
        <v>9.8793000000000006</v>
      </c>
      <c r="H135" s="112">
        <f t="shared" ref="H135:H143" si="26">ROUND(E135*G135*2,2)</f>
        <v>4593.87</v>
      </c>
      <c r="I135" s="112">
        <f t="shared" ref="I135:I147" si="27">ROUND(H135*1.2359,2)</f>
        <v>5677.56</v>
      </c>
    </row>
    <row r="136" spans="1:9" ht="16.899999999999999" customHeight="1" x14ac:dyDescent="0.25">
      <c r="A136" s="83" t="s">
        <v>179</v>
      </c>
      <c r="B136" s="110">
        <v>1</v>
      </c>
      <c r="C136" s="110">
        <f t="shared" si="25"/>
        <v>164.5</v>
      </c>
      <c r="D136" s="110">
        <v>0</v>
      </c>
      <c r="E136" s="110">
        <v>164.5</v>
      </c>
      <c r="F136" s="111">
        <v>1654</v>
      </c>
      <c r="G136" s="111">
        <f t="shared" si="8"/>
        <v>9.8793000000000006</v>
      </c>
      <c r="H136" s="112">
        <f t="shared" si="26"/>
        <v>3250.29</v>
      </c>
      <c r="I136" s="112">
        <f t="shared" si="27"/>
        <v>4017.03</v>
      </c>
    </row>
    <row r="137" spans="1:9" ht="16.899999999999999" customHeight="1" x14ac:dyDescent="0.25">
      <c r="A137" s="83" t="s">
        <v>179</v>
      </c>
      <c r="B137" s="110">
        <v>1</v>
      </c>
      <c r="C137" s="110">
        <f t="shared" si="25"/>
        <v>69</v>
      </c>
      <c r="D137" s="110">
        <v>0</v>
      </c>
      <c r="E137" s="110">
        <v>69</v>
      </c>
      <c r="F137" s="111">
        <v>1654</v>
      </c>
      <c r="G137" s="111">
        <f t="shared" si="8"/>
        <v>9.8793000000000006</v>
      </c>
      <c r="H137" s="112">
        <f t="shared" si="26"/>
        <v>1363.34</v>
      </c>
      <c r="I137" s="112">
        <f t="shared" si="27"/>
        <v>1684.95</v>
      </c>
    </row>
    <row r="138" spans="1:9" ht="16.899999999999999" customHeight="1" x14ac:dyDescent="0.25">
      <c r="A138" s="83" t="s">
        <v>179</v>
      </c>
      <c r="B138" s="110">
        <v>1</v>
      </c>
      <c r="C138" s="110">
        <f t="shared" si="25"/>
        <v>116.5</v>
      </c>
      <c r="D138" s="110">
        <v>0</v>
      </c>
      <c r="E138" s="110">
        <v>116.5</v>
      </c>
      <c r="F138" s="111">
        <v>1654</v>
      </c>
      <c r="G138" s="111">
        <f t="shared" si="8"/>
        <v>9.8793000000000006</v>
      </c>
      <c r="H138" s="112">
        <f t="shared" si="26"/>
        <v>2301.88</v>
      </c>
      <c r="I138" s="112">
        <f t="shared" si="27"/>
        <v>2844.89</v>
      </c>
    </row>
    <row r="139" spans="1:9" ht="16.899999999999999" customHeight="1" x14ac:dyDescent="0.25">
      <c r="A139" s="83" t="s">
        <v>179</v>
      </c>
      <c r="B139" s="110">
        <v>1</v>
      </c>
      <c r="C139" s="110">
        <f t="shared" si="25"/>
        <v>4.4088397790055254</v>
      </c>
      <c r="D139" s="110">
        <v>0</v>
      </c>
      <c r="E139" s="110">
        <v>4.4088397790055254</v>
      </c>
      <c r="F139" s="111">
        <v>1654</v>
      </c>
      <c r="G139" s="111">
        <f t="shared" si="8"/>
        <v>9.8793000000000006</v>
      </c>
      <c r="H139" s="112">
        <f t="shared" si="26"/>
        <v>87.11</v>
      </c>
      <c r="I139" s="112">
        <f t="shared" si="27"/>
        <v>107.66</v>
      </c>
    </row>
    <row r="140" spans="1:9" ht="16.899999999999999" customHeight="1" x14ac:dyDescent="0.25">
      <c r="A140" s="83" t="s">
        <v>179</v>
      </c>
      <c r="B140" s="110">
        <v>1</v>
      </c>
      <c r="C140" s="110">
        <f t="shared" si="25"/>
        <v>177.05500000000001</v>
      </c>
      <c r="D140" s="110">
        <v>176</v>
      </c>
      <c r="E140" s="110">
        <v>1.0549999999999999</v>
      </c>
      <c r="F140" s="111">
        <v>1654</v>
      </c>
      <c r="G140" s="111">
        <f t="shared" si="8"/>
        <v>9.8793000000000006</v>
      </c>
      <c r="H140" s="112">
        <f t="shared" si="26"/>
        <v>20.85</v>
      </c>
      <c r="I140" s="112">
        <f t="shared" si="27"/>
        <v>25.77</v>
      </c>
    </row>
    <row r="141" spans="1:9" ht="16.899999999999999" customHeight="1" x14ac:dyDescent="0.25">
      <c r="A141" s="83" t="s">
        <v>179</v>
      </c>
      <c r="B141" s="110">
        <v>1</v>
      </c>
      <c r="C141" s="110">
        <f t="shared" si="25"/>
        <v>24.000000000000004</v>
      </c>
      <c r="D141" s="110">
        <v>0</v>
      </c>
      <c r="E141" s="110">
        <v>24.000000000000004</v>
      </c>
      <c r="F141" s="111">
        <v>1654</v>
      </c>
      <c r="G141" s="111">
        <f t="shared" si="8"/>
        <v>9.8793000000000006</v>
      </c>
      <c r="H141" s="112">
        <f t="shared" si="26"/>
        <v>474.21</v>
      </c>
      <c r="I141" s="112">
        <f t="shared" si="27"/>
        <v>586.08000000000004</v>
      </c>
    </row>
    <row r="142" spans="1:9" ht="16.899999999999999" customHeight="1" x14ac:dyDescent="0.25">
      <c r="A142" s="83" t="s">
        <v>179</v>
      </c>
      <c r="B142" s="110">
        <v>1</v>
      </c>
      <c r="C142" s="110">
        <f t="shared" si="25"/>
        <v>136</v>
      </c>
      <c r="D142" s="110">
        <v>0</v>
      </c>
      <c r="E142" s="110">
        <v>136</v>
      </c>
      <c r="F142" s="111">
        <v>1654</v>
      </c>
      <c r="G142" s="111">
        <f t="shared" ref="G142:G205" si="28">ROUND(F142/167.42,4)</f>
        <v>9.8793000000000006</v>
      </c>
      <c r="H142" s="112">
        <f t="shared" si="26"/>
        <v>2687.17</v>
      </c>
      <c r="I142" s="112">
        <f t="shared" si="27"/>
        <v>3321.07</v>
      </c>
    </row>
    <row r="143" spans="1:9" ht="16.899999999999999" customHeight="1" x14ac:dyDescent="0.25">
      <c r="A143" s="83" t="s">
        <v>179</v>
      </c>
      <c r="B143" s="110">
        <v>1</v>
      </c>
      <c r="C143" s="110">
        <f t="shared" si="25"/>
        <v>337</v>
      </c>
      <c r="D143" s="110">
        <v>335</v>
      </c>
      <c r="E143" s="110">
        <v>2</v>
      </c>
      <c r="F143" s="111">
        <v>1568</v>
      </c>
      <c r="G143" s="111">
        <f t="shared" si="28"/>
        <v>9.3657000000000004</v>
      </c>
      <c r="H143" s="112">
        <f t="shared" si="26"/>
        <v>37.46</v>
      </c>
      <c r="I143" s="112">
        <f t="shared" si="27"/>
        <v>46.3</v>
      </c>
    </row>
    <row r="144" spans="1:9" ht="16.899999999999999" customHeight="1" x14ac:dyDescent="0.25">
      <c r="A144" s="83" t="s">
        <v>179</v>
      </c>
      <c r="B144" s="110">
        <v>1</v>
      </c>
      <c r="C144" s="110">
        <f t="shared" si="25"/>
        <v>408</v>
      </c>
      <c r="D144" s="110">
        <v>0</v>
      </c>
      <c r="E144" s="110">
        <v>408</v>
      </c>
      <c r="F144" s="111">
        <v>1568</v>
      </c>
      <c r="G144" s="111">
        <f t="shared" si="28"/>
        <v>9.3657000000000004</v>
      </c>
      <c r="H144" s="112">
        <f>ROUND(E144*G144*2,2)</f>
        <v>7642.41</v>
      </c>
      <c r="I144" s="112">
        <f t="shared" si="27"/>
        <v>9445.25</v>
      </c>
    </row>
    <row r="145" spans="1:9" ht="16.899999999999999" customHeight="1" x14ac:dyDescent="0.25">
      <c r="A145" s="83" t="s">
        <v>180</v>
      </c>
      <c r="B145" s="110">
        <v>1</v>
      </c>
      <c r="C145" s="110">
        <f t="shared" si="25"/>
        <v>699</v>
      </c>
      <c r="D145" s="110">
        <v>510</v>
      </c>
      <c r="E145" s="110">
        <v>189</v>
      </c>
      <c r="F145" s="111">
        <v>1459</v>
      </c>
      <c r="G145" s="111">
        <f t="shared" si="28"/>
        <v>8.7146000000000008</v>
      </c>
      <c r="H145" s="112">
        <f t="shared" ref="H145:H147" si="29">ROUND(E145*G145*2,2)</f>
        <v>3294.12</v>
      </c>
      <c r="I145" s="112">
        <f t="shared" si="27"/>
        <v>4071.2</v>
      </c>
    </row>
    <row r="146" spans="1:9" ht="16.899999999999999" customHeight="1" x14ac:dyDescent="0.25">
      <c r="A146" s="83" t="s">
        <v>181</v>
      </c>
      <c r="B146" s="110">
        <v>1</v>
      </c>
      <c r="C146" s="110">
        <f t="shared" si="25"/>
        <v>108.49999999999999</v>
      </c>
      <c r="D146" s="110">
        <v>0</v>
      </c>
      <c r="E146" s="110">
        <v>108.49999999999999</v>
      </c>
      <c r="F146" s="111">
        <v>1459</v>
      </c>
      <c r="G146" s="111">
        <f t="shared" si="28"/>
        <v>8.7146000000000008</v>
      </c>
      <c r="H146" s="112">
        <f t="shared" si="29"/>
        <v>1891.07</v>
      </c>
      <c r="I146" s="112">
        <f t="shared" si="27"/>
        <v>2337.17</v>
      </c>
    </row>
    <row r="147" spans="1:9" ht="16.899999999999999" customHeight="1" x14ac:dyDescent="0.25">
      <c r="A147" s="83" t="s">
        <v>181</v>
      </c>
      <c r="B147" s="110">
        <v>1</v>
      </c>
      <c r="C147" s="110">
        <f t="shared" si="25"/>
        <v>92.999999999999986</v>
      </c>
      <c r="D147" s="110">
        <v>0</v>
      </c>
      <c r="E147" s="110">
        <v>92.999999999999986</v>
      </c>
      <c r="F147" s="111">
        <v>1459</v>
      </c>
      <c r="G147" s="111">
        <f t="shared" si="28"/>
        <v>8.7146000000000008</v>
      </c>
      <c r="H147" s="112">
        <f t="shared" si="29"/>
        <v>1620.92</v>
      </c>
      <c r="I147" s="112">
        <f t="shared" si="27"/>
        <v>2003.3</v>
      </c>
    </row>
    <row r="148" spans="1:9" ht="16.899999999999999" customHeight="1" x14ac:dyDescent="0.25">
      <c r="A148" s="83" t="s">
        <v>181</v>
      </c>
      <c r="B148" s="110">
        <v>1</v>
      </c>
      <c r="C148" s="110">
        <f>D148+E148</f>
        <v>30.999999999999996</v>
      </c>
      <c r="D148" s="110">
        <v>0</v>
      </c>
      <c r="E148" s="110">
        <v>30.999999999999996</v>
      </c>
      <c r="F148" s="111">
        <v>1459</v>
      </c>
      <c r="G148" s="111">
        <f t="shared" si="28"/>
        <v>8.7146000000000008</v>
      </c>
      <c r="H148" s="112">
        <f>ROUND(E148*G148*2,2)</f>
        <v>540.30999999999995</v>
      </c>
      <c r="I148" s="112">
        <f>ROUND(H148*1.2359,2)</f>
        <v>667.77</v>
      </c>
    </row>
    <row r="149" spans="1:9" ht="16.899999999999999" customHeight="1" x14ac:dyDescent="0.25">
      <c r="A149" s="83" t="s">
        <v>182</v>
      </c>
      <c r="B149" s="110">
        <v>1</v>
      </c>
      <c r="C149" s="110">
        <f t="shared" ref="C149:C176" si="30">D149+E149</f>
        <v>344.5</v>
      </c>
      <c r="D149" s="110">
        <v>303</v>
      </c>
      <c r="E149" s="110">
        <v>41.5</v>
      </c>
      <c r="F149" s="111">
        <v>1594</v>
      </c>
      <c r="G149" s="111">
        <f t="shared" si="28"/>
        <v>9.5210000000000008</v>
      </c>
      <c r="H149" s="112">
        <f t="shared" ref="H149:H157" si="31">ROUND(E149*G149*2,2)</f>
        <v>790.24</v>
      </c>
      <c r="I149" s="112">
        <f t="shared" ref="I149:I176" si="32">ROUND(H149*1.2359,2)</f>
        <v>976.66</v>
      </c>
    </row>
    <row r="150" spans="1:9" ht="16.899999999999999" customHeight="1" x14ac:dyDescent="0.25">
      <c r="A150" s="83" t="s">
        <v>182</v>
      </c>
      <c r="B150" s="110">
        <v>1</v>
      </c>
      <c r="C150" s="110">
        <f t="shared" si="30"/>
        <v>240</v>
      </c>
      <c r="D150" s="110">
        <v>0</v>
      </c>
      <c r="E150" s="110">
        <v>240</v>
      </c>
      <c r="F150" s="111">
        <v>1594</v>
      </c>
      <c r="G150" s="111">
        <f t="shared" si="28"/>
        <v>9.5210000000000008</v>
      </c>
      <c r="H150" s="112">
        <f t="shared" si="31"/>
        <v>4570.08</v>
      </c>
      <c r="I150" s="112">
        <f t="shared" si="32"/>
        <v>5648.16</v>
      </c>
    </row>
    <row r="151" spans="1:9" ht="16.899999999999999" customHeight="1" x14ac:dyDescent="0.25">
      <c r="A151" s="83" t="s">
        <v>182</v>
      </c>
      <c r="B151" s="110">
        <v>1</v>
      </c>
      <c r="C151" s="110">
        <f t="shared" si="30"/>
        <v>176</v>
      </c>
      <c r="D151" s="110">
        <v>0</v>
      </c>
      <c r="E151" s="110">
        <v>176</v>
      </c>
      <c r="F151" s="111">
        <v>1594</v>
      </c>
      <c r="G151" s="111">
        <f t="shared" si="28"/>
        <v>9.5210000000000008</v>
      </c>
      <c r="H151" s="112">
        <f t="shared" si="31"/>
        <v>3351.39</v>
      </c>
      <c r="I151" s="112">
        <f t="shared" si="32"/>
        <v>4141.9799999999996</v>
      </c>
    </row>
    <row r="152" spans="1:9" ht="16.899999999999999" customHeight="1" x14ac:dyDescent="0.25">
      <c r="A152" s="83" t="s">
        <v>182</v>
      </c>
      <c r="B152" s="110">
        <v>1</v>
      </c>
      <c r="C152" s="110">
        <f t="shared" si="30"/>
        <v>96</v>
      </c>
      <c r="D152" s="110">
        <v>0</v>
      </c>
      <c r="E152" s="110">
        <v>96</v>
      </c>
      <c r="F152" s="111">
        <v>1594</v>
      </c>
      <c r="G152" s="111">
        <f t="shared" si="28"/>
        <v>9.5210000000000008</v>
      </c>
      <c r="H152" s="112">
        <f t="shared" si="31"/>
        <v>1828.03</v>
      </c>
      <c r="I152" s="112">
        <f t="shared" si="32"/>
        <v>2259.2600000000002</v>
      </c>
    </row>
    <row r="153" spans="1:9" ht="16.899999999999999" customHeight="1" x14ac:dyDescent="0.25">
      <c r="A153" s="83" t="s">
        <v>182</v>
      </c>
      <c r="B153" s="110">
        <v>1</v>
      </c>
      <c r="C153" s="110">
        <f t="shared" si="30"/>
        <v>48</v>
      </c>
      <c r="D153" s="110">
        <v>0</v>
      </c>
      <c r="E153" s="110">
        <v>48</v>
      </c>
      <c r="F153" s="111">
        <v>1594</v>
      </c>
      <c r="G153" s="111">
        <f t="shared" si="28"/>
        <v>9.5210000000000008</v>
      </c>
      <c r="H153" s="112">
        <f t="shared" si="31"/>
        <v>914.02</v>
      </c>
      <c r="I153" s="112">
        <f t="shared" si="32"/>
        <v>1129.6400000000001</v>
      </c>
    </row>
    <row r="154" spans="1:9" ht="16.899999999999999" customHeight="1" x14ac:dyDescent="0.25">
      <c r="A154" s="83" t="s">
        <v>183</v>
      </c>
      <c r="B154" s="110">
        <v>1</v>
      </c>
      <c r="C154" s="110">
        <f t="shared" si="30"/>
        <v>545</v>
      </c>
      <c r="D154" s="110">
        <v>0</v>
      </c>
      <c r="E154" s="110">
        <v>545</v>
      </c>
      <c r="F154" s="111">
        <v>1594</v>
      </c>
      <c r="G154" s="111">
        <f t="shared" si="28"/>
        <v>9.5210000000000008</v>
      </c>
      <c r="H154" s="112">
        <f t="shared" si="31"/>
        <v>10377.89</v>
      </c>
      <c r="I154" s="112">
        <f t="shared" si="32"/>
        <v>12826.03</v>
      </c>
    </row>
    <row r="155" spans="1:9" ht="16.899999999999999" customHeight="1" x14ac:dyDescent="0.25">
      <c r="A155" s="83" t="s">
        <v>183</v>
      </c>
      <c r="B155" s="110">
        <v>1</v>
      </c>
      <c r="C155" s="110">
        <f t="shared" si="30"/>
        <v>352</v>
      </c>
      <c r="D155" s="110">
        <v>0</v>
      </c>
      <c r="E155" s="110">
        <v>352</v>
      </c>
      <c r="F155" s="111">
        <v>1594</v>
      </c>
      <c r="G155" s="111">
        <f t="shared" si="28"/>
        <v>9.5210000000000008</v>
      </c>
      <c r="H155" s="112">
        <f t="shared" si="31"/>
        <v>6702.78</v>
      </c>
      <c r="I155" s="112">
        <f t="shared" si="32"/>
        <v>8283.9699999999993</v>
      </c>
    </row>
    <row r="156" spans="1:9" ht="16.899999999999999" customHeight="1" x14ac:dyDescent="0.25">
      <c r="A156" s="83" t="s">
        <v>183</v>
      </c>
      <c r="B156" s="110">
        <v>1</v>
      </c>
      <c r="C156" s="110">
        <f t="shared" si="30"/>
        <v>288</v>
      </c>
      <c r="D156" s="110">
        <v>0</v>
      </c>
      <c r="E156" s="110">
        <v>288</v>
      </c>
      <c r="F156" s="111">
        <v>1594</v>
      </c>
      <c r="G156" s="111">
        <f t="shared" si="28"/>
        <v>9.5210000000000008</v>
      </c>
      <c r="H156" s="112">
        <f t="shared" si="31"/>
        <v>5484.1</v>
      </c>
      <c r="I156" s="112">
        <f t="shared" si="32"/>
        <v>6777.8</v>
      </c>
    </row>
    <row r="157" spans="1:9" ht="16.899999999999999" customHeight="1" x14ac:dyDescent="0.25">
      <c r="A157" s="83" t="s">
        <v>183</v>
      </c>
      <c r="B157" s="110">
        <v>1</v>
      </c>
      <c r="C157" s="110">
        <f t="shared" si="30"/>
        <v>264</v>
      </c>
      <c r="D157" s="110">
        <v>0</v>
      </c>
      <c r="E157" s="110">
        <v>264</v>
      </c>
      <c r="F157" s="111">
        <v>1594</v>
      </c>
      <c r="G157" s="111">
        <f t="shared" si="28"/>
        <v>9.5210000000000008</v>
      </c>
      <c r="H157" s="112">
        <f t="shared" si="31"/>
        <v>5027.09</v>
      </c>
      <c r="I157" s="112">
        <f t="shared" si="32"/>
        <v>6212.98</v>
      </c>
    </row>
    <row r="158" spans="1:9" ht="16.899999999999999" customHeight="1" x14ac:dyDescent="0.25">
      <c r="A158" s="83" t="s">
        <v>183</v>
      </c>
      <c r="B158" s="110">
        <v>1</v>
      </c>
      <c r="C158" s="110">
        <f t="shared" si="30"/>
        <v>136</v>
      </c>
      <c r="D158" s="110">
        <v>0</v>
      </c>
      <c r="E158" s="110">
        <v>136</v>
      </c>
      <c r="F158" s="111">
        <v>1594</v>
      </c>
      <c r="G158" s="111">
        <f t="shared" si="28"/>
        <v>9.5210000000000008</v>
      </c>
      <c r="H158" s="112">
        <f>ROUND(E158*G158*2,2)</f>
        <v>2589.71</v>
      </c>
      <c r="I158" s="112">
        <f t="shared" si="32"/>
        <v>3200.62</v>
      </c>
    </row>
    <row r="159" spans="1:9" ht="16.899999999999999" customHeight="1" x14ac:dyDescent="0.25">
      <c r="A159" s="83" t="s">
        <v>183</v>
      </c>
      <c r="B159" s="110">
        <v>1</v>
      </c>
      <c r="C159" s="110">
        <f t="shared" si="30"/>
        <v>393</v>
      </c>
      <c r="D159" s="110">
        <v>0</v>
      </c>
      <c r="E159" s="110">
        <v>393</v>
      </c>
      <c r="F159" s="111">
        <v>1594</v>
      </c>
      <c r="G159" s="111">
        <f t="shared" si="28"/>
        <v>9.5210000000000008</v>
      </c>
      <c r="H159" s="112">
        <f t="shared" ref="H159:H172" si="33">ROUND(E159*G159*2,2)</f>
        <v>7483.51</v>
      </c>
      <c r="I159" s="112">
        <f t="shared" si="32"/>
        <v>9248.8700000000008</v>
      </c>
    </row>
    <row r="160" spans="1:9" ht="16.899999999999999" customHeight="1" x14ac:dyDescent="0.25">
      <c r="A160" s="83" t="s">
        <v>183</v>
      </c>
      <c r="B160" s="110">
        <v>1</v>
      </c>
      <c r="C160" s="110">
        <f t="shared" si="30"/>
        <v>344</v>
      </c>
      <c r="D160" s="110">
        <v>0</v>
      </c>
      <c r="E160" s="110">
        <v>344</v>
      </c>
      <c r="F160" s="111">
        <v>1594</v>
      </c>
      <c r="G160" s="111">
        <f t="shared" si="28"/>
        <v>9.5210000000000008</v>
      </c>
      <c r="H160" s="112">
        <f t="shared" si="33"/>
        <v>6550.45</v>
      </c>
      <c r="I160" s="112">
        <f t="shared" si="32"/>
        <v>8095.7</v>
      </c>
    </row>
    <row r="161" spans="1:9" ht="16.899999999999999" customHeight="1" x14ac:dyDescent="0.25">
      <c r="A161" s="83" t="s">
        <v>183</v>
      </c>
      <c r="B161" s="110">
        <v>1</v>
      </c>
      <c r="C161" s="110">
        <f t="shared" si="30"/>
        <v>328</v>
      </c>
      <c r="D161" s="110">
        <v>0</v>
      </c>
      <c r="E161" s="110">
        <v>328</v>
      </c>
      <c r="F161" s="111">
        <v>1594</v>
      </c>
      <c r="G161" s="111">
        <f t="shared" si="28"/>
        <v>9.5210000000000008</v>
      </c>
      <c r="H161" s="112">
        <f t="shared" si="33"/>
        <v>6245.78</v>
      </c>
      <c r="I161" s="112">
        <f t="shared" si="32"/>
        <v>7719.16</v>
      </c>
    </row>
    <row r="162" spans="1:9" ht="16.899999999999999" customHeight="1" x14ac:dyDescent="0.25">
      <c r="A162" s="83" t="s">
        <v>183</v>
      </c>
      <c r="B162" s="110">
        <v>1</v>
      </c>
      <c r="C162" s="110">
        <f t="shared" si="30"/>
        <v>296</v>
      </c>
      <c r="D162" s="110">
        <v>0</v>
      </c>
      <c r="E162" s="110">
        <v>296</v>
      </c>
      <c r="F162" s="111">
        <v>1594</v>
      </c>
      <c r="G162" s="111">
        <f t="shared" si="28"/>
        <v>9.5210000000000008</v>
      </c>
      <c r="H162" s="112">
        <f t="shared" si="33"/>
        <v>5636.43</v>
      </c>
      <c r="I162" s="112">
        <f t="shared" si="32"/>
        <v>6966.06</v>
      </c>
    </row>
    <row r="163" spans="1:9" ht="16.899999999999999" customHeight="1" x14ac:dyDescent="0.25">
      <c r="A163" s="83" t="s">
        <v>184</v>
      </c>
      <c r="B163" s="110">
        <v>1</v>
      </c>
      <c r="C163" s="110">
        <f t="shared" si="30"/>
        <v>178</v>
      </c>
      <c r="D163" s="110">
        <v>0</v>
      </c>
      <c r="E163" s="110">
        <v>178</v>
      </c>
      <c r="F163" s="111">
        <v>1594</v>
      </c>
      <c r="G163" s="111">
        <f t="shared" si="28"/>
        <v>9.5210000000000008</v>
      </c>
      <c r="H163" s="112">
        <f t="shared" si="33"/>
        <v>3389.48</v>
      </c>
      <c r="I163" s="112">
        <f t="shared" si="32"/>
        <v>4189.0600000000004</v>
      </c>
    </row>
    <row r="164" spans="1:9" ht="16.899999999999999" customHeight="1" x14ac:dyDescent="0.25">
      <c r="A164" s="83" t="s">
        <v>184</v>
      </c>
      <c r="B164" s="110">
        <v>1</v>
      </c>
      <c r="C164" s="110">
        <f t="shared" si="30"/>
        <v>213</v>
      </c>
      <c r="D164" s="110">
        <v>0</v>
      </c>
      <c r="E164" s="110">
        <v>213</v>
      </c>
      <c r="F164" s="111">
        <v>1594</v>
      </c>
      <c r="G164" s="111">
        <f t="shared" si="28"/>
        <v>9.5210000000000008</v>
      </c>
      <c r="H164" s="112">
        <f t="shared" si="33"/>
        <v>4055.95</v>
      </c>
      <c r="I164" s="112">
        <f t="shared" si="32"/>
        <v>5012.75</v>
      </c>
    </row>
    <row r="165" spans="1:9" ht="16.899999999999999" customHeight="1" x14ac:dyDescent="0.25">
      <c r="A165" s="83" t="s">
        <v>184</v>
      </c>
      <c r="B165" s="110">
        <v>1</v>
      </c>
      <c r="C165" s="110">
        <f t="shared" si="30"/>
        <v>301</v>
      </c>
      <c r="D165" s="110">
        <v>0</v>
      </c>
      <c r="E165" s="110">
        <v>301</v>
      </c>
      <c r="F165" s="111">
        <v>1594</v>
      </c>
      <c r="G165" s="111">
        <f t="shared" si="28"/>
        <v>9.5210000000000008</v>
      </c>
      <c r="H165" s="112">
        <f t="shared" si="33"/>
        <v>5731.64</v>
      </c>
      <c r="I165" s="112">
        <f t="shared" si="32"/>
        <v>7083.73</v>
      </c>
    </row>
    <row r="166" spans="1:9" ht="16.899999999999999" customHeight="1" x14ac:dyDescent="0.25">
      <c r="A166" s="83" t="s">
        <v>184</v>
      </c>
      <c r="B166" s="110">
        <v>1</v>
      </c>
      <c r="C166" s="110">
        <f t="shared" si="30"/>
        <v>41</v>
      </c>
      <c r="D166" s="110">
        <v>0</v>
      </c>
      <c r="E166" s="110">
        <v>41</v>
      </c>
      <c r="F166" s="111">
        <v>1594</v>
      </c>
      <c r="G166" s="111">
        <f t="shared" si="28"/>
        <v>9.5210000000000008</v>
      </c>
      <c r="H166" s="112">
        <f t="shared" si="33"/>
        <v>780.72</v>
      </c>
      <c r="I166" s="112">
        <f t="shared" si="32"/>
        <v>964.89</v>
      </c>
    </row>
    <row r="167" spans="1:9" ht="16.899999999999999" customHeight="1" x14ac:dyDescent="0.25">
      <c r="A167" s="83" t="s">
        <v>185</v>
      </c>
      <c r="B167" s="110">
        <v>1</v>
      </c>
      <c r="C167" s="110">
        <f t="shared" si="30"/>
        <v>8</v>
      </c>
      <c r="D167" s="110">
        <v>0</v>
      </c>
      <c r="E167" s="110">
        <v>8</v>
      </c>
      <c r="F167" s="111">
        <v>1429</v>
      </c>
      <c r="G167" s="111">
        <f t="shared" si="28"/>
        <v>8.5353999999999992</v>
      </c>
      <c r="H167" s="112">
        <f t="shared" si="33"/>
        <v>136.57</v>
      </c>
      <c r="I167" s="112">
        <f t="shared" si="32"/>
        <v>168.79</v>
      </c>
    </row>
    <row r="168" spans="1:9" ht="16.899999999999999" customHeight="1" x14ac:dyDescent="0.25">
      <c r="A168" s="83" t="s">
        <v>185</v>
      </c>
      <c r="B168" s="110">
        <v>1</v>
      </c>
      <c r="C168" s="110">
        <f t="shared" si="30"/>
        <v>8</v>
      </c>
      <c r="D168" s="110">
        <v>0</v>
      </c>
      <c r="E168" s="110">
        <v>8</v>
      </c>
      <c r="F168" s="111">
        <v>1429</v>
      </c>
      <c r="G168" s="111">
        <f t="shared" si="28"/>
        <v>8.5353999999999992</v>
      </c>
      <c r="H168" s="112">
        <f t="shared" si="33"/>
        <v>136.57</v>
      </c>
      <c r="I168" s="112">
        <f t="shared" si="32"/>
        <v>168.79</v>
      </c>
    </row>
    <row r="169" spans="1:9" ht="16.899999999999999" customHeight="1" x14ac:dyDescent="0.25">
      <c r="A169" s="83" t="s">
        <v>185</v>
      </c>
      <c r="B169" s="110">
        <v>1</v>
      </c>
      <c r="C169" s="110">
        <f t="shared" si="30"/>
        <v>8</v>
      </c>
      <c r="D169" s="110">
        <v>0</v>
      </c>
      <c r="E169" s="110">
        <v>8</v>
      </c>
      <c r="F169" s="111">
        <v>1429</v>
      </c>
      <c r="G169" s="111">
        <f t="shared" si="28"/>
        <v>8.5353999999999992</v>
      </c>
      <c r="H169" s="112">
        <f t="shared" si="33"/>
        <v>136.57</v>
      </c>
      <c r="I169" s="112">
        <f t="shared" si="32"/>
        <v>168.79</v>
      </c>
    </row>
    <row r="170" spans="1:9" ht="16.899999999999999" customHeight="1" x14ac:dyDescent="0.25">
      <c r="A170" s="83" t="s">
        <v>185</v>
      </c>
      <c r="B170" s="110">
        <v>1</v>
      </c>
      <c r="C170" s="110">
        <f t="shared" si="30"/>
        <v>242.29599999999999</v>
      </c>
      <c r="D170" s="110">
        <v>145.75</v>
      </c>
      <c r="E170" s="110">
        <v>96.546000000000006</v>
      </c>
      <c r="F170" s="111">
        <v>1530</v>
      </c>
      <c r="G170" s="111">
        <f t="shared" si="28"/>
        <v>9.1387</v>
      </c>
      <c r="H170" s="112">
        <f t="shared" si="33"/>
        <v>1764.61</v>
      </c>
      <c r="I170" s="112">
        <f t="shared" si="32"/>
        <v>2180.88</v>
      </c>
    </row>
    <row r="171" spans="1:9" ht="16.899999999999999" customHeight="1" x14ac:dyDescent="0.25">
      <c r="A171" s="83" t="s">
        <v>185</v>
      </c>
      <c r="B171" s="110">
        <v>1</v>
      </c>
      <c r="C171" s="110">
        <f t="shared" si="30"/>
        <v>178</v>
      </c>
      <c r="D171" s="110">
        <v>0</v>
      </c>
      <c r="E171" s="110">
        <v>178</v>
      </c>
      <c r="F171" s="111">
        <v>1530</v>
      </c>
      <c r="G171" s="111">
        <f t="shared" si="28"/>
        <v>9.1387</v>
      </c>
      <c r="H171" s="112">
        <f t="shared" si="33"/>
        <v>3253.38</v>
      </c>
      <c r="I171" s="112">
        <f t="shared" si="32"/>
        <v>4020.85</v>
      </c>
    </row>
    <row r="172" spans="1:9" ht="16.899999999999999" customHeight="1" x14ac:dyDescent="0.25">
      <c r="A172" s="83" t="s">
        <v>185</v>
      </c>
      <c r="B172" s="110">
        <v>1</v>
      </c>
      <c r="C172" s="110">
        <f t="shared" si="30"/>
        <v>123</v>
      </c>
      <c r="D172" s="110">
        <v>0</v>
      </c>
      <c r="E172" s="110">
        <v>123</v>
      </c>
      <c r="F172" s="111">
        <v>1530</v>
      </c>
      <c r="G172" s="111">
        <f t="shared" si="28"/>
        <v>9.1387</v>
      </c>
      <c r="H172" s="112">
        <f t="shared" si="33"/>
        <v>2248.12</v>
      </c>
      <c r="I172" s="112">
        <f t="shared" si="32"/>
        <v>2778.45</v>
      </c>
    </row>
    <row r="173" spans="1:9" ht="16.899999999999999" customHeight="1" x14ac:dyDescent="0.25">
      <c r="A173" s="83" t="s">
        <v>185</v>
      </c>
      <c r="B173" s="110">
        <v>1</v>
      </c>
      <c r="C173" s="110">
        <f t="shared" si="30"/>
        <v>39</v>
      </c>
      <c r="D173" s="110">
        <v>0</v>
      </c>
      <c r="E173" s="110">
        <v>39</v>
      </c>
      <c r="F173" s="111">
        <v>1530</v>
      </c>
      <c r="G173" s="111">
        <f t="shared" si="28"/>
        <v>9.1387</v>
      </c>
      <c r="H173" s="112">
        <f>ROUND(E173*G173*2,2)</f>
        <v>712.82</v>
      </c>
      <c r="I173" s="112">
        <f t="shared" si="32"/>
        <v>880.97</v>
      </c>
    </row>
    <row r="174" spans="1:9" ht="16.899999999999999" customHeight="1" x14ac:dyDescent="0.25">
      <c r="A174" s="83" t="s">
        <v>186</v>
      </c>
      <c r="B174" s="110">
        <v>1</v>
      </c>
      <c r="C174" s="110">
        <f t="shared" si="30"/>
        <v>285</v>
      </c>
      <c r="D174" s="110">
        <v>0</v>
      </c>
      <c r="E174" s="110">
        <v>285</v>
      </c>
      <c r="F174" s="111">
        <v>1594</v>
      </c>
      <c r="G174" s="111">
        <f t="shared" si="28"/>
        <v>9.5210000000000008</v>
      </c>
      <c r="H174" s="112">
        <f t="shared" ref="H174:H176" si="34">ROUND(E174*G174*2,2)</f>
        <v>5426.97</v>
      </c>
      <c r="I174" s="112">
        <f t="shared" si="32"/>
        <v>6707.19</v>
      </c>
    </row>
    <row r="175" spans="1:9" ht="16.899999999999999" customHeight="1" x14ac:dyDescent="0.25">
      <c r="A175" s="83" t="s">
        <v>186</v>
      </c>
      <c r="B175" s="110">
        <v>1</v>
      </c>
      <c r="C175" s="110">
        <f t="shared" si="30"/>
        <v>328</v>
      </c>
      <c r="D175" s="110">
        <v>0</v>
      </c>
      <c r="E175" s="110">
        <v>328</v>
      </c>
      <c r="F175" s="111">
        <v>1594</v>
      </c>
      <c r="G175" s="111">
        <f t="shared" si="28"/>
        <v>9.5210000000000008</v>
      </c>
      <c r="H175" s="112">
        <f t="shared" si="34"/>
        <v>6245.78</v>
      </c>
      <c r="I175" s="112">
        <f t="shared" si="32"/>
        <v>7719.16</v>
      </c>
    </row>
    <row r="176" spans="1:9" ht="16.899999999999999" customHeight="1" x14ac:dyDescent="0.25">
      <c r="A176" s="83" t="s">
        <v>186</v>
      </c>
      <c r="B176" s="110">
        <v>1</v>
      </c>
      <c r="C176" s="110">
        <f t="shared" si="30"/>
        <v>280</v>
      </c>
      <c r="D176" s="110">
        <v>0</v>
      </c>
      <c r="E176" s="110">
        <v>280</v>
      </c>
      <c r="F176" s="111">
        <v>1594</v>
      </c>
      <c r="G176" s="111">
        <f t="shared" si="28"/>
        <v>9.5210000000000008</v>
      </c>
      <c r="H176" s="112">
        <f t="shared" si="34"/>
        <v>5331.76</v>
      </c>
      <c r="I176" s="112">
        <f t="shared" si="32"/>
        <v>6589.52</v>
      </c>
    </row>
    <row r="177" spans="1:9" ht="16.899999999999999" customHeight="1" x14ac:dyDescent="0.25">
      <c r="A177" s="83" t="s">
        <v>187</v>
      </c>
      <c r="B177" s="110">
        <v>1</v>
      </c>
      <c r="C177" s="110">
        <f>D177+E177</f>
        <v>75.98</v>
      </c>
      <c r="D177" s="110">
        <v>0</v>
      </c>
      <c r="E177" s="110">
        <v>75.98</v>
      </c>
      <c r="F177" s="111">
        <v>1594</v>
      </c>
      <c r="G177" s="111">
        <f t="shared" si="28"/>
        <v>9.5210000000000008</v>
      </c>
      <c r="H177" s="112">
        <f>ROUND(E177*G177*2,2)</f>
        <v>1446.81</v>
      </c>
      <c r="I177" s="112">
        <f>ROUND(H177*1.2359,2)</f>
        <v>1788.11</v>
      </c>
    </row>
    <row r="178" spans="1:9" ht="16.899999999999999" customHeight="1" x14ac:dyDescent="0.25">
      <c r="A178" s="83" t="s">
        <v>187</v>
      </c>
      <c r="B178" s="110">
        <v>1</v>
      </c>
      <c r="C178" s="110">
        <f t="shared" ref="C178:C205" si="35">D178+E178</f>
        <v>158</v>
      </c>
      <c r="D178" s="110">
        <v>0</v>
      </c>
      <c r="E178" s="110">
        <v>158</v>
      </c>
      <c r="F178" s="111">
        <v>1594</v>
      </c>
      <c r="G178" s="111">
        <f t="shared" si="28"/>
        <v>9.5210000000000008</v>
      </c>
      <c r="H178" s="112">
        <f t="shared" ref="H178:H186" si="36">ROUND(E178*G178*2,2)</f>
        <v>3008.64</v>
      </c>
      <c r="I178" s="112">
        <f t="shared" ref="I178:I205" si="37">ROUND(H178*1.2359,2)</f>
        <v>3718.38</v>
      </c>
    </row>
    <row r="179" spans="1:9" ht="16.899999999999999" customHeight="1" x14ac:dyDescent="0.25">
      <c r="A179" s="83" t="s">
        <v>187</v>
      </c>
      <c r="B179" s="110">
        <v>1</v>
      </c>
      <c r="C179" s="110">
        <f t="shared" si="35"/>
        <v>74.5</v>
      </c>
      <c r="D179" s="110">
        <v>0</v>
      </c>
      <c r="E179" s="110">
        <v>74.5</v>
      </c>
      <c r="F179" s="111">
        <v>1594</v>
      </c>
      <c r="G179" s="111">
        <f t="shared" si="28"/>
        <v>9.5210000000000008</v>
      </c>
      <c r="H179" s="112">
        <f t="shared" si="36"/>
        <v>1418.63</v>
      </c>
      <c r="I179" s="112">
        <f t="shared" si="37"/>
        <v>1753.28</v>
      </c>
    </row>
    <row r="180" spans="1:9" ht="16.899999999999999" customHeight="1" x14ac:dyDescent="0.25">
      <c r="A180" s="83" t="s">
        <v>188</v>
      </c>
      <c r="B180" s="110">
        <v>1</v>
      </c>
      <c r="C180" s="110">
        <f t="shared" si="35"/>
        <v>204</v>
      </c>
      <c r="D180" s="110">
        <v>0</v>
      </c>
      <c r="E180" s="110">
        <v>204</v>
      </c>
      <c r="F180" s="111">
        <v>1564</v>
      </c>
      <c r="G180" s="111">
        <f t="shared" si="28"/>
        <v>9.3417999999999992</v>
      </c>
      <c r="H180" s="112">
        <f t="shared" si="36"/>
        <v>3811.45</v>
      </c>
      <c r="I180" s="112">
        <f t="shared" si="37"/>
        <v>4710.57</v>
      </c>
    </row>
    <row r="181" spans="1:9" ht="16.899999999999999" customHeight="1" x14ac:dyDescent="0.25">
      <c r="A181" s="83" t="s">
        <v>188</v>
      </c>
      <c r="B181" s="110">
        <v>1</v>
      </c>
      <c r="C181" s="110">
        <f t="shared" si="35"/>
        <v>241</v>
      </c>
      <c r="D181" s="110">
        <v>0</v>
      </c>
      <c r="E181" s="110">
        <v>241</v>
      </c>
      <c r="F181" s="111">
        <v>1564</v>
      </c>
      <c r="G181" s="111">
        <f t="shared" si="28"/>
        <v>9.3417999999999992</v>
      </c>
      <c r="H181" s="112">
        <f t="shared" si="36"/>
        <v>4502.75</v>
      </c>
      <c r="I181" s="112">
        <f t="shared" si="37"/>
        <v>5564.95</v>
      </c>
    </row>
    <row r="182" spans="1:9" ht="16.899999999999999" customHeight="1" x14ac:dyDescent="0.25">
      <c r="A182" s="83" t="s">
        <v>188</v>
      </c>
      <c r="B182" s="110">
        <v>1</v>
      </c>
      <c r="C182" s="110">
        <f t="shared" si="35"/>
        <v>232</v>
      </c>
      <c r="D182" s="110">
        <v>0</v>
      </c>
      <c r="E182" s="110">
        <v>232</v>
      </c>
      <c r="F182" s="111">
        <v>1564</v>
      </c>
      <c r="G182" s="111">
        <f t="shared" si="28"/>
        <v>9.3417999999999992</v>
      </c>
      <c r="H182" s="112">
        <f t="shared" si="36"/>
        <v>4334.6000000000004</v>
      </c>
      <c r="I182" s="112">
        <f t="shared" si="37"/>
        <v>5357.13</v>
      </c>
    </row>
    <row r="183" spans="1:9" ht="16.899999999999999" customHeight="1" x14ac:dyDescent="0.25">
      <c r="A183" s="83" t="s">
        <v>188</v>
      </c>
      <c r="B183" s="110">
        <v>1</v>
      </c>
      <c r="C183" s="110">
        <f t="shared" si="35"/>
        <v>232</v>
      </c>
      <c r="D183" s="110">
        <v>0</v>
      </c>
      <c r="E183" s="110">
        <v>232</v>
      </c>
      <c r="F183" s="111">
        <v>1564</v>
      </c>
      <c r="G183" s="111">
        <f t="shared" si="28"/>
        <v>9.3417999999999992</v>
      </c>
      <c r="H183" s="112">
        <f t="shared" si="36"/>
        <v>4334.6000000000004</v>
      </c>
      <c r="I183" s="112">
        <f t="shared" si="37"/>
        <v>5357.13</v>
      </c>
    </row>
    <row r="184" spans="1:9" ht="16.899999999999999" customHeight="1" x14ac:dyDescent="0.25">
      <c r="A184" s="83" t="s">
        <v>188</v>
      </c>
      <c r="B184" s="110">
        <v>1</v>
      </c>
      <c r="C184" s="110">
        <f t="shared" si="35"/>
        <v>113</v>
      </c>
      <c r="D184" s="110">
        <v>0</v>
      </c>
      <c r="E184" s="110">
        <v>113</v>
      </c>
      <c r="F184" s="111">
        <v>1564</v>
      </c>
      <c r="G184" s="111">
        <f t="shared" si="28"/>
        <v>9.3417999999999992</v>
      </c>
      <c r="H184" s="112">
        <f t="shared" si="36"/>
        <v>2111.25</v>
      </c>
      <c r="I184" s="112">
        <f t="shared" si="37"/>
        <v>2609.29</v>
      </c>
    </row>
    <row r="185" spans="1:9" ht="16.899999999999999" customHeight="1" x14ac:dyDescent="0.25">
      <c r="A185" s="83" t="s">
        <v>188</v>
      </c>
      <c r="B185" s="110">
        <v>1</v>
      </c>
      <c r="C185" s="110">
        <f t="shared" si="35"/>
        <v>92</v>
      </c>
      <c r="D185" s="110">
        <v>0</v>
      </c>
      <c r="E185" s="110">
        <v>92</v>
      </c>
      <c r="F185" s="111">
        <v>1564</v>
      </c>
      <c r="G185" s="111">
        <f t="shared" si="28"/>
        <v>9.3417999999999992</v>
      </c>
      <c r="H185" s="112">
        <f t="shared" si="36"/>
        <v>1718.89</v>
      </c>
      <c r="I185" s="112">
        <f t="shared" si="37"/>
        <v>2124.38</v>
      </c>
    </row>
    <row r="186" spans="1:9" ht="16.899999999999999" customHeight="1" x14ac:dyDescent="0.25">
      <c r="A186" s="83" t="s">
        <v>188</v>
      </c>
      <c r="B186" s="110">
        <v>1</v>
      </c>
      <c r="C186" s="110">
        <f t="shared" si="35"/>
        <v>96</v>
      </c>
      <c r="D186" s="110">
        <v>0</v>
      </c>
      <c r="E186" s="110">
        <v>96</v>
      </c>
      <c r="F186" s="111">
        <v>1564</v>
      </c>
      <c r="G186" s="111">
        <f t="shared" si="28"/>
        <v>9.3417999999999992</v>
      </c>
      <c r="H186" s="112">
        <f t="shared" si="36"/>
        <v>1793.63</v>
      </c>
      <c r="I186" s="112">
        <f t="shared" si="37"/>
        <v>2216.75</v>
      </c>
    </row>
    <row r="187" spans="1:9" ht="16.899999999999999" customHeight="1" x14ac:dyDescent="0.25">
      <c r="A187" s="83" t="s">
        <v>188</v>
      </c>
      <c r="B187" s="110">
        <v>1</v>
      </c>
      <c r="C187" s="110">
        <f t="shared" si="35"/>
        <v>140</v>
      </c>
      <c r="D187" s="110">
        <v>0</v>
      </c>
      <c r="E187" s="110">
        <v>140</v>
      </c>
      <c r="F187" s="111">
        <v>1564</v>
      </c>
      <c r="G187" s="111">
        <f t="shared" si="28"/>
        <v>9.3417999999999992</v>
      </c>
      <c r="H187" s="112">
        <f>ROUND(E187*G187*2,2)</f>
        <v>2615.6999999999998</v>
      </c>
      <c r="I187" s="112">
        <f t="shared" si="37"/>
        <v>3232.74</v>
      </c>
    </row>
    <row r="188" spans="1:9" ht="16.899999999999999" customHeight="1" x14ac:dyDescent="0.25">
      <c r="A188" s="83" t="s">
        <v>188</v>
      </c>
      <c r="B188" s="110">
        <v>1</v>
      </c>
      <c r="C188" s="110">
        <f t="shared" si="35"/>
        <v>88</v>
      </c>
      <c r="D188" s="110">
        <v>0</v>
      </c>
      <c r="E188" s="110">
        <v>88</v>
      </c>
      <c r="F188" s="111">
        <v>1564</v>
      </c>
      <c r="G188" s="111">
        <f t="shared" si="28"/>
        <v>9.3417999999999992</v>
      </c>
      <c r="H188" s="112">
        <f t="shared" ref="H188:H201" si="38">ROUND(E188*G188*2,2)</f>
        <v>1644.16</v>
      </c>
      <c r="I188" s="112">
        <f t="shared" si="37"/>
        <v>2032.02</v>
      </c>
    </row>
    <row r="189" spans="1:9" ht="16.899999999999999" customHeight="1" x14ac:dyDescent="0.25">
      <c r="A189" s="83" t="s">
        <v>188</v>
      </c>
      <c r="B189" s="110">
        <v>1</v>
      </c>
      <c r="C189" s="110">
        <f t="shared" si="35"/>
        <v>120</v>
      </c>
      <c r="D189" s="110">
        <v>0</v>
      </c>
      <c r="E189" s="110">
        <v>120</v>
      </c>
      <c r="F189" s="111">
        <v>1564</v>
      </c>
      <c r="G189" s="111">
        <f t="shared" si="28"/>
        <v>9.3417999999999992</v>
      </c>
      <c r="H189" s="112">
        <f t="shared" si="38"/>
        <v>2242.0300000000002</v>
      </c>
      <c r="I189" s="112">
        <f t="shared" si="37"/>
        <v>2770.92</v>
      </c>
    </row>
    <row r="190" spans="1:9" ht="16.899999999999999" customHeight="1" x14ac:dyDescent="0.25">
      <c r="A190" s="83" t="s">
        <v>188</v>
      </c>
      <c r="B190" s="110">
        <v>1</v>
      </c>
      <c r="C190" s="110">
        <f t="shared" si="35"/>
        <v>88</v>
      </c>
      <c r="D190" s="110">
        <v>0</v>
      </c>
      <c r="E190" s="110">
        <v>88</v>
      </c>
      <c r="F190" s="111">
        <v>1564</v>
      </c>
      <c r="G190" s="111">
        <f t="shared" si="28"/>
        <v>9.3417999999999992</v>
      </c>
      <c r="H190" s="112">
        <f t="shared" si="38"/>
        <v>1644.16</v>
      </c>
      <c r="I190" s="112">
        <f t="shared" si="37"/>
        <v>2032.02</v>
      </c>
    </row>
    <row r="191" spans="1:9" ht="16.899999999999999" customHeight="1" x14ac:dyDescent="0.25">
      <c r="A191" s="83" t="s">
        <v>188</v>
      </c>
      <c r="B191" s="110">
        <v>1</v>
      </c>
      <c r="C191" s="110">
        <f t="shared" si="35"/>
        <v>36</v>
      </c>
      <c r="D191" s="110">
        <v>0</v>
      </c>
      <c r="E191" s="110">
        <v>36</v>
      </c>
      <c r="F191" s="111">
        <v>1564</v>
      </c>
      <c r="G191" s="111">
        <f t="shared" si="28"/>
        <v>9.3417999999999992</v>
      </c>
      <c r="H191" s="112">
        <f t="shared" si="38"/>
        <v>672.61</v>
      </c>
      <c r="I191" s="112">
        <f t="shared" si="37"/>
        <v>831.28</v>
      </c>
    </row>
    <row r="192" spans="1:9" ht="16.899999999999999" customHeight="1" x14ac:dyDescent="0.25">
      <c r="A192" s="83" t="s">
        <v>188</v>
      </c>
      <c r="B192" s="110">
        <v>1</v>
      </c>
      <c r="C192" s="110">
        <f t="shared" si="35"/>
        <v>84</v>
      </c>
      <c r="D192" s="110">
        <v>0</v>
      </c>
      <c r="E192" s="110">
        <v>84</v>
      </c>
      <c r="F192" s="111">
        <v>1564</v>
      </c>
      <c r="G192" s="111">
        <f t="shared" si="28"/>
        <v>9.3417999999999992</v>
      </c>
      <c r="H192" s="112">
        <f t="shared" si="38"/>
        <v>1569.42</v>
      </c>
      <c r="I192" s="112">
        <f t="shared" si="37"/>
        <v>1939.65</v>
      </c>
    </row>
    <row r="193" spans="1:9" ht="16.899999999999999" customHeight="1" x14ac:dyDescent="0.25">
      <c r="A193" s="83" t="s">
        <v>188</v>
      </c>
      <c r="B193" s="110">
        <v>1</v>
      </c>
      <c r="C193" s="110">
        <f t="shared" si="35"/>
        <v>96</v>
      </c>
      <c r="D193" s="110">
        <v>0</v>
      </c>
      <c r="E193" s="110">
        <v>96</v>
      </c>
      <c r="F193" s="111">
        <v>1564</v>
      </c>
      <c r="G193" s="111">
        <f t="shared" si="28"/>
        <v>9.3417999999999992</v>
      </c>
      <c r="H193" s="112">
        <f t="shared" si="38"/>
        <v>1793.63</v>
      </c>
      <c r="I193" s="112">
        <f t="shared" si="37"/>
        <v>2216.75</v>
      </c>
    </row>
    <row r="194" spans="1:9" ht="16.899999999999999" customHeight="1" x14ac:dyDescent="0.25">
      <c r="A194" s="83" t="s">
        <v>189</v>
      </c>
      <c r="B194" s="110">
        <v>1</v>
      </c>
      <c r="C194" s="110">
        <f t="shared" si="35"/>
        <v>728.5</v>
      </c>
      <c r="D194" s="110">
        <v>550</v>
      </c>
      <c r="E194" s="110">
        <v>178.5</v>
      </c>
      <c r="F194" s="111">
        <v>1794</v>
      </c>
      <c r="G194" s="111">
        <f t="shared" si="28"/>
        <v>10.7156</v>
      </c>
      <c r="H194" s="112">
        <f t="shared" si="38"/>
        <v>3825.47</v>
      </c>
      <c r="I194" s="112">
        <f t="shared" si="37"/>
        <v>4727.8999999999996</v>
      </c>
    </row>
    <row r="195" spans="1:9" ht="16.899999999999999" customHeight="1" x14ac:dyDescent="0.25">
      <c r="A195" s="83" t="s">
        <v>189</v>
      </c>
      <c r="B195" s="110">
        <v>1</v>
      </c>
      <c r="C195" s="110">
        <f t="shared" si="35"/>
        <v>666.5</v>
      </c>
      <c r="D195" s="110">
        <v>550</v>
      </c>
      <c r="E195" s="110">
        <v>116.5</v>
      </c>
      <c r="F195" s="111">
        <v>1794</v>
      </c>
      <c r="G195" s="111">
        <f t="shared" si="28"/>
        <v>10.7156</v>
      </c>
      <c r="H195" s="112">
        <f t="shared" si="38"/>
        <v>2496.73</v>
      </c>
      <c r="I195" s="112">
        <f t="shared" si="37"/>
        <v>3085.71</v>
      </c>
    </row>
    <row r="196" spans="1:9" ht="16.899999999999999" customHeight="1" x14ac:dyDescent="0.25">
      <c r="A196" s="83" t="s">
        <v>32</v>
      </c>
      <c r="B196" s="110">
        <v>1</v>
      </c>
      <c r="C196" s="110">
        <f t="shared" si="35"/>
        <v>847.5</v>
      </c>
      <c r="D196" s="110">
        <v>670</v>
      </c>
      <c r="E196" s="110">
        <v>177.5</v>
      </c>
      <c r="F196" s="111">
        <v>1819</v>
      </c>
      <c r="G196" s="111">
        <f t="shared" si="28"/>
        <v>10.8649</v>
      </c>
      <c r="H196" s="112">
        <f t="shared" si="38"/>
        <v>3857.04</v>
      </c>
      <c r="I196" s="112">
        <f t="shared" si="37"/>
        <v>4766.92</v>
      </c>
    </row>
    <row r="197" spans="1:9" ht="16.899999999999999" customHeight="1" x14ac:dyDescent="0.25">
      <c r="A197" s="83" t="s">
        <v>32</v>
      </c>
      <c r="B197" s="110">
        <v>1</v>
      </c>
      <c r="C197" s="110">
        <f t="shared" si="35"/>
        <v>124</v>
      </c>
      <c r="D197" s="110">
        <v>0</v>
      </c>
      <c r="E197" s="110">
        <v>124</v>
      </c>
      <c r="F197" s="111">
        <v>1819</v>
      </c>
      <c r="G197" s="111">
        <f t="shared" si="28"/>
        <v>10.8649</v>
      </c>
      <c r="H197" s="112">
        <f t="shared" si="38"/>
        <v>2694.5</v>
      </c>
      <c r="I197" s="112">
        <f t="shared" si="37"/>
        <v>3330.13</v>
      </c>
    </row>
    <row r="198" spans="1:9" ht="16.899999999999999" customHeight="1" x14ac:dyDescent="0.25">
      <c r="A198" s="83" t="s">
        <v>32</v>
      </c>
      <c r="B198" s="110">
        <v>1</v>
      </c>
      <c r="C198" s="110">
        <f t="shared" si="35"/>
        <v>94.5</v>
      </c>
      <c r="D198" s="110">
        <v>0</v>
      </c>
      <c r="E198" s="110">
        <v>94.5</v>
      </c>
      <c r="F198" s="111">
        <v>1819</v>
      </c>
      <c r="G198" s="111">
        <f t="shared" si="28"/>
        <v>10.8649</v>
      </c>
      <c r="H198" s="112">
        <f t="shared" si="38"/>
        <v>2053.4699999999998</v>
      </c>
      <c r="I198" s="112">
        <f t="shared" si="37"/>
        <v>2537.88</v>
      </c>
    </row>
    <row r="199" spans="1:9" ht="16.899999999999999" customHeight="1" x14ac:dyDescent="0.25">
      <c r="A199" s="83" t="s">
        <v>32</v>
      </c>
      <c r="B199" s="110">
        <v>1</v>
      </c>
      <c r="C199" s="110">
        <f t="shared" si="35"/>
        <v>102</v>
      </c>
      <c r="D199" s="110">
        <v>0</v>
      </c>
      <c r="E199" s="110">
        <v>102</v>
      </c>
      <c r="F199" s="111">
        <v>1819</v>
      </c>
      <c r="G199" s="111">
        <f t="shared" si="28"/>
        <v>10.8649</v>
      </c>
      <c r="H199" s="112">
        <f t="shared" si="38"/>
        <v>2216.44</v>
      </c>
      <c r="I199" s="112">
        <f t="shared" si="37"/>
        <v>2739.3</v>
      </c>
    </row>
    <row r="200" spans="1:9" ht="16.899999999999999" customHeight="1" x14ac:dyDescent="0.25">
      <c r="A200" s="83" t="s">
        <v>32</v>
      </c>
      <c r="B200" s="110">
        <v>1</v>
      </c>
      <c r="C200" s="110">
        <f t="shared" si="35"/>
        <v>124</v>
      </c>
      <c r="D200" s="110">
        <v>0</v>
      </c>
      <c r="E200" s="110">
        <v>124</v>
      </c>
      <c r="F200" s="111">
        <v>1819</v>
      </c>
      <c r="G200" s="111">
        <f t="shared" si="28"/>
        <v>10.8649</v>
      </c>
      <c r="H200" s="112">
        <f t="shared" si="38"/>
        <v>2694.5</v>
      </c>
      <c r="I200" s="112">
        <f t="shared" si="37"/>
        <v>3330.13</v>
      </c>
    </row>
    <row r="201" spans="1:9" ht="16.899999999999999" customHeight="1" x14ac:dyDescent="0.25">
      <c r="A201" s="83" t="s">
        <v>190</v>
      </c>
      <c r="B201" s="110">
        <v>1</v>
      </c>
      <c r="C201" s="110">
        <f t="shared" si="35"/>
        <v>576.5</v>
      </c>
      <c r="D201" s="110">
        <v>534</v>
      </c>
      <c r="E201" s="110">
        <v>42.5</v>
      </c>
      <c r="F201" s="111">
        <v>1794</v>
      </c>
      <c r="G201" s="111">
        <f t="shared" si="28"/>
        <v>10.7156</v>
      </c>
      <c r="H201" s="112">
        <f t="shared" si="38"/>
        <v>910.83</v>
      </c>
      <c r="I201" s="112">
        <f t="shared" si="37"/>
        <v>1125.69</v>
      </c>
    </row>
    <row r="202" spans="1:9" ht="16.899999999999999" customHeight="1" x14ac:dyDescent="0.25">
      <c r="A202" s="83" t="s">
        <v>191</v>
      </c>
      <c r="B202" s="110">
        <v>1</v>
      </c>
      <c r="C202" s="110">
        <f t="shared" si="35"/>
        <v>120</v>
      </c>
      <c r="D202" s="110">
        <v>0</v>
      </c>
      <c r="E202" s="110">
        <v>120</v>
      </c>
      <c r="F202" s="111">
        <v>1764</v>
      </c>
      <c r="G202" s="111">
        <f t="shared" si="28"/>
        <v>10.5364</v>
      </c>
      <c r="H202" s="112">
        <f>ROUND(E202*G202*2,2)</f>
        <v>2528.7399999999998</v>
      </c>
      <c r="I202" s="112">
        <f t="shared" si="37"/>
        <v>3125.27</v>
      </c>
    </row>
    <row r="203" spans="1:9" ht="16.899999999999999" customHeight="1" x14ac:dyDescent="0.25">
      <c r="A203" s="83" t="s">
        <v>191</v>
      </c>
      <c r="B203" s="110">
        <v>1</v>
      </c>
      <c r="C203" s="110">
        <f t="shared" si="35"/>
        <v>238.5</v>
      </c>
      <c r="D203" s="110">
        <v>131.75</v>
      </c>
      <c r="E203" s="110">
        <v>106.75</v>
      </c>
      <c r="F203" s="111">
        <v>1764</v>
      </c>
      <c r="G203" s="111">
        <f t="shared" si="28"/>
        <v>10.5364</v>
      </c>
      <c r="H203" s="112">
        <f t="shared" ref="H203:H205" si="39">ROUND(E203*G203*2,2)</f>
        <v>2249.52</v>
      </c>
      <c r="I203" s="112">
        <f t="shared" si="37"/>
        <v>2780.18</v>
      </c>
    </row>
    <row r="204" spans="1:9" ht="16.899999999999999" customHeight="1" x14ac:dyDescent="0.25">
      <c r="A204" s="83" t="s">
        <v>191</v>
      </c>
      <c r="B204" s="110">
        <v>1</v>
      </c>
      <c r="C204" s="110">
        <f t="shared" si="35"/>
        <v>77.5</v>
      </c>
      <c r="D204" s="110">
        <v>0</v>
      </c>
      <c r="E204" s="110">
        <v>77.5</v>
      </c>
      <c r="F204" s="111">
        <v>1764</v>
      </c>
      <c r="G204" s="111">
        <f t="shared" si="28"/>
        <v>10.5364</v>
      </c>
      <c r="H204" s="112">
        <f t="shared" si="39"/>
        <v>1633.14</v>
      </c>
      <c r="I204" s="112">
        <f t="shared" si="37"/>
        <v>2018.4</v>
      </c>
    </row>
    <row r="205" spans="1:9" ht="16.899999999999999" customHeight="1" x14ac:dyDescent="0.25">
      <c r="A205" s="83" t="s">
        <v>191</v>
      </c>
      <c r="B205" s="110">
        <v>1</v>
      </c>
      <c r="C205" s="110">
        <f t="shared" si="35"/>
        <v>249</v>
      </c>
      <c r="D205" s="110">
        <v>147.5</v>
      </c>
      <c r="E205" s="110">
        <v>101.5</v>
      </c>
      <c r="F205" s="111">
        <v>1764</v>
      </c>
      <c r="G205" s="111">
        <f t="shared" si="28"/>
        <v>10.5364</v>
      </c>
      <c r="H205" s="112">
        <f t="shared" si="39"/>
        <v>2138.89</v>
      </c>
      <c r="I205" s="112">
        <f t="shared" si="37"/>
        <v>2643.45</v>
      </c>
    </row>
    <row r="206" spans="1:9" ht="16.899999999999999" customHeight="1" x14ac:dyDescent="0.25">
      <c r="A206" s="83" t="s">
        <v>191</v>
      </c>
      <c r="B206" s="110">
        <v>1</v>
      </c>
      <c r="C206" s="110">
        <f>D206+E206</f>
        <v>166.5</v>
      </c>
      <c r="D206" s="110">
        <v>0</v>
      </c>
      <c r="E206" s="110">
        <v>166.5</v>
      </c>
      <c r="F206" s="111">
        <v>1764</v>
      </c>
      <c r="G206" s="111">
        <f t="shared" ref="G206:G269" si="40">ROUND(F206/167.42,4)</f>
        <v>10.5364</v>
      </c>
      <c r="H206" s="112">
        <f>ROUND(E206*G206*2,2)</f>
        <v>3508.62</v>
      </c>
      <c r="I206" s="112">
        <f>ROUND(H206*1.2359,2)</f>
        <v>4336.3</v>
      </c>
    </row>
    <row r="207" spans="1:9" ht="16.899999999999999" customHeight="1" x14ac:dyDescent="0.25">
      <c r="A207" s="83" t="s">
        <v>191</v>
      </c>
      <c r="B207" s="110">
        <v>1</v>
      </c>
      <c r="C207" s="110">
        <f t="shared" ref="C207:C234" si="41">D207+E207</f>
        <v>77.5</v>
      </c>
      <c r="D207" s="110">
        <v>0</v>
      </c>
      <c r="E207" s="110">
        <v>77.5</v>
      </c>
      <c r="F207" s="111">
        <v>1764</v>
      </c>
      <c r="G207" s="111">
        <f t="shared" si="40"/>
        <v>10.5364</v>
      </c>
      <c r="H207" s="112">
        <f t="shared" ref="H207:H215" si="42">ROUND(E207*G207*2,2)</f>
        <v>1633.14</v>
      </c>
      <c r="I207" s="112">
        <f t="shared" ref="I207:I234" si="43">ROUND(H207*1.2359,2)</f>
        <v>2018.4</v>
      </c>
    </row>
    <row r="208" spans="1:9" ht="16.899999999999999" customHeight="1" x14ac:dyDescent="0.25">
      <c r="A208" s="83" t="s">
        <v>192</v>
      </c>
      <c r="B208" s="110">
        <v>1</v>
      </c>
      <c r="C208" s="110">
        <f t="shared" si="41"/>
        <v>582.75</v>
      </c>
      <c r="D208" s="110">
        <v>508.75</v>
      </c>
      <c r="E208" s="110">
        <v>74</v>
      </c>
      <c r="F208" s="111">
        <v>2644</v>
      </c>
      <c r="G208" s="111">
        <f t="shared" si="40"/>
        <v>15.7926</v>
      </c>
      <c r="H208" s="112">
        <f t="shared" si="42"/>
        <v>2337.3000000000002</v>
      </c>
      <c r="I208" s="112">
        <f t="shared" si="43"/>
        <v>2888.67</v>
      </c>
    </row>
    <row r="209" spans="1:9" ht="16.899999999999999" customHeight="1" x14ac:dyDescent="0.25">
      <c r="A209" s="83" t="s">
        <v>192</v>
      </c>
      <c r="B209" s="110">
        <v>1</v>
      </c>
      <c r="C209" s="110">
        <f t="shared" si="41"/>
        <v>243</v>
      </c>
      <c r="D209" s="110">
        <v>227.5</v>
      </c>
      <c r="E209" s="110">
        <v>15.5</v>
      </c>
      <c r="F209" s="111">
        <v>2644</v>
      </c>
      <c r="G209" s="111">
        <f t="shared" si="40"/>
        <v>15.7926</v>
      </c>
      <c r="H209" s="112">
        <f t="shared" si="42"/>
        <v>489.57</v>
      </c>
      <c r="I209" s="112">
        <f t="shared" si="43"/>
        <v>605.05999999999995</v>
      </c>
    </row>
    <row r="210" spans="1:9" ht="16.899999999999999" customHeight="1" x14ac:dyDescent="0.25">
      <c r="A210" s="83" t="s">
        <v>192</v>
      </c>
      <c r="B210" s="110">
        <v>1</v>
      </c>
      <c r="C210" s="110">
        <f t="shared" si="41"/>
        <v>28</v>
      </c>
      <c r="D210" s="110">
        <v>0</v>
      </c>
      <c r="E210" s="110">
        <v>28</v>
      </c>
      <c r="F210" s="111">
        <v>2644</v>
      </c>
      <c r="G210" s="111">
        <f t="shared" si="40"/>
        <v>15.7926</v>
      </c>
      <c r="H210" s="112">
        <f t="shared" si="42"/>
        <v>884.39</v>
      </c>
      <c r="I210" s="112">
        <f t="shared" si="43"/>
        <v>1093.02</v>
      </c>
    </row>
    <row r="211" spans="1:9" ht="16.899999999999999" customHeight="1" x14ac:dyDescent="0.25">
      <c r="A211" s="83" t="s">
        <v>192</v>
      </c>
      <c r="B211" s="110">
        <v>1</v>
      </c>
      <c r="C211" s="110">
        <f t="shared" si="41"/>
        <v>22</v>
      </c>
      <c r="D211" s="110">
        <v>0</v>
      </c>
      <c r="E211" s="110">
        <v>22</v>
      </c>
      <c r="F211" s="111">
        <v>2644</v>
      </c>
      <c r="G211" s="111">
        <f t="shared" si="40"/>
        <v>15.7926</v>
      </c>
      <c r="H211" s="112">
        <f t="shared" si="42"/>
        <v>694.87</v>
      </c>
      <c r="I211" s="112">
        <f t="shared" si="43"/>
        <v>858.79</v>
      </c>
    </row>
    <row r="212" spans="1:9" ht="16.899999999999999" customHeight="1" x14ac:dyDescent="0.25">
      <c r="A212" s="83" t="s">
        <v>192</v>
      </c>
      <c r="B212" s="110">
        <v>1</v>
      </c>
      <c r="C212" s="110">
        <f t="shared" si="41"/>
        <v>96</v>
      </c>
      <c r="D212" s="110">
        <v>0</v>
      </c>
      <c r="E212" s="110">
        <v>96</v>
      </c>
      <c r="F212" s="111">
        <v>2644</v>
      </c>
      <c r="G212" s="111">
        <f t="shared" si="40"/>
        <v>15.7926</v>
      </c>
      <c r="H212" s="112">
        <f t="shared" si="42"/>
        <v>3032.18</v>
      </c>
      <c r="I212" s="112">
        <f t="shared" si="43"/>
        <v>3747.47</v>
      </c>
    </row>
    <row r="213" spans="1:9" ht="16.899999999999999" customHeight="1" x14ac:dyDescent="0.25">
      <c r="A213" s="83" t="s">
        <v>192</v>
      </c>
      <c r="B213" s="110">
        <v>1</v>
      </c>
      <c r="C213" s="110">
        <f t="shared" si="41"/>
        <v>4</v>
      </c>
      <c r="D213" s="110">
        <v>0</v>
      </c>
      <c r="E213" s="110">
        <v>4</v>
      </c>
      <c r="F213" s="111">
        <v>2644</v>
      </c>
      <c r="G213" s="111">
        <f t="shared" si="40"/>
        <v>15.7926</v>
      </c>
      <c r="H213" s="112">
        <f t="shared" si="42"/>
        <v>126.34</v>
      </c>
      <c r="I213" s="112">
        <f t="shared" si="43"/>
        <v>156.13999999999999</v>
      </c>
    </row>
    <row r="214" spans="1:9" ht="16.899999999999999" customHeight="1" x14ac:dyDescent="0.25">
      <c r="A214" s="83" t="s">
        <v>192</v>
      </c>
      <c r="B214" s="110">
        <v>1</v>
      </c>
      <c r="C214" s="110">
        <f t="shared" si="41"/>
        <v>14</v>
      </c>
      <c r="D214" s="110">
        <v>0</v>
      </c>
      <c r="E214" s="110">
        <v>14</v>
      </c>
      <c r="F214" s="111">
        <v>2644</v>
      </c>
      <c r="G214" s="111">
        <f t="shared" si="40"/>
        <v>15.7926</v>
      </c>
      <c r="H214" s="112">
        <f t="shared" si="42"/>
        <v>442.19</v>
      </c>
      <c r="I214" s="112">
        <f t="shared" si="43"/>
        <v>546.5</v>
      </c>
    </row>
    <row r="215" spans="1:9" ht="16.899999999999999" customHeight="1" x14ac:dyDescent="0.25">
      <c r="A215" s="83" t="s">
        <v>193</v>
      </c>
      <c r="B215" s="110">
        <v>1</v>
      </c>
      <c r="C215" s="110">
        <f t="shared" si="41"/>
        <v>703.5</v>
      </c>
      <c r="D215" s="110">
        <v>670</v>
      </c>
      <c r="E215" s="110">
        <v>33.5</v>
      </c>
      <c r="F215" s="111">
        <v>1794</v>
      </c>
      <c r="G215" s="111">
        <f t="shared" si="40"/>
        <v>10.7156</v>
      </c>
      <c r="H215" s="112">
        <f t="shared" si="42"/>
        <v>717.95</v>
      </c>
      <c r="I215" s="112">
        <f t="shared" si="43"/>
        <v>887.31</v>
      </c>
    </row>
    <row r="216" spans="1:9" ht="16.899999999999999" customHeight="1" x14ac:dyDescent="0.25">
      <c r="A216" s="83" t="s">
        <v>301</v>
      </c>
      <c r="B216" s="110">
        <v>1</v>
      </c>
      <c r="C216" s="110">
        <f t="shared" si="41"/>
        <v>74</v>
      </c>
      <c r="D216" s="110">
        <v>0</v>
      </c>
      <c r="E216" s="110">
        <v>74</v>
      </c>
      <c r="F216" s="111">
        <v>2800</v>
      </c>
      <c r="G216" s="111">
        <f t="shared" si="40"/>
        <v>16.724399999999999</v>
      </c>
      <c r="H216" s="112">
        <f>ROUND(E216*G216*2,2)</f>
        <v>2475.21</v>
      </c>
      <c r="I216" s="112">
        <f t="shared" si="43"/>
        <v>3059.11</v>
      </c>
    </row>
    <row r="217" spans="1:9" ht="16.899999999999999" customHeight="1" x14ac:dyDescent="0.25">
      <c r="A217" s="83" t="s">
        <v>194</v>
      </c>
      <c r="B217" s="110">
        <v>1</v>
      </c>
      <c r="C217" s="110">
        <f t="shared" si="41"/>
        <v>68</v>
      </c>
      <c r="D217" s="110">
        <v>0</v>
      </c>
      <c r="E217" s="110">
        <v>68</v>
      </c>
      <c r="F217" s="111">
        <v>1723</v>
      </c>
      <c r="G217" s="111">
        <f t="shared" si="40"/>
        <v>10.291499999999999</v>
      </c>
      <c r="H217" s="112">
        <f t="shared" ref="H217:H230" si="44">ROUND(E217*G217*2,2)</f>
        <v>1399.64</v>
      </c>
      <c r="I217" s="112">
        <f t="shared" si="43"/>
        <v>1729.82</v>
      </c>
    </row>
    <row r="218" spans="1:9" ht="16.899999999999999" customHeight="1" x14ac:dyDescent="0.25">
      <c r="A218" s="83" t="s">
        <v>33</v>
      </c>
      <c r="B218" s="110">
        <v>1</v>
      </c>
      <c r="C218" s="110">
        <f t="shared" si="41"/>
        <v>494.5</v>
      </c>
      <c r="D218" s="110">
        <v>486</v>
      </c>
      <c r="E218" s="110">
        <v>8.5</v>
      </c>
      <c r="F218" s="111">
        <v>1800</v>
      </c>
      <c r="G218" s="111">
        <f t="shared" si="40"/>
        <v>10.7514</v>
      </c>
      <c r="H218" s="112">
        <f t="shared" si="44"/>
        <v>182.77</v>
      </c>
      <c r="I218" s="112">
        <f t="shared" si="43"/>
        <v>225.89</v>
      </c>
    </row>
    <row r="219" spans="1:9" ht="16.899999999999999" customHeight="1" x14ac:dyDescent="0.25">
      <c r="A219" s="83" t="s">
        <v>22</v>
      </c>
      <c r="B219" s="110">
        <v>1</v>
      </c>
      <c r="C219" s="110">
        <f t="shared" si="41"/>
        <v>295</v>
      </c>
      <c r="D219" s="110">
        <v>294</v>
      </c>
      <c r="E219" s="110">
        <v>1</v>
      </c>
      <c r="F219" s="111">
        <v>1800</v>
      </c>
      <c r="G219" s="111">
        <f t="shared" si="40"/>
        <v>10.7514</v>
      </c>
      <c r="H219" s="112">
        <f t="shared" si="44"/>
        <v>21.5</v>
      </c>
      <c r="I219" s="112">
        <f t="shared" si="43"/>
        <v>26.57</v>
      </c>
    </row>
    <row r="220" spans="1:9" ht="16.899999999999999" customHeight="1" x14ac:dyDescent="0.25">
      <c r="A220" s="83" t="s">
        <v>22</v>
      </c>
      <c r="B220" s="110">
        <v>1</v>
      </c>
      <c r="C220" s="110">
        <f t="shared" si="41"/>
        <v>382</v>
      </c>
      <c r="D220" s="110">
        <v>374</v>
      </c>
      <c r="E220" s="110">
        <v>8</v>
      </c>
      <c r="F220" s="111">
        <v>2317</v>
      </c>
      <c r="G220" s="111">
        <f t="shared" si="40"/>
        <v>13.839399999999999</v>
      </c>
      <c r="H220" s="112">
        <f t="shared" si="44"/>
        <v>221.43</v>
      </c>
      <c r="I220" s="112">
        <f t="shared" si="43"/>
        <v>273.67</v>
      </c>
    </row>
    <row r="221" spans="1:9" ht="16.899999999999999" customHeight="1" x14ac:dyDescent="0.25">
      <c r="A221" s="83" t="s">
        <v>195</v>
      </c>
      <c r="B221" s="110">
        <v>1</v>
      </c>
      <c r="C221" s="110">
        <f t="shared" si="41"/>
        <v>362.75</v>
      </c>
      <c r="D221" s="110">
        <v>287</v>
      </c>
      <c r="E221" s="110">
        <v>75.75</v>
      </c>
      <c r="F221" s="111">
        <v>1625</v>
      </c>
      <c r="G221" s="111">
        <f t="shared" si="40"/>
        <v>9.7060999999999993</v>
      </c>
      <c r="H221" s="112">
        <f t="shared" si="44"/>
        <v>1470.47</v>
      </c>
      <c r="I221" s="112">
        <f t="shared" si="43"/>
        <v>1817.35</v>
      </c>
    </row>
    <row r="222" spans="1:9" ht="16.899999999999999" customHeight="1" x14ac:dyDescent="0.25">
      <c r="A222" s="83" t="s">
        <v>195</v>
      </c>
      <c r="B222" s="110">
        <v>1</v>
      </c>
      <c r="C222" s="110">
        <f t="shared" si="41"/>
        <v>6</v>
      </c>
      <c r="D222" s="110">
        <v>0</v>
      </c>
      <c r="E222" s="110">
        <v>6</v>
      </c>
      <c r="F222" s="111">
        <v>1625</v>
      </c>
      <c r="G222" s="111">
        <f t="shared" si="40"/>
        <v>9.7060999999999993</v>
      </c>
      <c r="H222" s="112">
        <f t="shared" si="44"/>
        <v>116.47</v>
      </c>
      <c r="I222" s="112">
        <f t="shared" si="43"/>
        <v>143.94999999999999</v>
      </c>
    </row>
    <row r="223" spans="1:9" ht="16.899999999999999" customHeight="1" x14ac:dyDescent="0.25">
      <c r="A223" s="83" t="s">
        <v>195</v>
      </c>
      <c r="B223" s="110">
        <v>1</v>
      </c>
      <c r="C223" s="110">
        <f t="shared" si="41"/>
        <v>25</v>
      </c>
      <c r="D223" s="110">
        <v>0</v>
      </c>
      <c r="E223" s="110">
        <v>25</v>
      </c>
      <c r="F223" s="111">
        <v>1960</v>
      </c>
      <c r="G223" s="111">
        <f t="shared" si="40"/>
        <v>11.707100000000001</v>
      </c>
      <c r="H223" s="112">
        <f t="shared" si="44"/>
        <v>585.36</v>
      </c>
      <c r="I223" s="112">
        <f t="shared" si="43"/>
        <v>723.45</v>
      </c>
    </row>
    <row r="224" spans="1:9" ht="16.899999999999999" customHeight="1" x14ac:dyDescent="0.25">
      <c r="A224" s="83" t="s">
        <v>195</v>
      </c>
      <c r="B224" s="110">
        <v>1</v>
      </c>
      <c r="C224" s="110">
        <f t="shared" si="41"/>
        <v>176</v>
      </c>
      <c r="D224" s="110">
        <v>0</v>
      </c>
      <c r="E224" s="110">
        <v>176</v>
      </c>
      <c r="F224" s="111">
        <v>1960</v>
      </c>
      <c r="G224" s="111">
        <f t="shared" si="40"/>
        <v>11.707100000000001</v>
      </c>
      <c r="H224" s="112">
        <f t="shared" si="44"/>
        <v>4120.8999999999996</v>
      </c>
      <c r="I224" s="112">
        <f t="shared" si="43"/>
        <v>5093.0200000000004</v>
      </c>
    </row>
    <row r="225" spans="1:9" ht="16.899999999999999" customHeight="1" x14ac:dyDescent="0.25">
      <c r="A225" s="83" t="s">
        <v>195</v>
      </c>
      <c r="B225" s="110">
        <v>1</v>
      </c>
      <c r="C225" s="110">
        <f t="shared" si="41"/>
        <v>18</v>
      </c>
      <c r="D225" s="110">
        <v>0</v>
      </c>
      <c r="E225" s="110">
        <v>18</v>
      </c>
      <c r="F225" s="111">
        <v>1960</v>
      </c>
      <c r="G225" s="111">
        <f t="shared" si="40"/>
        <v>11.707100000000001</v>
      </c>
      <c r="H225" s="112">
        <f t="shared" si="44"/>
        <v>421.46</v>
      </c>
      <c r="I225" s="112">
        <f t="shared" si="43"/>
        <v>520.88</v>
      </c>
    </row>
    <row r="226" spans="1:9" ht="16.899999999999999" customHeight="1" x14ac:dyDescent="0.25">
      <c r="A226" s="83" t="s">
        <v>195</v>
      </c>
      <c r="B226" s="110">
        <v>1</v>
      </c>
      <c r="C226" s="110">
        <f t="shared" si="41"/>
        <v>47.999999999999979</v>
      </c>
      <c r="D226" s="110">
        <v>0</v>
      </c>
      <c r="E226" s="110">
        <v>47.999999999999979</v>
      </c>
      <c r="F226" s="111">
        <v>1960</v>
      </c>
      <c r="G226" s="111">
        <f t="shared" si="40"/>
        <v>11.707100000000001</v>
      </c>
      <c r="H226" s="112">
        <f t="shared" si="44"/>
        <v>1123.8800000000001</v>
      </c>
      <c r="I226" s="112">
        <f t="shared" si="43"/>
        <v>1389</v>
      </c>
    </row>
    <row r="227" spans="1:9" ht="16.899999999999999" customHeight="1" x14ac:dyDescent="0.25">
      <c r="A227" s="83" t="s">
        <v>195</v>
      </c>
      <c r="B227" s="110">
        <v>1</v>
      </c>
      <c r="C227" s="110">
        <f t="shared" si="41"/>
        <v>360</v>
      </c>
      <c r="D227" s="110">
        <v>129.75</v>
      </c>
      <c r="E227" s="110">
        <v>230.25</v>
      </c>
      <c r="F227" s="111">
        <v>1960</v>
      </c>
      <c r="G227" s="111">
        <f t="shared" si="40"/>
        <v>11.707100000000001</v>
      </c>
      <c r="H227" s="112">
        <f t="shared" si="44"/>
        <v>5391.12</v>
      </c>
      <c r="I227" s="112">
        <f t="shared" si="43"/>
        <v>6662.89</v>
      </c>
    </row>
    <row r="228" spans="1:9" ht="16.899999999999999" customHeight="1" x14ac:dyDescent="0.25">
      <c r="A228" s="83" t="s">
        <v>195</v>
      </c>
      <c r="B228" s="110">
        <v>1</v>
      </c>
      <c r="C228" s="110">
        <f t="shared" si="41"/>
        <v>104.99999999999999</v>
      </c>
      <c r="D228" s="110">
        <v>0</v>
      </c>
      <c r="E228" s="110">
        <v>104.99999999999999</v>
      </c>
      <c r="F228" s="111">
        <v>1960</v>
      </c>
      <c r="G228" s="111">
        <f t="shared" si="40"/>
        <v>11.707100000000001</v>
      </c>
      <c r="H228" s="112">
        <f t="shared" si="44"/>
        <v>2458.4899999999998</v>
      </c>
      <c r="I228" s="112">
        <f t="shared" si="43"/>
        <v>3038.45</v>
      </c>
    </row>
    <row r="229" spans="1:9" ht="16.899999999999999" customHeight="1" x14ac:dyDescent="0.25">
      <c r="A229" s="83" t="s">
        <v>195</v>
      </c>
      <c r="B229" s="110">
        <v>1</v>
      </c>
      <c r="C229" s="110">
        <f t="shared" si="41"/>
        <v>72.000000000000014</v>
      </c>
      <c r="D229" s="110">
        <v>0</v>
      </c>
      <c r="E229" s="110">
        <v>72.000000000000014</v>
      </c>
      <c r="F229" s="111">
        <v>1960</v>
      </c>
      <c r="G229" s="111">
        <f t="shared" si="40"/>
        <v>11.707100000000001</v>
      </c>
      <c r="H229" s="112">
        <f t="shared" si="44"/>
        <v>1685.82</v>
      </c>
      <c r="I229" s="112">
        <f t="shared" si="43"/>
        <v>2083.5</v>
      </c>
    </row>
    <row r="230" spans="1:9" ht="16.899999999999999" customHeight="1" x14ac:dyDescent="0.25">
      <c r="A230" s="83" t="s">
        <v>195</v>
      </c>
      <c r="B230" s="110">
        <v>1</v>
      </c>
      <c r="C230" s="110">
        <f t="shared" si="41"/>
        <v>179.52141802067948</v>
      </c>
      <c r="D230" s="110">
        <v>0</v>
      </c>
      <c r="E230" s="110">
        <v>179.52141802067948</v>
      </c>
      <c r="F230" s="111">
        <v>1960</v>
      </c>
      <c r="G230" s="111">
        <f t="shared" si="40"/>
        <v>11.707100000000001</v>
      </c>
      <c r="H230" s="112">
        <f t="shared" si="44"/>
        <v>4203.3500000000004</v>
      </c>
      <c r="I230" s="112">
        <f t="shared" si="43"/>
        <v>5194.92</v>
      </c>
    </row>
    <row r="231" spans="1:9" ht="16.899999999999999" customHeight="1" x14ac:dyDescent="0.25">
      <c r="A231" s="83" t="s">
        <v>195</v>
      </c>
      <c r="B231" s="110">
        <v>1</v>
      </c>
      <c r="C231" s="110">
        <f t="shared" si="41"/>
        <v>160</v>
      </c>
      <c r="D231" s="110">
        <v>0</v>
      </c>
      <c r="E231" s="110">
        <v>160</v>
      </c>
      <c r="F231" s="111">
        <v>1960</v>
      </c>
      <c r="G231" s="111">
        <f t="shared" si="40"/>
        <v>11.707100000000001</v>
      </c>
      <c r="H231" s="112">
        <f>ROUND(E231*G231*2,2)</f>
        <v>3746.27</v>
      </c>
      <c r="I231" s="112">
        <f t="shared" si="43"/>
        <v>4630.0200000000004</v>
      </c>
    </row>
    <row r="232" spans="1:9" ht="16.899999999999999" customHeight="1" x14ac:dyDescent="0.25">
      <c r="A232" s="83" t="s">
        <v>195</v>
      </c>
      <c r="B232" s="110">
        <v>1</v>
      </c>
      <c r="C232" s="110">
        <f t="shared" si="41"/>
        <v>248</v>
      </c>
      <c r="D232" s="110">
        <v>0</v>
      </c>
      <c r="E232" s="110">
        <v>248</v>
      </c>
      <c r="F232" s="111">
        <v>1960</v>
      </c>
      <c r="G232" s="111">
        <f t="shared" si="40"/>
        <v>11.707100000000001</v>
      </c>
      <c r="H232" s="112">
        <f t="shared" ref="H232:H234" si="45">ROUND(E232*G232*2,2)</f>
        <v>5806.72</v>
      </c>
      <c r="I232" s="112">
        <f t="shared" si="43"/>
        <v>7176.53</v>
      </c>
    </row>
    <row r="233" spans="1:9" ht="16.899999999999999" customHeight="1" x14ac:dyDescent="0.25">
      <c r="A233" s="83" t="s">
        <v>195</v>
      </c>
      <c r="B233" s="110">
        <v>1</v>
      </c>
      <c r="C233" s="110">
        <f t="shared" si="41"/>
        <v>304</v>
      </c>
      <c r="D233" s="110">
        <v>143.75</v>
      </c>
      <c r="E233" s="110">
        <v>160.25</v>
      </c>
      <c r="F233" s="111">
        <v>1960</v>
      </c>
      <c r="G233" s="111">
        <f t="shared" si="40"/>
        <v>11.707100000000001</v>
      </c>
      <c r="H233" s="112">
        <f t="shared" si="45"/>
        <v>3752.13</v>
      </c>
      <c r="I233" s="112">
        <f t="shared" si="43"/>
        <v>4637.26</v>
      </c>
    </row>
    <row r="234" spans="1:9" ht="16.899999999999999" customHeight="1" x14ac:dyDescent="0.25">
      <c r="A234" s="83" t="s">
        <v>195</v>
      </c>
      <c r="B234" s="110">
        <v>1</v>
      </c>
      <c r="C234" s="110">
        <f t="shared" si="41"/>
        <v>304</v>
      </c>
      <c r="D234" s="110">
        <v>167.5</v>
      </c>
      <c r="E234" s="110">
        <v>136.5</v>
      </c>
      <c r="F234" s="111">
        <v>1960</v>
      </c>
      <c r="G234" s="111">
        <f t="shared" si="40"/>
        <v>11.707100000000001</v>
      </c>
      <c r="H234" s="112">
        <f t="shared" si="45"/>
        <v>3196.04</v>
      </c>
      <c r="I234" s="112">
        <f t="shared" si="43"/>
        <v>3949.99</v>
      </c>
    </row>
    <row r="235" spans="1:9" ht="16.899999999999999" customHeight="1" x14ac:dyDescent="0.25">
      <c r="A235" s="83" t="s">
        <v>195</v>
      </c>
      <c r="B235" s="110">
        <v>1</v>
      </c>
      <c r="C235" s="110">
        <f>D235+E235</f>
        <v>278</v>
      </c>
      <c r="D235" s="110">
        <v>239</v>
      </c>
      <c r="E235" s="110">
        <v>39</v>
      </c>
      <c r="F235" s="111">
        <v>1960</v>
      </c>
      <c r="G235" s="111">
        <f t="shared" si="40"/>
        <v>11.707100000000001</v>
      </c>
      <c r="H235" s="112">
        <f>ROUND(E235*G235*2,2)</f>
        <v>913.15</v>
      </c>
      <c r="I235" s="112">
        <f>ROUND(H235*1.2359,2)</f>
        <v>1128.56</v>
      </c>
    </row>
    <row r="236" spans="1:9" ht="16.899999999999999" customHeight="1" x14ac:dyDescent="0.25">
      <c r="A236" s="83" t="s">
        <v>195</v>
      </c>
      <c r="B236" s="110">
        <v>1</v>
      </c>
      <c r="C236" s="110">
        <f t="shared" ref="C236:C263" si="46">D236+E236</f>
        <v>28.082840236686394</v>
      </c>
      <c r="D236" s="110">
        <v>0</v>
      </c>
      <c r="E236" s="110">
        <v>28.082840236686394</v>
      </c>
      <c r="F236" s="111">
        <v>1960</v>
      </c>
      <c r="G236" s="111">
        <f t="shared" si="40"/>
        <v>11.707100000000001</v>
      </c>
      <c r="H236" s="112">
        <f t="shared" ref="H236:H244" si="47">ROUND(E236*G236*2,2)</f>
        <v>657.54</v>
      </c>
      <c r="I236" s="112">
        <f t="shared" ref="I236:I263" si="48">ROUND(H236*1.2359,2)</f>
        <v>812.65</v>
      </c>
    </row>
    <row r="237" spans="1:9" ht="16.899999999999999" customHeight="1" x14ac:dyDescent="0.25">
      <c r="A237" s="83" t="s">
        <v>195</v>
      </c>
      <c r="B237" s="110">
        <v>1</v>
      </c>
      <c r="C237" s="110">
        <f t="shared" si="46"/>
        <v>202.18839239856192</v>
      </c>
      <c r="D237" s="110">
        <v>0</v>
      </c>
      <c r="E237" s="110">
        <v>202.18839239856192</v>
      </c>
      <c r="F237" s="111">
        <v>1960</v>
      </c>
      <c r="G237" s="111">
        <f t="shared" si="40"/>
        <v>11.707100000000001</v>
      </c>
      <c r="H237" s="112">
        <f t="shared" si="47"/>
        <v>4734.08</v>
      </c>
      <c r="I237" s="112">
        <f t="shared" si="48"/>
        <v>5850.85</v>
      </c>
    </row>
    <row r="238" spans="1:9" ht="16.899999999999999" customHeight="1" x14ac:dyDescent="0.25">
      <c r="A238" s="83" t="s">
        <v>195</v>
      </c>
      <c r="B238" s="110">
        <v>1</v>
      </c>
      <c r="C238" s="110">
        <f t="shared" si="46"/>
        <v>192</v>
      </c>
      <c r="D238" s="110">
        <v>0</v>
      </c>
      <c r="E238" s="110">
        <v>192</v>
      </c>
      <c r="F238" s="111">
        <v>1960</v>
      </c>
      <c r="G238" s="111">
        <f t="shared" si="40"/>
        <v>11.707100000000001</v>
      </c>
      <c r="H238" s="112">
        <f t="shared" si="47"/>
        <v>4495.53</v>
      </c>
      <c r="I238" s="112">
        <f t="shared" si="48"/>
        <v>5556.03</v>
      </c>
    </row>
    <row r="239" spans="1:9" ht="16.899999999999999" customHeight="1" x14ac:dyDescent="0.25">
      <c r="A239" s="83" t="s">
        <v>196</v>
      </c>
      <c r="B239" s="110">
        <v>1</v>
      </c>
      <c r="C239" s="110">
        <f t="shared" si="46"/>
        <v>757</v>
      </c>
      <c r="D239" s="110">
        <v>510</v>
      </c>
      <c r="E239" s="110">
        <v>247</v>
      </c>
      <c r="F239" s="111">
        <v>2416</v>
      </c>
      <c r="G239" s="111">
        <f t="shared" si="40"/>
        <v>14.4308</v>
      </c>
      <c r="H239" s="112">
        <f t="shared" si="47"/>
        <v>7128.82</v>
      </c>
      <c r="I239" s="112">
        <f t="shared" si="48"/>
        <v>8810.51</v>
      </c>
    </row>
    <row r="240" spans="1:9" ht="16.899999999999999" customHeight="1" x14ac:dyDescent="0.25">
      <c r="A240" s="83" t="s">
        <v>196</v>
      </c>
      <c r="B240" s="110">
        <v>1</v>
      </c>
      <c r="C240" s="110">
        <f t="shared" si="46"/>
        <v>935.15</v>
      </c>
      <c r="D240" s="110">
        <v>670</v>
      </c>
      <c r="E240" s="110">
        <v>265.14999999999998</v>
      </c>
      <c r="F240" s="111">
        <v>2416</v>
      </c>
      <c r="G240" s="111">
        <f t="shared" si="40"/>
        <v>14.4308</v>
      </c>
      <c r="H240" s="112">
        <f t="shared" si="47"/>
        <v>7652.65</v>
      </c>
      <c r="I240" s="112">
        <f t="shared" si="48"/>
        <v>9457.91</v>
      </c>
    </row>
    <row r="241" spans="1:9" ht="16.899999999999999" customHeight="1" x14ac:dyDescent="0.25">
      <c r="A241" s="83" t="s">
        <v>196</v>
      </c>
      <c r="B241" s="110">
        <v>1</v>
      </c>
      <c r="C241" s="110">
        <f t="shared" si="46"/>
        <v>610.5</v>
      </c>
      <c r="D241" s="110">
        <v>486</v>
      </c>
      <c r="E241" s="110">
        <v>124.5</v>
      </c>
      <c r="F241" s="111">
        <v>2416</v>
      </c>
      <c r="G241" s="111">
        <f t="shared" si="40"/>
        <v>14.4308</v>
      </c>
      <c r="H241" s="112">
        <f t="shared" si="47"/>
        <v>3593.27</v>
      </c>
      <c r="I241" s="112">
        <f t="shared" si="48"/>
        <v>4440.92</v>
      </c>
    </row>
    <row r="242" spans="1:9" ht="16.899999999999999" customHeight="1" x14ac:dyDescent="0.25">
      <c r="A242" s="83" t="s">
        <v>197</v>
      </c>
      <c r="B242" s="110">
        <v>1</v>
      </c>
      <c r="C242" s="110">
        <f t="shared" si="46"/>
        <v>748.65699999999993</v>
      </c>
      <c r="D242" s="110">
        <v>630</v>
      </c>
      <c r="E242" s="110">
        <v>118.65699999999994</v>
      </c>
      <c r="F242" s="111">
        <v>2684</v>
      </c>
      <c r="G242" s="111">
        <f t="shared" si="40"/>
        <v>16.031500000000001</v>
      </c>
      <c r="H242" s="112">
        <f t="shared" si="47"/>
        <v>3804.5</v>
      </c>
      <c r="I242" s="112">
        <f t="shared" si="48"/>
        <v>4701.9799999999996</v>
      </c>
    </row>
    <row r="243" spans="1:9" ht="16.899999999999999" customHeight="1" x14ac:dyDescent="0.25">
      <c r="A243" s="83" t="s">
        <v>197</v>
      </c>
      <c r="B243" s="110">
        <v>1</v>
      </c>
      <c r="C243" s="110">
        <f t="shared" si="46"/>
        <v>779</v>
      </c>
      <c r="D243" s="110">
        <v>510</v>
      </c>
      <c r="E243" s="110">
        <v>269</v>
      </c>
      <c r="F243" s="111">
        <v>2684</v>
      </c>
      <c r="G243" s="111">
        <f t="shared" si="40"/>
        <v>16.031500000000001</v>
      </c>
      <c r="H243" s="112">
        <f t="shared" si="47"/>
        <v>8624.9500000000007</v>
      </c>
      <c r="I243" s="112">
        <f t="shared" si="48"/>
        <v>10659.58</v>
      </c>
    </row>
    <row r="244" spans="1:9" ht="16.899999999999999" customHeight="1" x14ac:dyDescent="0.25">
      <c r="A244" s="83" t="s">
        <v>135</v>
      </c>
      <c r="B244" s="110">
        <v>1</v>
      </c>
      <c r="C244" s="110">
        <f t="shared" si="46"/>
        <v>620.5</v>
      </c>
      <c r="D244" s="110">
        <v>542</v>
      </c>
      <c r="E244" s="110">
        <v>78.5</v>
      </c>
      <c r="F244" s="111">
        <v>1649</v>
      </c>
      <c r="G244" s="111">
        <f t="shared" si="40"/>
        <v>9.8495000000000008</v>
      </c>
      <c r="H244" s="112">
        <f t="shared" si="47"/>
        <v>1546.37</v>
      </c>
      <c r="I244" s="112">
        <f t="shared" si="48"/>
        <v>1911.16</v>
      </c>
    </row>
    <row r="245" spans="1:9" ht="16.899999999999999" customHeight="1" x14ac:dyDescent="0.25">
      <c r="A245" s="83" t="s">
        <v>135</v>
      </c>
      <c r="B245" s="110">
        <v>1</v>
      </c>
      <c r="C245" s="110">
        <f t="shared" si="46"/>
        <v>581</v>
      </c>
      <c r="D245" s="110">
        <v>542</v>
      </c>
      <c r="E245" s="110">
        <v>39</v>
      </c>
      <c r="F245" s="111">
        <v>1649</v>
      </c>
      <c r="G245" s="111">
        <f t="shared" si="40"/>
        <v>9.8495000000000008</v>
      </c>
      <c r="H245" s="112">
        <f>ROUND(E245*G245*2,2)</f>
        <v>768.26</v>
      </c>
      <c r="I245" s="112">
        <f t="shared" si="48"/>
        <v>949.49</v>
      </c>
    </row>
    <row r="246" spans="1:9" ht="16.899999999999999" customHeight="1" x14ac:dyDescent="0.25">
      <c r="A246" s="83" t="s">
        <v>135</v>
      </c>
      <c r="B246" s="110">
        <v>1</v>
      </c>
      <c r="C246" s="110">
        <f t="shared" si="46"/>
        <v>697</v>
      </c>
      <c r="D246" s="110">
        <v>550</v>
      </c>
      <c r="E246" s="110">
        <v>147</v>
      </c>
      <c r="F246" s="111">
        <v>1649</v>
      </c>
      <c r="G246" s="111">
        <f t="shared" si="40"/>
        <v>9.8495000000000008</v>
      </c>
      <c r="H246" s="112">
        <f t="shared" ref="H246:H249" si="49">ROUND(E246*G246*2,2)</f>
        <v>2895.75</v>
      </c>
      <c r="I246" s="112">
        <f t="shared" si="48"/>
        <v>3578.86</v>
      </c>
    </row>
    <row r="247" spans="1:9" ht="16.899999999999999" customHeight="1" x14ac:dyDescent="0.25">
      <c r="A247" s="83" t="s">
        <v>135</v>
      </c>
      <c r="B247" s="110">
        <v>1</v>
      </c>
      <c r="C247" s="110">
        <f t="shared" si="46"/>
        <v>575</v>
      </c>
      <c r="D247" s="110">
        <v>551</v>
      </c>
      <c r="E247" s="110">
        <v>24</v>
      </c>
      <c r="F247" s="111">
        <v>1649</v>
      </c>
      <c r="G247" s="111">
        <f t="shared" si="40"/>
        <v>9.8495000000000008</v>
      </c>
      <c r="H247" s="112">
        <f t="shared" si="49"/>
        <v>472.78</v>
      </c>
      <c r="I247" s="112">
        <f t="shared" si="48"/>
        <v>584.30999999999995</v>
      </c>
    </row>
    <row r="248" spans="1:9" ht="16.899999999999999" customHeight="1" x14ac:dyDescent="0.25">
      <c r="A248" s="83" t="s">
        <v>135</v>
      </c>
      <c r="B248" s="110">
        <v>1</v>
      </c>
      <c r="C248" s="110">
        <f t="shared" si="46"/>
        <v>420.5</v>
      </c>
      <c r="D248" s="110">
        <v>415</v>
      </c>
      <c r="E248" s="110">
        <v>5.5</v>
      </c>
      <c r="F248" s="111">
        <v>1649</v>
      </c>
      <c r="G248" s="111">
        <f t="shared" si="40"/>
        <v>9.8495000000000008</v>
      </c>
      <c r="H248" s="112">
        <f t="shared" si="49"/>
        <v>108.34</v>
      </c>
      <c r="I248" s="112">
        <f t="shared" si="48"/>
        <v>133.9</v>
      </c>
    </row>
    <row r="249" spans="1:9" ht="16.899999999999999" customHeight="1" x14ac:dyDescent="0.25">
      <c r="A249" s="83" t="s">
        <v>135</v>
      </c>
      <c r="B249" s="110">
        <v>1</v>
      </c>
      <c r="C249" s="110">
        <f t="shared" si="46"/>
        <v>394</v>
      </c>
      <c r="D249" s="110">
        <v>391</v>
      </c>
      <c r="E249" s="110">
        <v>3</v>
      </c>
      <c r="F249" s="111">
        <v>1649</v>
      </c>
      <c r="G249" s="111">
        <f t="shared" si="40"/>
        <v>9.8495000000000008</v>
      </c>
      <c r="H249" s="112">
        <f t="shared" si="49"/>
        <v>59.1</v>
      </c>
      <c r="I249" s="112">
        <f t="shared" si="48"/>
        <v>73.040000000000006</v>
      </c>
    </row>
    <row r="250" spans="1:9" ht="16.899999999999999" customHeight="1" x14ac:dyDescent="0.25">
      <c r="A250" s="83" t="s">
        <v>135</v>
      </c>
      <c r="B250" s="110">
        <v>1</v>
      </c>
      <c r="C250" s="110">
        <f t="shared" si="46"/>
        <v>200.5</v>
      </c>
      <c r="D250" s="110">
        <v>151</v>
      </c>
      <c r="E250" s="110">
        <v>49.5</v>
      </c>
      <c r="F250" s="111">
        <v>1649</v>
      </c>
      <c r="G250" s="111">
        <f t="shared" si="40"/>
        <v>9.8495000000000008</v>
      </c>
      <c r="H250" s="112">
        <f>ROUND(E250*G250*2,2)</f>
        <v>975.1</v>
      </c>
      <c r="I250" s="112">
        <f t="shared" si="48"/>
        <v>1205.1300000000001</v>
      </c>
    </row>
    <row r="251" spans="1:9" ht="16.899999999999999" customHeight="1" x14ac:dyDescent="0.25">
      <c r="A251" s="83" t="s">
        <v>135</v>
      </c>
      <c r="B251" s="110">
        <v>1</v>
      </c>
      <c r="C251" s="110">
        <f t="shared" si="46"/>
        <v>373</v>
      </c>
      <c r="D251" s="110">
        <v>328</v>
      </c>
      <c r="E251" s="110">
        <v>45</v>
      </c>
      <c r="F251" s="111">
        <v>1649</v>
      </c>
      <c r="G251" s="111">
        <f t="shared" si="40"/>
        <v>9.8495000000000008</v>
      </c>
      <c r="H251" s="112">
        <f t="shared" ref="H251:H259" si="50">ROUND(E251*G251*2,2)</f>
        <v>886.46</v>
      </c>
      <c r="I251" s="112">
        <f t="shared" si="48"/>
        <v>1095.58</v>
      </c>
    </row>
    <row r="252" spans="1:9" ht="16.899999999999999" customHeight="1" x14ac:dyDescent="0.25">
      <c r="A252" s="83" t="s">
        <v>135</v>
      </c>
      <c r="B252" s="110">
        <v>1</v>
      </c>
      <c r="C252" s="110">
        <f t="shared" si="46"/>
        <v>571.16700000000003</v>
      </c>
      <c r="D252" s="110">
        <v>494</v>
      </c>
      <c r="E252" s="110">
        <v>77.167000000000002</v>
      </c>
      <c r="F252" s="111">
        <v>1649</v>
      </c>
      <c r="G252" s="111">
        <f t="shared" si="40"/>
        <v>9.8495000000000008</v>
      </c>
      <c r="H252" s="112">
        <f t="shared" si="50"/>
        <v>1520.11</v>
      </c>
      <c r="I252" s="112">
        <f t="shared" si="48"/>
        <v>1878.7</v>
      </c>
    </row>
    <row r="253" spans="1:9" ht="16.899999999999999" customHeight="1" x14ac:dyDescent="0.25">
      <c r="A253" s="83" t="s">
        <v>198</v>
      </c>
      <c r="B253" s="110">
        <v>1</v>
      </c>
      <c r="C253" s="110">
        <f t="shared" si="46"/>
        <v>664</v>
      </c>
      <c r="D253" s="110">
        <v>566</v>
      </c>
      <c r="E253" s="110">
        <v>98</v>
      </c>
      <c r="F253" s="111">
        <v>1649</v>
      </c>
      <c r="G253" s="111">
        <f t="shared" si="40"/>
        <v>9.8495000000000008</v>
      </c>
      <c r="H253" s="112">
        <f t="shared" si="50"/>
        <v>1930.5</v>
      </c>
      <c r="I253" s="112">
        <f t="shared" si="48"/>
        <v>2385.9</v>
      </c>
    </row>
    <row r="254" spans="1:9" ht="16.899999999999999" customHeight="1" x14ac:dyDescent="0.25">
      <c r="A254" s="83" t="s">
        <v>198</v>
      </c>
      <c r="B254" s="110">
        <v>1</v>
      </c>
      <c r="C254" s="110">
        <f t="shared" si="46"/>
        <v>591.5</v>
      </c>
      <c r="D254" s="110">
        <v>494</v>
      </c>
      <c r="E254" s="110">
        <v>97.5</v>
      </c>
      <c r="F254" s="111">
        <v>1649</v>
      </c>
      <c r="G254" s="111">
        <f t="shared" si="40"/>
        <v>9.8495000000000008</v>
      </c>
      <c r="H254" s="112">
        <f t="shared" si="50"/>
        <v>1920.65</v>
      </c>
      <c r="I254" s="112">
        <f t="shared" si="48"/>
        <v>2373.73</v>
      </c>
    </row>
    <row r="255" spans="1:9" ht="16.899999999999999" customHeight="1" x14ac:dyDescent="0.25">
      <c r="A255" s="83" t="s">
        <v>198</v>
      </c>
      <c r="B255" s="110">
        <v>1</v>
      </c>
      <c r="C255" s="110">
        <f t="shared" si="46"/>
        <v>789</v>
      </c>
      <c r="D255" s="110">
        <v>670</v>
      </c>
      <c r="E255" s="110">
        <v>119</v>
      </c>
      <c r="F255" s="111">
        <v>1649</v>
      </c>
      <c r="G255" s="111">
        <f t="shared" si="40"/>
        <v>9.8495000000000008</v>
      </c>
      <c r="H255" s="112">
        <f t="shared" si="50"/>
        <v>2344.1799999999998</v>
      </c>
      <c r="I255" s="112">
        <f t="shared" si="48"/>
        <v>2897.17</v>
      </c>
    </row>
    <row r="256" spans="1:9" ht="16.899999999999999" customHeight="1" x14ac:dyDescent="0.25">
      <c r="A256" s="83" t="s">
        <v>198</v>
      </c>
      <c r="B256" s="110">
        <v>1</v>
      </c>
      <c r="C256" s="110">
        <f t="shared" si="46"/>
        <v>618.5</v>
      </c>
      <c r="D256" s="110">
        <v>590</v>
      </c>
      <c r="E256" s="110">
        <v>28.5</v>
      </c>
      <c r="F256" s="111">
        <v>1649</v>
      </c>
      <c r="G256" s="111">
        <f t="shared" si="40"/>
        <v>9.8495000000000008</v>
      </c>
      <c r="H256" s="112">
        <f t="shared" si="50"/>
        <v>561.41999999999996</v>
      </c>
      <c r="I256" s="112">
        <f t="shared" si="48"/>
        <v>693.86</v>
      </c>
    </row>
    <row r="257" spans="1:9" ht="16.899999999999999" customHeight="1" x14ac:dyDescent="0.25">
      <c r="A257" s="83" t="s">
        <v>198</v>
      </c>
      <c r="B257" s="110">
        <v>1</v>
      </c>
      <c r="C257" s="110">
        <f t="shared" si="46"/>
        <v>623</v>
      </c>
      <c r="D257" s="110">
        <v>614</v>
      </c>
      <c r="E257" s="110">
        <v>9</v>
      </c>
      <c r="F257" s="111">
        <v>1649</v>
      </c>
      <c r="G257" s="111">
        <f t="shared" si="40"/>
        <v>9.8495000000000008</v>
      </c>
      <c r="H257" s="112">
        <f t="shared" si="50"/>
        <v>177.29</v>
      </c>
      <c r="I257" s="112">
        <f t="shared" si="48"/>
        <v>219.11</v>
      </c>
    </row>
    <row r="258" spans="1:9" ht="16.899999999999999" customHeight="1" x14ac:dyDescent="0.25">
      <c r="A258" s="83" t="s">
        <v>198</v>
      </c>
      <c r="B258" s="110">
        <v>1</v>
      </c>
      <c r="C258" s="110">
        <f t="shared" si="46"/>
        <v>502.5</v>
      </c>
      <c r="D258" s="110">
        <v>487</v>
      </c>
      <c r="E258" s="110">
        <v>15.5</v>
      </c>
      <c r="F258" s="111">
        <v>1649</v>
      </c>
      <c r="G258" s="111">
        <f t="shared" si="40"/>
        <v>9.8495000000000008</v>
      </c>
      <c r="H258" s="112">
        <f t="shared" si="50"/>
        <v>305.33</v>
      </c>
      <c r="I258" s="112">
        <f t="shared" si="48"/>
        <v>377.36</v>
      </c>
    </row>
    <row r="259" spans="1:9" ht="16.899999999999999" customHeight="1" x14ac:dyDescent="0.25">
      <c r="A259" s="83" t="s">
        <v>198</v>
      </c>
      <c r="B259" s="110">
        <v>1</v>
      </c>
      <c r="C259" s="110">
        <f t="shared" si="46"/>
        <v>512.5</v>
      </c>
      <c r="D259" s="110">
        <v>430</v>
      </c>
      <c r="E259" s="110">
        <v>82.5</v>
      </c>
      <c r="F259" s="111">
        <v>1649</v>
      </c>
      <c r="G259" s="111">
        <f t="shared" si="40"/>
        <v>9.8495000000000008</v>
      </c>
      <c r="H259" s="112">
        <f t="shared" si="50"/>
        <v>1625.17</v>
      </c>
      <c r="I259" s="112">
        <f t="shared" si="48"/>
        <v>2008.55</v>
      </c>
    </row>
    <row r="260" spans="1:9" ht="16.899999999999999" customHeight="1" x14ac:dyDescent="0.25">
      <c r="A260" s="83" t="s">
        <v>198</v>
      </c>
      <c r="B260" s="110">
        <v>1</v>
      </c>
      <c r="C260" s="110">
        <f t="shared" si="46"/>
        <v>214</v>
      </c>
      <c r="D260" s="110">
        <v>159</v>
      </c>
      <c r="E260" s="110">
        <v>55</v>
      </c>
      <c r="F260" s="111">
        <v>1649</v>
      </c>
      <c r="G260" s="111">
        <f t="shared" si="40"/>
        <v>9.8495000000000008</v>
      </c>
      <c r="H260" s="112">
        <f>ROUND(E260*G260*2,2)</f>
        <v>1083.45</v>
      </c>
      <c r="I260" s="112">
        <f t="shared" si="48"/>
        <v>1339.04</v>
      </c>
    </row>
    <row r="261" spans="1:9" ht="16.899999999999999" customHeight="1" x14ac:dyDescent="0.25">
      <c r="A261" s="83" t="s">
        <v>198</v>
      </c>
      <c r="B261" s="110">
        <v>1</v>
      </c>
      <c r="C261" s="110">
        <f t="shared" si="46"/>
        <v>185</v>
      </c>
      <c r="D261" s="110">
        <v>159</v>
      </c>
      <c r="E261" s="110">
        <v>26</v>
      </c>
      <c r="F261" s="111">
        <v>1649</v>
      </c>
      <c r="G261" s="111">
        <f t="shared" si="40"/>
        <v>9.8495000000000008</v>
      </c>
      <c r="H261" s="112">
        <f t="shared" ref="H261:H263" si="51">ROUND(E261*G261*2,2)</f>
        <v>512.16999999999996</v>
      </c>
      <c r="I261" s="112">
        <f t="shared" si="48"/>
        <v>632.99</v>
      </c>
    </row>
    <row r="262" spans="1:9" ht="16.899999999999999" customHeight="1" x14ac:dyDescent="0.25">
      <c r="A262" s="83" t="s">
        <v>198</v>
      </c>
      <c r="B262" s="110">
        <v>1</v>
      </c>
      <c r="C262" s="110">
        <f t="shared" si="46"/>
        <v>155</v>
      </c>
      <c r="D262" s="110">
        <v>111</v>
      </c>
      <c r="E262" s="110">
        <v>44</v>
      </c>
      <c r="F262" s="111">
        <v>1649</v>
      </c>
      <c r="G262" s="111">
        <f t="shared" si="40"/>
        <v>9.8495000000000008</v>
      </c>
      <c r="H262" s="112">
        <f t="shared" si="51"/>
        <v>866.76</v>
      </c>
      <c r="I262" s="112">
        <f t="shared" si="48"/>
        <v>1071.23</v>
      </c>
    </row>
    <row r="263" spans="1:9" ht="16.899999999999999" customHeight="1" x14ac:dyDescent="0.25">
      <c r="A263" s="83" t="s">
        <v>198</v>
      </c>
      <c r="B263" s="110">
        <v>1</v>
      </c>
      <c r="C263" s="110">
        <f t="shared" si="46"/>
        <v>796.5</v>
      </c>
      <c r="D263" s="110">
        <v>574</v>
      </c>
      <c r="E263" s="110">
        <v>222.5</v>
      </c>
      <c r="F263" s="111">
        <v>1649</v>
      </c>
      <c r="G263" s="111">
        <f t="shared" si="40"/>
        <v>9.8495000000000008</v>
      </c>
      <c r="H263" s="112">
        <f t="shared" si="51"/>
        <v>4383.03</v>
      </c>
      <c r="I263" s="112">
        <f t="shared" si="48"/>
        <v>5416.99</v>
      </c>
    </row>
    <row r="264" spans="1:9" ht="16.899999999999999" customHeight="1" x14ac:dyDescent="0.25">
      <c r="A264" s="83" t="s">
        <v>198</v>
      </c>
      <c r="B264" s="110">
        <v>1</v>
      </c>
      <c r="C264" s="110">
        <f>D264+E264</f>
        <v>516.5</v>
      </c>
      <c r="D264" s="110">
        <v>415</v>
      </c>
      <c r="E264" s="110">
        <v>101.5</v>
      </c>
      <c r="F264" s="111">
        <v>1649</v>
      </c>
      <c r="G264" s="111">
        <f t="shared" si="40"/>
        <v>9.8495000000000008</v>
      </c>
      <c r="H264" s="112">
        <f>ROUND(E264*G264*2,2)</f>
        <v>1999.45</v>
      </c>
      <c r="I264" s="112">
        <f>ROUND(H264*1.2359,2)</f>
        <v>2471.12</v>
      </c>
    </row>
    <row r="265" spans="1:9" ht="16.899999999999999" customHeight="1" x14ac:dyDescent="0.25">
      <c r="A265" s="83" t="s">
        <v>198</v>
      </c>
      <c r="B265" s="110">
        <v>1</v>
      </c>
      <c r="C265" s="110">
        <f t="shared" ref="C265:C291" si="52">D265+E265</f>
        <v>516</v>
      </c>
      <c r="D265" s="110">
        <v>392</v>
      </c>
      <c r="E265" s="110">
        <v>124</v>
      </c>
      <c r="F265" s="111">
        <v>1649</v>
      </c>
      <c r="G265" s="111">
        <f t="shared" si="40"/>
        <v>9.8495000000000008</v>
      </c>
      <c r="H265" s="112">
        <f t="shared" ref="H265:H272" si="53">ROUND(E265*G265*2,2)</f>
        <v>2442.6799999999998</v>
      </c>
      <c r="I265" s="112">
        <f t="shared" ref="I265:I291" si="54">ROUND(H265*1.2359,2)</f>
        <v>3018.91</v>
      </c>
    </row>
    <row r="266" spans="1:9" ht="16.899999999999999" customHeight="1" x14ac:dyDescent="0.25">
      <c r="A266" s="83" t="s">
        <v>198</v>
      </c>
      <c r="B266" s="110">
        <v>1</v>
      </c>
      <c r="C266" s="110">
        <f t="shared" si="52"/>
        <v>436.5</v>
      </c>
      <c r="D266" s="110">
        <v>375</v>
      </c>
      <c r="E266" s="110">
        <v>61.5</v>
      </c>
      <c r="F266" s="111">
        <v>1649</v>
      </c>
      <c r="G266" s="111">
        <f t="shared" si="40"/>
        <v>9.8495000000000008</v>
      </c>
      <c r="H266" s="112">
        <f t="shared" si="53"/>
        <v>1211.49</v>
      </c>
      <c r="I266" s="112">
        <f t="shared" si="54"/>
        <v>1497.28</v>
      </c>
    </row>
    <row r="267" spans="1:9" ht="16.899999999999999" customHeight="1" x14ac:dyDescent="0.25">
      <c r="A267" s="83" t="s">
        <v>198</v>
      </c>
      <c r="B267" s="110">
        <v>1</v>
      </c>
      <c r="C267" s="110">
        <f t="shared" si="52"/>
        <v>454</v>
      </c>
      <c r="D267" s="110">
        <v>431</v>
      </c>
      <c r="E267" s="110">
        <v>23</v>
      </c>
      <c r="F267" s="111">
        <v>1649</v>
      </c>
      <c r="G267" s="111">
        <f t="shared" si="40"/>
        <v>9.8495000000000008</v>
      </c>
      <c r="H267" s="112">
        <f t="shared" si="53"/>
        <v>453.08</v>
      </c>
      <c r="I267" s="112">
        <f t="shared" si="54"/>
        <v>559.96</v>
      </c>
    </row>
    <row r="268" spans="1:9" ht="16.899999999999999" customHeight="1" x14ac:dyDescent="0.25">
      <c r="A268" s="83" t="s">
        <v>198</v>
      </c>
      <c r="B268" s="110">
        <v>1</v>
      </c>
      <c r="C268" s="110">
        <f t="shared" si="52"/>
        <v>551.5</v>
      </c>
      <c r="D268" s="110">
        <v>534</v>
      </c>
      <c r="E268" s="110">
        <v>17.5</v>
      </c>
      <c r="F268" s="111">
        <v>1649</v>
      </c>
      <c r="G268" s="111">
        <f t="shared" si="40"/>
        <v>9.8495000000000008</v>
      </c>
      <c r="H268" s="112">
        <f t="shared" si="53"/>
        <v>344.73</v>
      </c>
      <c r="I268" s="112">
        <f t="shared" si="54"/>
        <v>426.05</v>
      </c>
    </row>
    <row r="269" spans="1:9" ht="16.899999999999999" customHeight="1" x14ac:dyDescent="0.25">
      <c r="A269" s="83" t="s">
        <v>198</v>
      </c>
      <c r="B269" s="110">
        <v>1</v>
      </c>
      <c r="C269" s="110">
        <f t="shared" si="52"/>
        <v>498</v>
      </c>
      <c r="D269" s="110">
        <v>487</v>
      </c>
      <c r="E269" s="110">
        <v>11</v>
      </c>
      <c r="F269" s="111">
        <v>1649</v>
      </c>
      <c r="G269" s="111">
        <f t="shared" si="40"/>
        <v>9.8495000000000008</v>
      </c>
      <c r="H269" s="112">
        <f t="shared" si="53"/>
        <v>216.69</v>
      </c>
      <c r="I269" s="112">
        <f t="shared" si="54"/>
        <v>267.81</v>
      </c>
    </row>
    <row r="270" spans="1:9" ht="16.899999999999999" customHeight="1" x14ac:dyDescent="0.25">
      <c r="A270" s="83" t="s">
        <v>198</v>
      </c>
      <c r="B270" s="110">
        <v>1</v>
      </c>
      <c r="C270" s="110">
        <f t="shared" si="52"/>
        <v>502.5</v>
      </c>
      <c r="D270" s="110">
        <v>502</v>
      </c>
      <c r="E270" s="110">
        <v>0.5</v>
      </c>
      <c r="F270" s="111">
        <v>1649</v>
      </c>
      <c r="G270" s="111">
        <f t="shared" ref="G270:G333" si="55">ROUND(F270/167.42,4)</f>
        <v>9.8495000000000008</v>
      </c>
      <c r="H270" s="112">
        <f t="shared" si="53"/>
        <v>9.85</v>
      </c>
      <c r="I270" s="112">
        <f t="shared" si="54"/>
        <v>12.17</v>
      </c>
    </row>
    <row r="271" spans="1:9" ht="16.899999999999999" customHeight="1" x14ac:dyDescent="0.25">
      <c r="A271" s="83" t="s">
        <v>198</v>
      </c>
      <c r="B271" s="110">
        <v>1</v>
      </c>
      <c r="C271" s="110">
        <f t="shared" si="52"/>
        <v>115.5</v>
      </c>
      <c r="D271" s="110">
        <v>88</v>
      </c>
      <c r="E271" s="110">
        <v>27.500000000000004</v>
      </c>
      <c r="F271" s="111">
        <v>1649</v>
      </c>
      <c r="G271" s="111">
        <f t="shared" si="55"/>
        <v>9.8495000000000008</v>
      </c>
      <c r="H271" s="112">
        <f t="shared" si="53"/>
        <v>541.72</v>
      </c>
      <c r="I271" s="112">
        <f t="shared" si="54"/>
        <v>669.51</v>
      </c>
    </row>
    <row r="272" spans="1:9" ht="16.899999999999999" customHeight="1" x14ac:dyDescent="0.25">
      <c r="A272" s="83" t="s">
        <v>198</v>
      </c>
      <c r="B272" s="110">
        <v>1</v>
      </c>
      <c r="C272" s="110">
        <f t="shared" si="52"/>
        <v>543.5</v>
      </c>
      <c r="D272" s="110">
        <v>472</v>
      </c>
      <c r="E272" s="110">
        <v>71.5</v>
      </c>
      <c r="F272" s="111">
        <v>1649</v>
      </c>
      <c r="G272" s="111">
        <f t="shared" si="55"/>
        <v>9.8495000000000008</v>
      </c>
      <c r="H272" s="112">
        <f t="shared" si="53"/>
        <v>1408.48</v>
      </c>
      <c r="I272" s="112">
        <f t="shared" si="54"/>
        <v>1740.74</v>
      </c>
    </row>
    <row r="273" spans="1:9" ht="16.899999999999999" customHeight="1" x14ac:dyDescent="0.25">
      <c r="A273" s="83" t="s">
        <v>198</v>
      </c>
      <c r="B273" s="110">
        <v>1</v>
      </c>
      <c r="C273" s="110">
        <f t="shared" si="52"/>
        <v>468.90999999999997</v>
      </c>
      <c r="D273" s="110">
        <v>399</v>
      </c>
      <c r="E273" s="110">
        <v>69.91</v>
      </c>
      <c r="F273" s="111">
        <v>1649</v>
      </c>
      <c r="G273" s="111">
        <f t="shared" si="55"/>
        <v>9.8495000000000008</v>
      </c>
      <c r="H273" s="112">
        <f>ROUND(E273*G273*2,2)</f>
        <v>1377.16</v>
      </c>
      <c r="I273" s="112">
        <f t="shared" si="54"/>
        <v>1702.03</v>
      </c>
    </row>
    <row r="274" spans="1:9" ht="16.899999999999999" customHeight="1" x14ac:dyDescent="0.25">
      <c r="A274" s="83" t="s">
        <v>199</v>
      </c>
      <c r="B274" s="110">
        <v>1</v>
      </c>
      <c r="C274" s="110">
        <f t="shared" si="52"/>
        <v>575</v>
      </c>
      <c r="D274" s="110">
        <v>550</v>
      </c>
      <c r="E274" s="110">
        <v>25</v>
      </c>
      <c r="F274" s="111">
        <v>1429</v>
      </c>
      <c r="G274" s="111">
        <f t="shared" si="55"/>
        <v>8.5353999999999992</v>
      </c>
      <c r="H274" s="112">
        <f t="shared" ref="H274:H276" si="56">ROUND(E274*G274*2,2)</f>
        <v>426.77</v>
      </c>
      <c r="I274" s="112">
        <f t="shared" si="54"/>
        <v>527.45000000000005</v>
      </c>
    </row>
    <row r="275" spans="1:9" ht="16.899999999999999" customHeight="1" x14ac:dyDescent="0.25">
      <c r="A275" s="83" t="s">
        <v>199</v>
      </c>
      <c r="B275" s="110">
        <v>1</v>
      </c>
      <c r="C275" s="110">
        <f t="shared" si="52"/>
        <v>600</v>
      </c>
      <c r="D275" s="110">
        <v>534</v>
      </c>
      <c r="E275" s="110">
        <v>66</v>
      </c>
      <c r="F275" s="111">
        <v>1429</v>
      </c>
      <c r="G275" s="111">
        <f t="shared" si="55"/>
        <v>8.5353999999999992</v>
      </c>
      <c r="H275" s="112">
        <f t="shared" si="56"/>
        <v>1126.67</v>
      </c>
      <c r="I275" s="112">
        <f t="shared" si="54"/>
        <v>1392.45</v>
      </c>
    </row>
    <row r="276" spans="1:9" ht="16.899999999999999" customHeight="1" x14ac:dyDescent="0.25">
      <c r="A276" s="83" t="s">
        <v>199</v>
      </c>
      <c r="B276" s="110">
        <v>1</v>
      </c>
      <c r="C276" s="110">
        <f t="shared" si="52"/>
        <v>712.5</v>
      </c>
      <c r="D276" s="110">
        <v>574</v>
      </c>
      <c r="E276" s="110">
        <v>138.5</v>
      </c>
      <c r="F276" s="111">
        <v>1429</v>
      </c>
      <c r="G276" s="111">
        <f t="shared" si="55"/>
        <v>8.5353999999999992</v>
      </c>
      <c r="H276" s="112">
        <f t="shared" si="56"/>
        <v>2364.31</v>
      </c>
      <c r="I276" s="112">
        <f t="shared" si="54"/>
        <v>2922.05</v>
      </c>
    </row>
    <row r="277" spans="1:9" ht="16.899999999999999" customHeight="1" x14ac:dyDescent="0.25">
      <c r="A277" s="83" t="s">
        <v>199</v>
      </c>
      <c r="B277" s="110">
        <v>1</v>
      </c>
      <c r="C277" s="110">
        <f t="shared" si="52"/>
        <v>703</v>
      </c>
      <c r="D277" s="110">
        <v>615</v>
      </c>
      <c r="E277" s="110">
        <v>88</v>
      </c>
      <c r="F277" s="111">
        <v>1429</v>
      </c>
      <c r="G277" s="111">
        <f t="shared" si="55"/>
        <v>8.5353999999999992</v>
      </c>
      <c r="H277" s="112">
        <f>ROUND(E277*G277*2,2)</f>
        <v>1502.23</v>
      </c>
      <c r="I277" s="112">
        <f t="shared" si="54"/>
        <v>1856.61</v>
      </c>
    </row>
    <row r="278" spans="1:9" ht="16.899999999999999" customHeight="1" x14ac:dyDescent="0.25">
      <c r="A278" s="83" t="s">
        <v>199</v>
      </c>
      <c r="B278" s="110">
        <v>1</v>
      </c>
      <c r="C278" s="110">
        <f t="shared" si="52"/>
        <v>638</v>
      </c>
      <c r="D278" s="110">
        <v>503</v>
      </c>
      <c r="E278" s="110">
        <v>135</v>
      </c>
      <c r="F278" s="111">
        <v>1429</v>
      </c>
      <c r="G278" s="111">
        <f t="shared" si="55"/>
        <v>8.5353999999999992</v>
      </c>
      <c r="H278" s="112">
        <f t="shared" ref="H278:H287" si="57">ROUND(E278*G278*2,2)</f>
        <v>2304.56</v>
      </c>
      <c r="I278" s="112">
        <f t="shared" si="54"/>
        <v>2848.21</v>
      </c>
    </row>
    <row r="279" spans="1:9" ht="16.899999999999999" customHeight="1" x14ac:dyDescent="0.25">
      <c r="A279" s="83" t="s">
        <v>199</v>
      </c>
      <c r="B279" s="110">
        <v>1</v>
      </c>
      <c r="C279" s="110">
        <f t="shared" si="52"/>
        <v>555.75</v>
      </c>
      <c r="D279" s="110">
        <v>472</v>
      </c>
      <c r="E279" s="110">
        <v>83.75</v>
      </c>
      <c r="F279" s="111">
        <v>1429</v>
      </c>
      <c r="G279" s="111">
        <f t="shared" si="55"/>
        <v>8.5353999999999992</v>
      </c>
      <c r="H279" s="112">
        <f t="shared" si="57"/>
        <v>1429.68</v>
      </c>
      <c r="I279" s="112">
        <f t="shared" si="54"/>
        <v>1766.94</v>
      </c>
    </row>
    <row r="280" spans="1:9" ht="16.899999999999999" customHeight="1" x14ac:dyDescent="0.25">
      <c r="A280" s="83" t="s">
        <v>200</v>
      </c>
      <c r="B280" s="110">
        <v>1</v>
      </c>
      <c r="C280" s="110">
        <f t="shared" si="52"/>
        <v>622.25</v>
      </c>
      <c r="D280" s="110">
        <v>510</v>
      </c>
      <c r="E280" s="110">
        <v>112.25</v>
      </c>
      <c r="F280" s="111">
        <v>1794</v>
      </c>
      <c r="G280" s="111">
        <f t="shared" si="55"/>
        <v>10.7156</v>
      </c>
      <c r="H280" s="112">
        <f t="shared" si="57"/>
        <v>2405.65</v>
      </c>
      <c r="I280" s="112">
        <f t="shared" si="54"/>
        <v>2973.14</v>
      </c>
    </row>
    <row r="281" spans="1:9" ht="16.899999999999999" customHeight="1" x14ac:dyDescent="0.25">
      <c r="A281" s="83" t="s">
        <v>201</v>
      </c>
      <c r="B281" s="110">
        <v>1</v>
      </c>
      <c r="C281" s="110">
        <f t="shared" si="52"/>
        <v>495.5</v>
      </c>
      <c r="D281" s="110">
        <v>430.5</v>
      </c>
      <c r="E281" s="110">
        <v>65</v>
      </c>
      <c r="F281" s="111">
        <v>1960</v>
      </c>
      <c r="G281" s="111">
        <f t="shared" si="55"/>
        <v>11.707100000000001</v>
      </c>
      <c r="H281" s="112">
        <f t="shared" si="57"/>
        <v>1521.92</v>
      </c>
      <c r="I281" s="112">
        <f t="shared" si="54"/>
        <v>1880.94</v>
      </c>
    </row>
    <row r="282" spans="1:9" ht="16.899999999999999" customHeight="1" x14ac:dyDescent="0.25">
      <c r="A282" s="83" t="s">
        <v>201</v>
      </c>
      <c r="B282" s="110">
        <v>1</v>
      </c>
      <c r="C282" s="110">
        <f t="shared" si="52"/>
        <v>473.25</v>
      </c>
      <c r="D282" s="110">
        <v>418.25</v>
      </c>
      <c r="E282" s="110">
        <v>55</v>
      </c>
      <c r="F282" s="111">
        <v>1960</v>
      </c>
      <c r="G282" s="111">
        <f t="shared" si="55"/>
        <v>11.707100000000001</v>
      </c>
      <c r="H282" s="112">
        <f t="shared" si="57"/>
        <v>1287.78</v>
      </c>
      <c r="I282" s="112">
        <f t="shared" si="54"/>
        <v>1591.57</v>
      </c>
    </row>
    <row r="283" spans="1:9" ht="16.899999999999999" customHeight="1" x14ac:dyDescent="0.25">
      <c r="A283" s="83" t="s">
        <v>201</v>
      </c>
      <c r="B283" s="110">
        <v>1</v>
      </c>
      <c r="C283" s="110">
        <f t="shared" si="52"/>
        <v>648</v>
      </c>
      <c r="D283" s="110">
        <v>478</v>
      </c>
      <c r="E283" s="110">
        <v>170</v>
      </c>
      <c r="F283" s="111">
        <v>1960</v>
      </c>
      <c r="G283" s="111">
        <f t="shared" si="55"/>
        <v>11.707100000000001</v>
      </c>
      <c r="H283" s="112">
        <f t="shared" si="57"/>
        <v>3980.41</v>
      </c>
      <c r="I283" s="112">
        <f t="shared" si="54"/>
        <v>4919.3900000000003</v>
      </c>
    </row>
    <row r="284" spans="1:9" ht="16.899999999999999" customHeight="1" x14ac:dyDescent="0.25">
      <c r="A284" s="83" t="s">
        <v>201</v>
      </c>
      <c r="B284" s="110">
        <v>1</v>
      </c>
      <c r="C284" s="110">
        <f t="shared" si="52"/>
        <v>210.87299999999999</v>
      </c>
      <c r="D284" s="110">
        <v>133.5</v>
      </c>
      <c r="E284" s="110">
        <v>77.373000000000005</v>
      </c>
      <c r="F284" s="111">
        <v>1960</v>
      </c>
      <c r="G284" s="111">
        <f t="shared" si="55"/>
        <v>11.707100000000001</v>
      </c>
      <c r="H284" s="112">
        <f t="shared" si="57"/>
        <v>1811.63</v>
      </c>
      <c r="I284" s="112">
        <f t="shared" si="54"/>
        <v>2238.9899999999998</v>
      </c>
    </row>
    <row r="285" spans="1:9" ht="16.899999999999999" customHeight="1" x14ac:dyDescent="0.25">
      <c r="A285" s="83" t="s">
        <v>201</v>
      </c>
      <c r="B285" s="110">
        <v>1</v>
      </c>
      <c r="C285" s="110">
        <f t="shared" si="52"/>
        <v>384</v>
      </c>
      <c r="D285" s="110">
        <v>147.75</v>
      </c>
      <c r="E285" s="110">
        <v>236.25</v>
      </c>
      <c r="F285" s="111">
        <v>1960</v>
      </c>
      <c r="G285" s="111">
        <f t="shared" si="55"/>
        <v>11.707100000000001</v>
      </c>
      <c r="H285" s="112">
        <f t="shared" si="57"/>
        <v>5531.6</v>
      </c>
      <c r="I285" s="112">
        <f t="shared" si="54"/>
        <v>6836.5</v>
      </c>
    </row>
    <row r="286" spans="1:9" ht="16.899999999999999" customHeight="1" x14ac:dyDescent="0.25">
      <c r="A286" s="83" t="s">
        <v>201</v>
      </c>
      <c r="B286" s="110">
        <v>1</v>
      </c>
      <c r="C286" s="110">
        <f t="shared" si="52"/>
        <v>451</v>
      </c>
      <c r="D286" s="110">
        <v>131.5</v>
      </c>
      <c r="E286" s="110">
        <v>319.5</v>
      </c>
      <c r="F286" s="111">
        <v>1960</v>
      </c>
      <c r="G286" s="111">
        <f t="shared" si="55"/>
        <v>11.707100000000001</v>
      </c>
      <c r="H286" s="112">
        <f t="shared" si="57"/>
        <v>7480.84</v>
      </c>
      <c r="I286" s="112">
        <f t="shared" si="54"/>
        <v>9245.57</v>
      </c>
    </row>
    <row r="287" spans="1:9" ht="16.899999999999999" customHeight="1" x14ac:dyDescent="0.25">
      <c r="A287" s="83" t="s">
        <v>201</v>
      </c>
      <c r="B287" s="110">
        <v>1</v>
      </c>
      <c r="C287" s="110">
        <f t="shared" si="52"/>
        <v>675</v>
      </c>
      <c r="D287" s="110">
        <v>486</v>
      </c>
      <c r="E287" s="110">
        <v>189</v>
      </c>
      <c r="F287" s="111">
        <v>1960</v>
      </c>
      <c r="G287" s="111">
        <f t="shared" si="55"/>
        <v>11.707100000000001</v>
      </c>
      <c r="H287" s="112">
        <f t="shared" si="57"/>
        <v>4425.28</v>
      </c>
      <c r="I287" s="112">
        <f t="shared" si="54"/>
        <v>5469.2</v>
      </c>
    </row>
    <row r="288" spans="1:9" ht="16.899999999999999" customHeight="1" x14ac:dyDescent="0.25">
      <c r="A288" s="83" t="s">
        <v>201</v>
      </c>
      <c r="B288" s="110">
        <v>1</v>
      </c>
      <c r="C288" s="110">
        <f t="shared" si="52"/>
        <v>336</v>
      </c>
      <c r="D288" s="110">
        <v>127.5</v>
      </c>
      <c r="E288" s="110">
        <v>208.5</v>
      </c>
      <c r="F288" s="111">
        <v>1960</v>
      </c>
      <c r="G288" s="111">
        <f t="shared" si="55"/>
        <v>11.707100000000001</v>
      </c>
      <c r="H288" s="112">
        <f>ROUND(E288*G288*2,2)</f>
        <v>4881.8599999999997</v>
      </c>
      <c r="I288" s="112">
        <f t="shared" si="54"/>
        <v>6033.49</v>
      </c>
    </row>
    <row r="289" spans="1:9" ht="16.899999999999999" customHeight="1" x14ac:dyDescent="0.25">
      <c r="A289" s="83" t="s">
        <v>201</v>
      </c>
      <c r="B289" s="110">
        <v>1</v>
      </c>
      <c r="C289" s="110">
        <f t="shared" si="52"/>
        <v>168.17777777777778</v>
      </c>
      <c r="D289" s="110">
        <v>0</v>
      </c>
      <c r="E289" s="110">
        <v>168.17777777777778</v>
      </c>
      <c r="F289" s="111">
        <v>1960</v>
      </c>
      <c r="G289" s="111">
        <f t="shared" si="55"/>
        <v>11.707100000000001</v>
      </c>
      <c r="H289" s="112">
        <f t="shared" ref="H289:H291" si="58">ROUND(E289*G289*2,2)</f>
        <v>3937.75</v>
      </c>
      <c r="I289" s="112">
        <f t="shared" si="54"/>
        <v>4866.67</v>
      </c>
    </row>
    <row r="290" spans="1:9" ht="16.899999999999999" customHeight="1" x14ac:dyDescent="0.25">
      <c r="A290" s="83" t="s">
        <v>201</v>
      </c>
      <c r="B290" s="110">
        <v>1</v>
      </c>
      <c r="C290" s="110">
        <f t="shared" si="52"/>
        <v>62</v>
      </c>
      <c r="D290" s="110">
        <v>0</v>
      </c>
      <c r="E290" s="110">
        <v>62</v>
      </c>
      <c r="F290" s="111">
        <v>1960</v>
      </c>
      <c r="G290" s="111">
        <f t="shared" si="55"/>
        <v>11.707100000000001</v>
      </c>
      <c r="H290" s="112">
        <f t="shared" si="58"/>
        <v>1451.68</v>
      </c>
      <c r="I290" s="112">
        <f t="shared" si="54"/>
        <v>1794.13</v>
      </c>
    </row>
    <row r="291" spans="1:9" ht="16.899999999999999" customHeight="1" x14ac:dyDescent="0.25">
      <c r="A291" s="83" t="s">
        <v>201</v>
      </c>
      <c r="B291" s="110">
        <v>1</v>
      </c>
      <c r="C291" s="110">
        <f t="shared" si="52"/>
        <v>280</v>
      </c>
      <c r="D291" s="110">
        <v>0</v>
      </c>
      <c r="E291" s="110">
        <v>280</v>
      </c>
      <c r="F291" s="111">
        <v>1960</v>
      </c>
      <c r="G291" s="111">
        <f t="shared" si="55"/>
        <v>11.707100000000001</v>
      </c>
      <c r="H291" s="112">
        <f t="shared" si="58"/>
        <v>6555.98</v>
      </c>
      <c r="I291" s="112">
        <f t="shared" si="54"/>
        <v>8102.54</v>
      </c>
    </row>
    <row r="292" spans="1:9" ht="16.899999999999999" customHeight="1" x14ac:dyDescent="0.25">
      <c r="A292" s="83" t="s">
        <v>201</v>
      </c>
      <c r="B292" s="110">
        <v>1</v>
      </c>
      <c r="C292" s="110">
        <f>D292+E292</f>
        <v>107</v>
      </c>
      <c r="D292" s="110">
        <v>0</v>
      </c>
      <c r="E292" s="110">
        <v>107</v>
      </c>
      <c r="F292" s="111">
        <v>1960</v>
      </c>
      <c r="G292" s="111">
        <f t="shared" si="55"/>
        <v>11.707100000000001</v>
      </c>
      <c r="H292" s="112">
        <f>ROUND(E292*G292*2,2)</f>
        <v>2505.3200000000002</v>
      </c>
      <c r="I292" s="112">
        <f>ROUND(H292*1.2359,2)</f>
        <v>3096.32</v>
      </c>
    </row>
    <row r="293" spans="1:9" ht="16.899999999999999" customHeight="1" x14ac:dyDescent="0.25">
      <c r="A293" s="83" t="s">
        <v>201</v>
      </c>
      <c r="B293" s="110">
        <v>1</v>
      </c>
      <c r="C293" s="110">
        <f t="shared" ref="C293:C306" si="59">D293+E293</f>
        <v>232</v>
      </c>
      <c r="D293" s="110">
        <v>0</v>
      </c>
      <c r="E293" s="110">
        <v>232</v>
      </c>
      <c r="F293" s="111">
        <v>1960</v>
      </c>
      <c r="G293" s="111">
        <f t="shared" si="55"/>
        <v>11.707100000000001</v>
      </c>
      <c r="H293" s="112">
        <f t="shared" ref="H293:H301" si="60">ROUND(E293*G293*2,2)</f>
        <v>5432.09</v>
      </c>
      <c r="I293" s="112">
        <f t="shared" ref="I293:I306" si="61">ROUND(H293*1.2359,2)</f>
        <v>6713.52</v>
      </c>
    </row>
    <row r="294" spans="1:9" ht="16.899999999999999" customHeight="1" x14ac:dyDescent="0.25">
      <c r="A294" s="83" t="s">
        <v>201</v>
      </c>
      <c r="B294" s="110">
        <v>1</v>
      </c>
      <c r="C294" s="110">
        <f t="shared" si="59"/>
        <v>615.1</v>
      </c>
      <c r="D294" s="110">
        <v>454.1</v>
      </c>
      <c r="E294" s="110">
        <v>161</v>
      </c>
      <c r="F294" s="111">
        <v>1960</v>
      </c>
      <c r="G294" s="111">
        <f t="shared" si="55"/>
        <v>11.707100000000001</v>
      </c>
      <c r="H294" s="112">
        <f t="shared" si="60"/>
        <v>3769.69</v>
      </c>
      <c r="I294" s="112">
        <f t="shared" si="61"/>
        <v>4658.96</v>
      </c>
    </row>
    <row r="295" spans="1:9" ht="16.899999999999999" customHeight="1" x14ac:dyDescent="0.25">
      <c r="A295" s="83" t="s">
        <v>201</v>
      </c>
      <c r="B295" s="110">
        <v>1</v>
      </c>
      <c r="C295" s="110">
        <f t="shared" si="59"/>
        <v>580</v>
      </c>
      <c r="D295" s="110">
        <v>526</v>
      </c>
      <c r="E295" s="110">
        <v>54</v>
      </c>
      <c r="F295" s="111">
        <v>1960</v>
      </c>
      <c r="G295" s="111">
        <f t="shared" si="55"/>
        <v>11.707100000000001</v>
      </c>
      <c r="H295" s="112">
        <f t="shared" si="60"/>
        <v>1264.3699999999999</v>
      </c>
      <c r="I295" s="112">
        <f t="shared" si="61"/>
        <v>1562.63</v>
      </c>
    </row>
    <row r="296" spans="1:9" ht="16.899999999999999" customHeight="1" x14ac:dyDescent="0.25">
      <c r="A296" s="83" t="s">
        <v>201</v>
      </c>
      <c r="B296" s="110">
        <v>1</v>
      </c>
      <c r="C296" s="110">
        <f t="shared" si="59"/>
        <v>321</v>
      </c>
      <c r="D296" s="110">
        <v>0</v>
      </c>
      <c r="E296" s="110">
        <v>321</v>
      </c>
      <c r="F296" s="111">
        <v>1960</v>
      </c>
      <c r="G296" s="111">
        <f t="shared" si="55"/>
        <v>11.707100000000001</v>
      </c>
      <c r="H296" s="112">
        <f t="shared" si="60"/>
        <v>7515.96</v>
      </c>
      <c r="I296" s="112">
        <f t="shared" si="61"/>
        <v>9288.9699999999993</v>
      </c>
    </row>
    <row r="297" spans="1:9" ht="16.899999999999999" customHeight="1" x14ac:dyDescent="0.25">
      <c r="A297" s="83" t="s">
        <v>201</v>
      </c>
      <c r="B297" s="110">
        <v>1</v>
      </c>
      <c r="C297" s="110">
        <f t="shared" si="59"/>
        <v>128</v>
      </c>
      <c r="D297" s="110">
        <v>0</v>
      </c>
      <c r="E297" s="110">
        <v>128</v>
      </c>
      <c r="F297" s="111">
        <v>1960</v>
      </c>
      <c r="G297" s="111">
        <f t="shared" si="55"/>
        <v>11.707100000000001</v>
      </c>
      <c r="H297" s="112">
        <f t="shared" si="60"/>
        <v>2997.02</v>
      </c>
      <c r="I297" s="112">
        <f t="shared" si="61"/>
        <v>3704.02</v>
      </c>
    </row>
    <row r="298" spans="1:9" ht="16.899999999999999" customHeight="1" x14ac:dyDescent="0.25">
      <c r="A298" s="83" t="s">
        <v>201</v>
      </c>
      <c r="B298" s="110">
        <v>1</v>
      </c>
      <c r="C298" s="110">
        <f t="shared" si="59"/>
        <v>524.90499999999997</v>
      </c>
      <c r="D298" s="110">
        <v>399</v>
      </c>
      <c r="E298" s="110">
        <v>125.905</v>
      </c>
      <c r="F298" s="111">
        <v>1960</v>
      </c>
      <c r="G298" s="111">
        <f t="shared" si="55"/>
        <v>11.707100000000001</v>
      </c>
      <c r="H298" s="112">
        <f t="shared" si="60"/>
        <v>2947.96</v>
      </c>
      <c r="I298" s="112">
        <f t="shared" si="61"/>
        <v>3643.38</v>
      </c>
    </row>
    <row r="299" spans="1:9" ht="16.899999999999999" customHeight="1" x14ac:dyDescent="0.25">
      <c r="A299" s="83" t="s">
        <v>201</v>
      </c>
      <c r="B299" s="110">
        <v>1</v>
      </c>
      <c r="C299" s="110">
        <f t="shared" si="59"/>
        <v>96</v>
      </c>
      <c r="D299" s="110">
        <v>0</v>
      </c>
      <c r="E299" s="110">
        <v>96</v>
      </c>
      <c r="F299" s="111">
        <v>1960</v>
      </c>
      <c r="G299" s="111">
        <f t="shared" si="55"/>
        <v>11.707100000000001</v>
      </c>
      <c r="H299" s="112">
        <f t="shared" si="60"/>
        <v>2247.7600000000002</v>
      </c>
      <c r="I299" s="112">
        <f t="shared" si="61"/>
        <v>2778.01</v>
      </c>
    </row>
    <row r="300" spans="1:9" ht="16.899999999999999" customHeight="1" x14ac:dyDescent="0.25">
      <c r="A300" s="83" t="s">
        <v>201</v>
      </c>
      <c r="B300" s="110">
        <v>1</v>
      </c>
      <c r="C300" s="110">
        <f t="shared" si="59"/>
        <v>7.8220000000000001</v>
      </c>
      <c r="D300" s="110">
        <v>4</v>
      </c>
      <c r="E300" s="110">
        <v>3.8220000000000001</v>
      </c>
      <c r="F300" s="111">
        <v>1960</v>
      </c>
      <c r="G300" s="111">
        <f t="shared" si="55"/>
        <v>11.707100000000001</v>
      </c>
      <c r="H300" s="112">
        <f t="shared" si="60"/>
        <v>89.49</v>
      </c>
      <c r="I300" s="112">
        <f t="shared" si="61"/>
        <v>110.6</v>
      </c>
    </row>
    <row r="301" spans="1:9" ht="16.899999999999999" customHeight="1" x14ac:dyDescent="0.25">
      <c r="A301" s="83" t="s">
        <v>202</v>
      </c>
      <c r="B301" s="110">
        <v>1</v>
      </c>
      <c r="C301" s="110">
        <f t="shared" si="59"/>
        <v>555</v>
      </c>
      <c r="D301" s="110">
        <v>550</v>
      </c>
      <c r="E301" s="110">
        <v>5</v>
      </c>
      <c r="F301" s="111">
        <v>1625</v>
      </c>
      <c r="G301" s="111">
        <f t="shared" si="55"/>
        <v>9.7060999999999993</v>
      </c>
      <c r="H301" s="112">
        <f t="shared" si="60"/>
        <v>97.06</v>
      </c>
      <c r="I301" s="112">
        <f t="shared" si="61"/>
        <v>119.96</v>
      </c>
    </row>
    <row r="302" spans="1:9" ht="16.899999999999999" customHeight="1" x14ac:dyDescent="0.25">
      <c r="A302" s="83" t="s">
        <v>203</v>
      </c>
      <c r="B302" s="110">
        <v>1</v>
      </c>
      <c r="C302" s="110">
        <f t="shared" si="59"/>
        <v>296</v>
      </c>
      <c r="D302" s="110">
        <v>0</v>
      </c>
      <c r="E302" s="110">
        <v>296</v>
      </c>
      <c r="F302" s="111">
        <v>1960</v>
      </c>
      <c r="G302" s="111">
        <f t="shared" si="55"/>
        <v>11.707100000000001</v>
      </c>
      <c r="H302" s="112">
        <f>ROUND(E302*G302*2,2)</f>
        <v>6930.6</v>
      </c>
      <c r="I302" s="112">
        <f t="shared" si="61"/>
        <v>8565.5300000000007</v>
      </c>
    </row>
    <row r="303" spans="1:9" ht="16.899999999999999" customHeight="1" x14ac:dyDescent="0.25">
      <c r="A303" s="83" t="s">
        <v>203</v>
      </c>
      <c r="B303" s="110">
        <v>1</v>
      </c>
      <c r="C303" s="110">
        <f t="shared" si="59"/>
        <v>184</v>
      </c>
      <c r="D303" s="110">
        <v>32</v>
      </c>
      <c r="E303" s="110">
        <v>152</v>
      </c>
      <c r="F303" s="111">
        <v>1960</v>
      </c>
      <c r="G303" s="111">
        <f t="shared" si="55"/>
        <v>11.707100000000001</v>
      </c>
      <c r="H303" s="112">
        <f t="shared" ref="H303:H305" si="62">ROUND(E303*G303*2,2)</f>
        <v>3558.96</v>
      </c>
      <c r="I303" s="112">
        <f t="shared" si="61"/>
        <v>4398.5200000000004</v>
      </c>
    </row>
    <row r="304" spans="1:9" ht="16.899999999999999" customHeight="1" x14ac:dyDescent="0.25">
      <c r="A304" s="83" t="s">
        <v>203</v>
      </c>
      <c r="B304" s="110">
        <v>1</v>
      </c>
      <c r="C304" s="110">
        <f t="shared" si="59"/>
        <v>96</v>
      </c>
      <c r="D304" s="110">
        <v>75.5</v>
      </c>
      <c r="E304" s="110">
        <v>20.5</v>
      </c>
      <c r="F304" s="111">
        <v>1960</v>
      </c>
      <c r="G304" s="111">
        <f t="shared" si="55"/>
        <v>11.707100000000001</v>
      </c>
      <c r="H304" s="112">
        <f t="shared" si="62"/>
        <v>479.99</v>
      </c>
      <c r="I304" s="112">
        <f t="shared" si="61"/>
        <v>593.22</v>
      </c>
    </row>
    <row r="305" spans="1:9" ht="16.899999999999999" customHeight="1" x14ac:dyDescent="0.25">
      <c r="A305" s="83" t="s">
        <v>203</v>
      </c>
      <c r="B305" s="110">
        <v>1</v>
      </c>
      <c r="C305" s="110">
        <f t="shared" si="59"/>
        <v>120</v>
      </c>
      <c r="D305" s="110">
        <v>119.25</v>
      </c>
      <c r="E305" s="110">
        <v>0.75</v>
      </c>
      <c r="F305" s="111">
        <v>1960</v>
      </c>
      <c r="G305" s="111">
        <f t="shared" si="55"/>
        <v>11.707100000000001</v>
      </c>
      <c r="H305" s="112">
        <f t="shared" si="62"/>
        <v>17.559999999999999</v>
      </c>
      <c r="I305" s="112">
        <f t="shared" si="61"/>
        <v>21.7</v>
      </c>
    </row>
    <row r="306" spans="1:9" ht="16.899999999999999" customHeight="1" x14ac:dyDescent="0.25">
      <c r="A306" s="83" t="s">
        <v>203</v>
      </c>
      <c r="B306" s="110">
        <v>1</v>
      </c>
      <c r="C306" s="110">
        <f t="shared" si="59"/>
        <v>800</v>
      </c>
      <c r="D306" s="110">
        <v>646</v>
      </c>
      <c r="E306" s="110">
        <v>154</v>
      </c>
      <c r="F306" s="111">
        <v>1960</v>
      </c>
      <c r="G306" s="111">
        <f t="shared" si="55"/>
        <v>11.707100000000001</v>
      </c>
      <c r="H306" s="112">
        <f>ROUND(E306*G306*2,2)</f>
        <v>3605.79</v>
      </c>
      <c r="I306" s="112">
        <f t="shared" si="61"/>
        <v>4456.3999999999996</v>
      </c>
    </row>
    <row r="307" spans="1:9" ht="16.899999999999999" customHeight="1" x14ac:dyDescent="0.25">
      <c r="A307" s="83" t="s">
        <v>203</v>
      </c>
      <c r="B307" s="110">
        <v>1</v>
      </c>
      <c r="C307" s="110">
        <f>D307+E307</f>
        <v>208</v>
      </c>
      <c r="D307" s="110">
        <v>47.5</v>
      </c>
      <c r="E307" s="110">
        <v>160.5</v>
      </c>
      <c r="F307" s="111">
        <v>1960</v>
      </c>
      <c r="G307" s="111">
        <f t="shared" si="55"/>
        <v>11.707100000000001</v>
      </c>
      <c r="H307" s="112">
        <f>ROUND(E307*G307*2,2)</f>
        <v>3757.98</v>
      </c>
      <c r="I307" s="112">
        <f>ROUND(H307*1.2359,2)</f>
        <v>4644.49</v>
      </c>
    </row>
    <row r="308" spans="1:9" ht="16.899999999999999" customHeight="1" x14ac:dyDescent="0.25">
      <c r="A308" s="83" t="s">
        <v>203</v>
      </c>
      <c r="B308" s="110">
        <v>1</v>
      </c>
      <c r="C308" s="110">
        <f t="shared" ref="C308:C320" si="63">D308+E308</f>
        <v>128</v>
      </c>
      <c r="D308" s="110">
        <v>79.5</v>
      </c>
      <c r="E308" s="110">
        <v>48.5</v>
      </c>
      <c r="F308" s="111">
        <v>1960</v>
      </c>
      <c r="G308" s="111">
        <f t="shared" si="55"/>
        <v>11.707100000000001</v>
      </c>
      <c r="H308" s="112">
        <f t="shared" ref="H308:H316" si="64">ROUND(E308*G308*2,2)</f>
        <v>1135.5899999999999</v>
      </c>
      <c r="I308" s="112">
        <f t="shared" ref="I308:I320" si="65">ROUND(H308*1.2359,2)</f>
        <v>1403.48</v>
      </c>
    </row>
    <row r="309" spans="1:9" ht="16.899999999999999" customHeight="1" x14ac:dyDescent="0.25">
      <c r="A309" s="83" t="s">
        <v>203</v>
      </c>
      <c r="B309" s="110">
        <v>1</v>
      </c>
      <c r="C309" s="110">
        <f t="shared" si="63"/>
        <v>64</v>
      </c>
      <c r="D309" s="110">
        <v>39.75</v>
      </c>
      <c r="E309" s="110">
        <v>24.25</v>
      </c>
      <c r="F309" s="111">
        <v>1960</v>
      </c>
      <c r="G309" s="111">
        <f t="shared" si="55"/>
        <v>11.707100000000001</v>
      </c>
      <c r="H309" s="112">
        <f t="shared" si="64"/>
        <v>567.79</v>
      </c>
      <c r="I309" s="112">
        <f t="shared" si="65"/>
        <v>701.73</v>
      </c>
    </row>
    <row r="310" spans="1:9" ht="16.899999999999999" customHeight="1" x14ac:dyDescent="0.25">
      <c r="A310" s="83" t="s">
        <v>203</v>
      </c>
      <c r="B310" s="110">
        <v>1</v>
      </c>
      <c r="C310" s="110">
        <f t="shared" si="63"/>
        <v>256</v>
      </c>
      <c r="D310" s="110">
        <v>39.75</v>
      </c>
      <c r="E310" s="110">
        <v>216.25</v>
      </c>
      <c r="F310" s="111">
        <v>1960</v>
      </c>
      <c r="G310" s="111">
        <f t="shared" si="55"/>
        <v>11.707100000000001</v>
      </c>
      <c r="H310" s="112">
        <f t="shared" si="64"/>
        <v>5063.32</v>
      </c>
      <c r="I310" s="112">
        <f t="shared" si="65"/>
        <v>6257.76</v>
      </c>
    </row>
    <row r="311" spans="1:9" ht="16.899999999999999" customHeight="1" x14ac:dyDescent="0.25">
      <c r="A311" s="83" t="s">
        <v>203</v>
      </c>
      <c r="B311" s="110">
        <v>1</v>
      </c>
      <c r="C311" s="110">
        <f t="shared" si="63"/>
        <v>736</v>
      </c>
      <c r="D311" s="110">
        <v>591</v>
      </c>
      <c r="E311" s="110">
        <v>145</v>
      </c>
      <c r="F311" s="111">
        <v>1960</v>
      </c>
      <c r="G311" s="111">
        <f t="shared" si="55"/>
        <v>11.707100000000001</v>
      </c>
      <c r="H311" s="112">
        <f t="shared" si="64"/>
        <v>3395.06</v>
      </c>
      <c r="I311" s="112">
        <f t="shared" si="65"/>
        <v>4195.95</v>
      </c>
    </row>
    <row r="312" spans="1:9" ht="16.899999999999999" customHeight="1" x14ac:dyDescent="0.25">
      <c r="A312" s="83" t="s">
        <v>203</v>
      </c>
      <c r="B312" s="110">
        <v>1</v>
      </c>
      <c r="C312" s="110">
        <f t="shared" si="63"/>
        <v>199.25</v>
      </c>
      <c r="D312" s="110">
        <v>173.25</v>
      </c>
      <c r="E312" s="110">
        <v>26</v>
      </c>
      <c r="F312" s="111">
        <v>1960</v>
      </c>
      <c r="G312" s="111">
        <f t="shared" si="55"/>
        <v>11.707100000000001</v>
      </c>
      <c r="H312" s="112">
        <f t="shared" si="64"/>
        <v>608.77</v>
      </c>
      <c r="I312" s="112">
        <f t="shared" si="65"/>
        <v>752.38</v>
      </c>
    </row>
    <row r="313" spans="1:9" ht="16.899999999999999" customHeight="1" x14ac:dyDescent="0.25">
      <c r="A313" s="83" t="s">
        <v>203</v>
      </c>
      <c r="B313" s="110">
        <v>1</v>
      </c>
      <c r="C313" s="110">
        <f t="shared" si="63"/>
        <v>104</v>
      </c>
      <c r="D313" s="110">
        <v>0</v>
      </c>
      <c r="E313" s="110">
        <v>104</v>
      </c>
      <c r="F313" s="111">
        <v>1960</v>
      </c>
      <c r="G313" s="111">
        <f t="shared" si="55"/>
        <v>11.707100000000001</v>
      </c>
      <c r="H313" s="112">
        <f t="shared" si="64"/>
        <v>2435.08</v>
      </c>
      <c r="I313" s="112">
        <f t="shared" si="65"/>
        <v>3009.52</v>
      </c>
    </row>
    <row r="314" spans="1:9" ht="16.899999999999999" customHeight="1" x14ac:dyDescent="0.25">
      <c r="A314" s="83" t="s">
        <v>203</v>
      </c>
      <c r="B314" s="110">
        <v>1</v>
      </c>
      <c r="C314" s="110">
        <f t="shared" si="63"/>
        <v>232</v>
      </c>
      <c r="D314" s="110">
        <v>0</v>
      </c>
      <c r="E314" s="110">
        <v>232</v>
      </c>
      <c r="F314" s="111">
        <v>1960</v>
      </c>
      <c r="G314" s="111">
        <f t="shared" si="55"/>
        <v>11.707100000000001</v>
      </c>
      <c r="H314" s="112">
        <f t="shared" si="64"/>
        <v>5432.09</v>
      </c>
      <c r="I314" s="112">
        <f t="shared" si="65"/>
        <v>6713.52</v>
      </c>
    </row>
    <row r="315" spans="1:9" ht="16.899999999999999" customHeight="1" x14ac:dyDescent="0.25">
      <c r="A315" s="83" t="s">
        <v>203</v>
      </c>
      <c r="B315" s="110">
        <v>1</v>
      </c>
      <c r="C315" s="110">
        <f t="shared" si="63"/>
        <v>192</v>
      </c>
      <c r="D315" s="110">
        <v>0</v>
      </c>
      <c r="E315" s="110">
        <v>192</v>
      </c>
      <c r="F315" s="111">
        <v>1960</v>
      </c>
      <c r="G315" s="111">
        <f t="shared" si="55"/>
        <v>11.707100000000001</v>
      </c>
      <c r="H315" s="112">
        <f t="shared" si="64"/>
        <v>4495.53</v>
      </c>
      <c r="I315" s="112">
        <f t="shared" si="65"/>
        <v>5556.03</v>
      </c>
    </row>
    <row r="316" spans="1:9" ht="16.899999999999999" customHeight="1" x14ac:dyDescent="0.25">
      <c r="A316" s="83" t="s">
        <v>203</v>
      </c>
      <c r="B316" s="110">
        <v>1</v>
      </c>
      <c r="C316" s="110">
        <f t="shared" si="63"/>
        <v>112</v>
      </c>
      <c r="D316" s="110">
        <v>0</v>
      </c>
      <c r="E316" s="110">
        <v>112</v>
      </c>
      <c r="F316" s="111">
        <v>1960</v>
      </c>
      <c r="G316" s="111">
        <f t="shared" si="55"/>
        <v>11.707100000000001</v>
      </c>
      <c r="H316" s="112">
        <f t="shared" si="64"/>
        <v>2622.39</v>
      </c>
      <c r="I316" s="112">
        <f t="shared" si="65"/>
        <v>3241.01</v>
      </c>
    </row>
    <row r="317" spans="1:9" ht="16.899999999999999" customHeight="1" x14ac:dyDescent="0.25">
      <c r="A317" s="83" t="s">
        <v>204</v>
      </c>
      <c r="B317" s="110">
        <v>1</v>
      </c>
      <c r="C317" s="110">
        <f t="shared" si="63"/>
        <v>398</v>
      </c>
      <c r="D317" s="110">
        <v>391</v>
      </c>
      <c r="E317" s="110">
        <v>6.9999999999999991</v>
      </c>
      <c r="F317" s="111">
        <v>2952</v>
      </c>
      <c r="G317" s="111">
        <f t="shared" si="55"/>
        <v>17.632300000000001</v>
      </c>
      <c r="H317" s="112">
        <f>ROUND(E317*G317*2,2)</f>
        <v>246.85</v>
      </c>
      <c r="I317" s="112">
        <f t="shared" si="65"/>
        <v>305.08</v>
      </c>
    </row>
    <row r="318" spans="1:9" ht="16.899999999999999" customHeight="1" x14ac:dyDescent="0.25">
      <c r="A318" s="83" t="s">
        <v>205</v>
      </c>
      <c r="B318" s="110">
        <v>1</v>
      </c>
      <c r="C318" s="110">
        <f t="shared" si="63"/>
        <v>77</v>
      </c>
      <c r="D318" s="110">
        <v>0</v>
      </c>
      <c r="E318" s="110">
        <v>77</v>
      </c>
      <c r="F318" s="111">
        <v>1960</v>
      </c>
      <c r="G318" s="111">
        <f t="shared" si="55"/>
        <v>11.707100000000001</v>
      </c>
      <c r="H318" s="112">
        <f t="shared" ref="H318:H320" si="66">ROUND(E318*G318*2,2)</f>
        <v>1802.89</v>
      </c>
      <c r="I318" s="112">
        <f t="shared" si="65"/>
        <v>2228.19</v>
      </c>
    </row>
    <row r="319" spans="1:9" ht="16.899999999999999" customHeight="1" x14ac:dyDescent="0.25">
      <c r="A319" s="83" t="s">
        <v>205</v>
      </c>
      <c r="B319" s="110">
        <v>1</v>
      </c>
      <c r="C319" s="110">
        <f t="shared" si="63"/>
        <v>46.6</v>
      </c>
      <c r="D319" s="110">
        <v>23.85</v>
      </c>
      <c r="E319" s="110">
        <v>22.75</v>
      </c>
      <c r="F319" s="111">
        <v>1960</v>
      </c>
      <c r="G319" s="111">
        <f t="shared" si="55"/>
        <v>11.707100000000001</v>
      </c>
      <c r="H319" s="112">
        <f t="shared" si="66"/>
        <v>532.66999999999996</v>
      </c>
      <c r="I319" s="112">
        <f t="shared" si="65"/>
        <v>658.33</v>
      </c>
    </row>
    <row r="320" spans="1:9" ht="16.899999999999999" customHeight="1" x14ac:dyDescent="0.25">
      <c r="A320" s="83" t="s">
        <v>205</v>
      </c>
      <c r="B320" s="110">
        <v>1</v>
      </c>
      <c r="C320" s="110">
        <f t="shared" si="63"/>
        <v>48</v>
      </c>
      <c r="D320" s="110">
        <v>29.75</v>
      </c>
      <c r="E320" s="110">
        <v>18.25</v>
      </c>
      <c r="F320" s="111">
        <v>1960</v>
      </c>
      <c r="G320" s="111">
        <f t="shared" si="55"/>
        <v>11.707100000000001</v>
      </c>
      <c r="H320" s="112">
        <f t="shared" si="66"/>
        <v>427.31</v>
      </c>
      <c r="I320" s="112">
        <f t="shared" si="65"/>
        <v>528.11</v>
      </c>
    </row>
    <row r="321" spans="1:9" ht="16.899999999999999" customHeight="1" x14ac:dyDescent="0.25">
      <c r="A321" s="83" t="s">
        <v>205</v>
      </c>
      <c r="B321" s="110">
        <v>1</v>
      </c>
      <c r="C321" s="110">
        <f>D321+E321</f>
        <v>552</v>
      </c>
      <c r="D321" s="110">
        <v>486</v>
      </c>
      <c r="E321" s="110">
        <v>66</v>
      </c>
      <c r="F321" s="111">
        <v>1960</v>
      </c>
      <c r="G321" s="111">
        <f t="shared" si="55"/>
        <v>11.707100000000001</v>
      </c>
      <c r="H321" s="112">
        <f>ROUND(E321*G321*2,2)</f>
        <v>1545.34</v>
      </c>
      <c r="I321" s="112">
        <f>ROUND(H321*1.2359,2)</f>
        <v>1909.89</v>
      </c>
    </row>
    <row r="322" spans="1:9" ht="16.899999999999999" customHeight="1" x14ac:dyDescent="0.25">
      <c r="A322" s="83" t="s">
        <v>205</v>
      </c>
      <c r="B322" s="110">
        <v>1</v>
      </c>
      <c r="C322" s="110">
        <f t="shared" ref="C322:C335" si="67">D322+E322</f>
        <v>338.5</v>
      </c>
      <c r="D322" s="110">
        <v>0</v>
      </c>
      <c r="E322" s="110">
        <v>338.5</v>
      </c>
      <c r="F322" s="111">
        <v>1960</v>
      </c>
      <c r="G322" s="111">
        <f t="shared" si="55"/>
        <v>11.707100000000001</v>
      </c>
      <c r="H322" s="112">
        <f t="shared" ref="H322:H330" si="68">ROUND(E322*G322*2,2)</f>
        <v>7925.71</v>
      </c>
      <c r="I322" s="112">
        <f t="shared" ref="I322:I335" si="69">ROUND(H322*1.2359,2)</f>
        <v>9795.3799999999992</v>
      </c>
    </row>
    <row r="323" spans="1:9" ht="16.899999999999999" customHeight="1" x14ac:dyDescent="0.25">
      <c r="A323" s="83" t="s">
        <v>205</v>
      </c>
      <c r="B323" s="110">
        <v>1</v>
      </c>
      <c r="C323" s="110">
        <f t="shared" si="67"/>
        <v>27.5</v>
      </c>
      <c r="D323" s="110">
        <v>0</v>
      </c>
      <c r="E323" s="110">
        <v>27.5</v>
      </c>
      <c r="F323" s="111">
        <v>1960</v>
      </c>
      <c r="G323" s="111">
        <f t="shared" si="55"/>
        <v>11.707100000000001</v>
      </c>
      <c r="H323" s="112">
        <f t="shared" si="68"/>
        <v>643.89</v>
      </c>
      <c r="I323" s="112">
        <f t="shared" si="69"/>
        <v>795.78</v>
      </c>
    </row>
    <row r="324" spans="1:9" ht="16.899999999999999" customHeight="1" x14ac:dyDescent="0.25">
      <c r="A324" s="83" t="s">
        <v>205</v>
      </c>
      <c r="B324" s="110">
        <v>1</v>
      </c>
      <c r="C324" s="110">
        <f t="shared" si="67"/>
        <v>36</v>
      </c>
      <c r="D324" s="110">
        <v>0</v>
      </c>
      <c r="E324" s="110">
        <v>36</v>
      </c>
      <c r="F324" s="111">
        <v>1960</v>
      </c>
      <c r="G324" s="111">
        <f t="shared" si="55"/>
        <v>11.707100000000001</v>
      </c>
      <c r="H324" s="112">
        <f t="shared" si="68"/>
        <v>842.91</v>
      </c>
      <c r="I324" s="112">
        <f t="shared" si="69"/>
        <v>1041.75</v>
      </c>
    </row>
    <row r="325" spans="1:9" ht="16.899999999999999" customHeight="1" x14ac:dyDescent="0.25">
      <c r="A325" s="83" t="s">
        <v>205</v>
      </c>
      <c r="B325" s="110">
        <v>1</v>
      </c>
      <c r="C325" s="110">
        <f t="shared" si="67"/>
        <v>36</v>
      </c>
      <c r="D325" s="110">
        <v>0</v>
      </c>
      <c r="E325" s="110">
        <v>36</v>
      </c>
      <c r="F325" s="111">
        <v>1960</v>
      </c>
      <c r="G325" s="111">
        <f t="shared" si="55"/>
        <v>11.707100000000001</v>
      </c>
      <c r="H325" s="112">
        <f t="shared" si="68"/>
        <v>842.91</v>
      </c>
      <c r="I325" s="112">
        <f t="shared" si="69"/>
        <v>1041.75</v>
      </c>
    </row>
    <row r="326" spans="1:9" ht="16.899999999999999" customHeight="1" x14ac:dyDescent="0.25">
      <c r="A326" s="83" t="s">
        <v>205</v>
      </c>
      <c r="B326" s="110">
        <v>1</v>
      </c>
      <c r="C326" s="110">
        <f t="shared" si="67"/>
        <v>748</v>
      </c>
      <c r="D326" s="110">
        <v>670</v>
      </c>
      <c r="E326" s="110">
        <v>78</v>
      </c>
      <c r="F326" s="111">
        <v>1960</v>
      </c>
      <c r="G326" s="111">
        <f t="shared" si="55"/>
        <v>11.707100000000001</v>
      </c>
      <c r="H326" s="112">
        <f t="shared" si="68"/>
        <v>1826.31</v>
      </c>
      <c r="I326" s="112">
        <f t="shared" si="69"/>
        <v>2257.14</v>
      </c>
    </row>
    <row r="327" spans="1:9" ht="16.899999999999999" customHeight="1" x14ac:dyDescent="0.25">
      <c r="A327" s="83" t="s">
        <v>205</v>
      </c>
      <c r="B327" s="110">
        <v>1</v>
      </c>
      <c r="C327" s="110">
        <f t="shared" si="67"/>
        <v>24</v>
      </c>
      <c r="D327" s="110">
        <v>0</v>
      </c>
      <c r="E327" s="110">
        <v>24</v>
      </c>
      <c r="F327" s="111">
        <v>1960</v>
      </c>
      <c r="G327" s="111">
        <f t="shared" si="55"/>
        <v>11.707100000000001</v>
      </c>
      <c r="H327" s="112">
        <f t="shared" si="68"/>
        <v>561.94000000000005</v>
      </c>
      <c r="I327" s="112">
        <f t="shared" si="69"/>
        <v>694.5</v>
      </c>
    </row>
    <row r="328" spans="1:9" ht="16.899999999999999" customHeight="1" x14ac:dyDescent="0.25">
      <c r="A328" s="83" t="s">
        <v>205</v>
      </c>
      <c r="B328" s="110">
        <v>1</v>
      </c>
      <c r="C328" s="110">
        <f t="shared" si="67"/>
        <v>40</v>
      </c>
      <c r="D328" s="110">
        <v>0</v>
      </c>
      <c r="E328" s="110">
        <v>40</v>
      </c>
      <c r="F328" s="111">
        <v>1960</v>
      </c>
      <c r="G328" s="111">
        <f t="shared" si="55"/>
        <v>11.707100000000001</v>
      </c>
      <c r="H328" s="112">
        <f t="shared" si="68"/>
        <v>936.57</v>
      </c>
      <c r="I328" s="112">
        <f t="shared" si="69"/>
        <v>1157.51</v>
      </c>
    </row>
    <row r="329" spans="1:9" ht="16.899999999999999" customHeight="1" x14ac:dyDescent="0.25">
      <c r="A329" s="83" t="s">
        <v>205</v>
      </c>
      <c r="B329" s="110">
        <v>1</v>
      </c>
      <c r="C329" s="110">
        <f t="shared" si="67"/>
        <v>12</v>
      </c>
      <c r="D329" s="110">
        <v>0</v>
      </c>
      <c r="E329" s="110">
        <v>12</v>
      </c>
      <c r="F329" s="111">
        <v>1960</v>
      </c>
      <c r="G329" s="111">
        <f t="shared" si="55"/>
        <v>11.707100000000001</v>
      </c>
      <c r="H329" s="112">
        <f t="shared" si="68"/>
        <v>280.97000000000003</v>
      </c>
      <c r="I329" s="112">
        <f t="shared" si="69"/>
        <v>347.25</v>
      </c>
    </row>
    <row r="330" spans="1:9" ht="16.899999999999999" customHeight="1" x14ac:dyDescent="0.25">
      <c r="A330" s="83" t="s">
        <v>205</v>
      </c>
      <c r="B330" s="110">
        <v>1</v>
      </c>
      <c r="C330" s="110">
        <f t="shared" si="67"/>
        <v>13</v>
      </c>
      <c r="D330" s="110">
        <v>0</v>
      </c>
      <c r="E330" s="110">
        <v>13</v>
      </c>
      <c r="F330" s="111">
        <v>1960</v>
      </c>
      <c r="G330" s="111">
        <f t="shared" si="55"/>
        <v>11.707100000000001</v>
      </c>
      <c r="H330" s="112">
        <f t="shared" si="68"/>
        <v>304.38</v>
      </c>
      <c r="I330" s="112">
        <f t="shared" si="69"/>
        <v>376.18</v>
      </c>
    </row>
    <row r="331" spans="1:9" ht="16.899999999999999" customHeight="1" x14ac:dyDescent="0.25">
      <c r="A331" s="83" t="s">
        <v>205</v>
      </c>
      <c r="B331" s="110">
        <v>1</v>
      </c>
      <c r="C331" s="110">
        <f t="shared" si="67"/>
        <v>32</v>
      </c>
      <c r="D331" s="110">
        <v>0</v>
      </c>
      <c r="E331" s="110">
        <v>32</v>
      </c>
      <c r="F331" s="111">
        <v>1960</v>
      </c>
      <c r="G331" s="111">
        <f t="shared" si="55"/>
        <v>11.707100000000001</v>
      </c>
      <c r="H331" s="112">
        <f>ROUND(E331*G331*2,2)</f>
        <v>749.25</v>
      </c>
      <c r="I331" s="112">
        <f t="shared" si="69"/>
        <v>926</v>
      </c>
    </row>
    <row r="332" spans="1:9" ht="16.899999999999999" customHeight="1" x14ac:dyDescent="0.25">
      <c r="A332" s="83" t="s">
        <v>205</v>
      </c>
      <c r="B332" s="110">
        <v>1</v>
      </c>
      <c r="C332" s="110">
        <f t="shared" si="67"/>
        <v>11.535269709543568</v>
      </c>
      <c r="D332" s="110">
        <v>0</v>
      </c>
      <c r="E332" s="110">
        <v>11.535269709543568</v>
      </c>
      <c r="F332" s="111">
        <v>1960</v>
      </c>
      <c r="G332" s="111">
        <f t="shared" si="55"/>
        <v>11.707100000000001</v>
      </c>
      <c r="H332" s="112">
        <f t="shared" ref="H332:H334" si="70">ROUND(E332*G332*2,2)</f>
        <v>270.08999999999997</v>
      </c>
      <c r="I332" s="112">
        <f t="shared" si="69"/>
        <v>333.8</v>
      </c>
    </row>
    <row r="333" spans="1:9" ht="16.899999999999999" customHeight="1" x14ac:dyDescent="0.25">
      <c r="A333" s="83" t="s">
        <v>206</v>
      </c>
      <c r="B333" s="110">
        <v>1</v>
      </c>
      <c r="C333" s="110">
        <f t="shared" si="67"/>
        <v>372.5</v>
      </c>
      <c r="D333" s="110">
        <v>367</v>
      </c>
      <c r="E333" s="110">
        <v>5.5</v>
      </c>
      <c r="F333" s="111">
        <v>2684</v>
      </c>
      <c r="G333" s="111">
        <f t="shared" si="55"/>
        <v>16.031500000000001</v>
      </c>
      <c r="H333" s="112">
        <f t="shared" si="70"/>
        <v>176.35</v>
      </c>
      <c r="I333" s="112">
        <f t="shared" si="69"/>
        <v>217.95</v>
      </c>
    </row>
    <row r="334" spans="1:9" ht="16.899999999999999" customHeight="1" x14ac:dyDescent="0.25">
      <c r="A334" s="83" t="s">
        <v>207</v>
      </c>
      <c r="B334" s="110">
        <v>1</v>
      </c>
      <c r="C334" s="110">
        <f t="shared" si="67"/>
        <v>707</v>
      </c>
      <c r="D334" s="110">
        <v>591</v>
      </c>
      <c r="E334" s="110">
        <v>116</v>
      </c>
      <c r="F334" s="111">
        <v>1218</v>
      </c>
      <c r="G334" s="111">
        <f t="shared" ref="G334:G397" si="71">ROUND(F334/167.42,4)</f>
        <v>7.2751000000000001</v>
      </c>
      <c r="H334" s="112">
        <f t="shared" si="70"/>
        <v>1687.82</v>
      </c>
      <c r="I334" s="112">
        <f t="shared" si="69"/>
        <v>2085.98</v>
      </c>
    </row>
    <row r="335" spans="1:9" ht="16.899999999999999" customHeight="1" x14ac:dyDescent="0.25">
      <c r="A335" s="83" t="s">
        <v>302</v>
      </c>
      <c r="B335" s="110">
        <v>1</v>
      </c>
      <c r="C335" s="110">
        <f t="shared" si="67"/>
        <v>239</v>
      </c>
      <c r="D335" s="110">
        <v>231</v>
      </c>
      <c r="E335" s="110">
        <v>8</v>
      </c>
      <c r="F335" s="111">
        <v>2056</v>
      </c>
      <c r="G335" s="111">
        <f t="shared" si="71"/>
        <v>12.2805</v>
      </c>
      <c r="H335" s="112">
        <f>ROUND(E335*G335*2,2)</f>
        <v>196.49</v>
      </c>
      <c r="I335" s="112">
        <f t="shared" si="69"/>
        <v>242.84</v>
      </c>
    </row>
    <row r="336" spans="1:9" ht="16.899999999999999" customHeight="1" x14ac:dyDescent="0.25">
      <c r="A336" s="83" t="s">
        <v>208</v>
      </c>
      <c r="B336" s="110">
        <v>1</v>
      </c>
      <c r="C336" s="110">
        <f>D336+E336</f>
        <v>509.5</v>
      </c>
      <c r="D336" s="110">
        <v>502</v>
      </c>
      <c r="E336" s="110">
        <v>7.5</v>
      </c>
      <c r="F336" s="111">
        <v>1846.5</v>
      </c>
      <c r="G336" s="111">
        <f t="shared" si="71"/>
        <v>11.0291</v>
      </c>
      <c r="H336" s="112">
        <f>ROUND(E336*G336*2,2)</f>
        <v>165.44</v>
      </c>
      <c r="I336" s="112">
        <f>ROUND(H336*1.2359,2)</f>
        <v>204.47</v>
      </c>
    </row>
    <row r="337" spans="1:9" ht="16.899999999999999" customHeight="1" x14ac:dyDescent="0.25">
      <c r="A337" s="83" t="s">
        <v>208</v>
      </c>
      <c r="B337" s="110">
        <v>1</v>
      </c>
      <c r="C337" s="110">
        <f t="shared" ref="C337:C350" si="72">D337+E337</f>
        <v>104</v>
      </c>
      <c r="D337" s="110">
        <v>96</v>
      </c>
      <c r="E337" s="110">
        <v>8</v>
      </c>
      <c r="F337" s="111">
        <v>2049</v>
      </c>
      <c r="G337" s="111">
        <f t="shared" si="71"/>
        <v>12.2387</v>
      </c>
      <c r="H337" s="112">
        <f t="shared" ref="H337:H346" si="73">ROUND(E337*G337*2,2)</f>
        <v>195.82</v>
      </c>
      <c r="I337" s="112">
        <f t="shared" ref="I337:I350" si="74">ROUND(H337*1.2359,2)</f>
        <v>242.01</v>
      </c>
    </row>
    <row r="338" spans="1:9" ht="16.899999999999999" customHeight="1" x14ac:dyDescent="0.25">
      <c r="A338" s="83" t="s">
        <v>208</v>
      </c>
      <c r="B338" s="110">
        <v>1</v>
      </c>
      <c r="C338" s="110">
        <f t="shared" si="72"/>
        <v>350.5</v>
      </c>
      <c r="D338" s="110">
        <v>350</v>
      </c>
      <c r="E338" s="110">
        <v>0.5</v>
      </c>
      <c r="F338" s="111">
        <v>2041</v>
      </c>
      <c r="G338" s="111">
        <f t="shared" si="71"/>
        <v>12.190899999999999</v>
      </c>
      <c r="H338" s="112">
        <f t="shared" si="73"/>
        <v>12.19</v>
      </c>
      <c r="I338" s="112">
        <f t="shared" si="74"/>
        <v>15.07</v>
      </c>
    </row>
    <row r="339" spans="1:9" ht="16.899999999999999" customHeight="1" x14ac:dyDescent="0.25">
      <c r="A339" s="83" t="s">
        <v>209</v>
      </c>
      <c r="B339" s="110">
        <v>1</v>
      </c>
      <c r="C339" s="110">
        <f t="shared" si="72"/>
        <v>554.5</v>
      </c>
      <c r="D339" s="110">
        <v>550</v>
      </c>
      <c r="E339" s="110">
        <v>4.5</v>
      </c>
      <c r="F339" s="111">
        <v>1785</v>
      </c>
      <c r="G339" s="111">
        <f t="shared" si="71"/>
        <v>10.661799999999999</v>
      </c>
      <c r="H339" s="112">
        <f t="shared" si="73"/>
        <v>95.96</v>
      </c>
      <c r="I339" s="112">
        <f t="shared" si="74"/>
        <v>118.6</v>
      </c>
    </row>
    <row r="340" spans="1:9" ht="16.899999999999999" customHeight="1" x14ac:dyDescent="0.25">
      <c r="A340" s="83" t="s">
        <v>210</v>
      </c>
      <c r="B340" s="110">
        <v>1</v>
      </c>
      <c r="C340" s="110">
        <f t="shared" si="72"/>
        <v>450.65</v>
      </c>
      <c r="D340" s="110">
        <v>407.15</v>
      </c>
      <c r="E340" s="110">
        <v>43.5</v>
      </c>
      <c r="F340" s="111">
        <v>1489</v>
      </c>
      <c r="G340" s="111">
        <f t="shared" si="71"/>
        <v>8.8938000000000006</v>
      </c>
      <c r="H340" s="112">
        <f t="shared" si="73"/>
        <v>773.76</v>
      </c>
      <c r="I340" s="112">
        <f t="shared" si="74"/>
        <v>956.29</v>
      </c>
    </row>
    <row r="341" spans="1:9" ht="16.899999999999999" customHeight="1" x14ac:dyDescent="0.25">
      <c r="A341" s="83" t="s">
        <v>210</v>
      </c>
      <c r="B341" s="110">
        <v>1</v>
      </c>
      <c r="C341" s="110">
        <f t="shared" si="72"/>
        <v>414.8</v>
      </c>
      <c r="D341" s="110">
        <v>401.6</v>
      </c>
      <c r="E341" s="110">
        <v>13.200000000000003</v>
      </c>
      <c r="F341" s="111">
        <v>1520</v>
      </c>
      <c r="G341" s="111">
        <f t="shared" si="71"/>
        <v>9.0790000000000006</v>
      </c>
      <c r="H341" s="112">
        <f t="shared" si="73"/>
        <v>239.69</v>
      </c>
      <c r="I341" s="112">
        <f t="shared" si="74"/>
        <v>296.23</v>
      </c>
    </row>
    <row r="342" spans="1:9" ht="16.899999999999999" customHeight="1" x14ac:dyDescent="0.25">
      <c r="A342" s="83" t="s">
        <v>211</v>
      </c>
      <c r="B342" s="110">
        <v>1</v>
      </c>
      <c r="C342" s="110">
        <f>D342+E342</f>
        <v>3</v>
      </c>
      <c r="D342" s="110">
        <v>0</v>
      </c>
      <c r="E342" s="110">
        <v>3</v>
      </c>
      <c r="F342" s="111">
        <v>1652</v>
      </c>
      <c r="G342" s="111">
        <f t="shared" si="71"/>
        <v>9.8673999999999999</v>
      </c>
      <c r="H342" s="112">
        <f>ROUND(E342*G342*2,2)</f>
        <v>59.2</v>
      </c>
      <c r="I342" s="112">
        <f>ROUND(H342*1.2359,2)</f>
        <v>73.17</v>
      </c>
    </row>
    <row r="343" spans="1:9" ht="16.899999999999999" customHeight="1" x14ac:dyDescent="0.25">
      <c r="A343" s="83" t="s">
        <v>212</v>
      </c>
      <c r="B343" s="110">
        <v>1</v>
      </c>
      <c r="C343" s="110">
        <f t="shared" si="72"/>
        <v>598</v>
      </c>
      <c r="D343" s="110">
        <v>566</v>
      </c>
      <c r="E343" s="110">
        <v>32</v>
      </c>
      <c r="F343" s="111">
        <v>1429</v>
      </c>
      <c r="G343" s="111">
        <f t="shared" si="71"/>
        <v>8.5353999999999992</v>
      </c>
      <c r="H343" s="112">
        <f t="shared" si="73"/>
        <v>546.27</v>
      </c>
      <c r="I343" s="112">
        <f t="shared" si="74"/>
        <v>675.14</v>
      </c>
    </row>
    <row r="344" spans="1:9" ht="16.899999999999999" customHeight="1" x14ac:dyDescent="0.25">
      <c r="A344" s="83" t="s">
        <v>212</v>
      </c>
      <c r="B344" s="110">
        <v>1</v>
      </c>
      <c r="C344" s="110">
        <f t="shared" si="72"/>
        <v>581</v>
      </c>
      <c r="D344" s="110">
        <v>574</v>
      </c>
      <c r="E344" s="110">
        <v>7</v>
      </c>
      <c r="F344" s="111">
        <v>1429</v>
      </c>
      <c r="G344" s="111">
        <f t="shared" si="71"/>
        <v>8.5353999999999992</v>
      </c>
      <c r="H344" s="112">
        <f t="shared" si="73"/>
        <v>119.5</v>
      </c>
      <c r="I344" s="112">
        <f t="shared" si="74"/>
        <v>147.69</v>
      </c>
    </row>
    <row r="345" spans="1:9" ht="16.899999999999999" customHeight="1" x14ac:dyDescent="0.25">
      <c r="A345" s="83" t="s">
        <v>212</v>
      </c>
      <c r="B345" s="110">
        <v>1</v>
      </c>
      <c r="C345" s="110">
        <f t="shared" si="72"/>
        <v>581.5</v>
      </c>
      <c r="D345" s="110">
        <v>566</v>
      </c>
      <c r="E345" s="110">
        <v>15.5</v>
      </c>
      <c r="F345" s="111">
        <v>1429</v>
      </c>
      <c r="G345" s="111">
        <f t="shared" si="71"/>
        <v>8.5353999999999992</v>
      </c>
      <c r="H345" s="112">
        <f t="shared" si="73"/>
        <v>264.60000000000002</v>
      </c>
      <c r="I345" s="112">
        <f t="shared" si="74"/>
        <v>327.02</v>
      </c>
    </row>
    <row r="346" spans="1:9" ht="16.899999999999999" customHeight="1" x14ac:dyDescent="0.25">
      <c r="A346" s="83" t="s">
        <v>212</v>
      </c>
      <c r="B346" s="110">
        <v>1</v>
      </c>
      <c r="C346" s="110">
        <f t="shared" si="72"/>
        <v>684</v>
      </c>
      <c r="D346" s="110">
        <v>670</v>
      </c>
      <c r="E346" s="110">
        <v>14</v>
      </c>
      <c r="F346" s="111">
        <v>1429</v>
      </c>
      <c r="G346" s="111">
        <f t="shared" si="71"/>
        <v>8.5353999999999992</v>
      </c>
      <c r="H346" s="112">
        <f t="shared" si="73"/>
        <v>238.99</v>
      </c>
      <c r="I346" s="112">
        <f t="shared" si="74"/>
        <v>295.37</v>
      </c>
    </row>
    <row r="347" spans="1:9" ht="16.899999999999999" customHeight="1" x14ac:dyDescent="0.25">
      <c r="A347" s="83" t="s">
        <v>212</v>
      </c>
      <c r="B347" s="110">
        <v>1</v>
      </c>
      <c r="C347" s="110">
        <f t="shared" si="72"/>
        <v>516.5</v>
      </c>
      <c r="D347" s="110">
        <v>510</v>
      </c>
      <c r="E347" s="110">
        <v>6.5</v>
      </c>
      <c r="F347" s="111">
        <v>1429</v>
      </c>
      <c r="G347" s="111">
        <f t="shared" si="71"/>
        <v>8.5353999999999992</v>
      </c>
      <c r="H347" s="112">
        <f>ROUND(E347*G347*2,2)</f>
        <v>110.96</v>
      </c>
      <c r="I347" s="112">
        <f t="shared" si="74"/>
        <v>137.13999999999999</v>
      </c>
    </row>
    <row r="348" spans="1:9" ht="16.899999999999999" customHeight="1" x14ac:dyDescent="0.25">
      <c r="A348" s="83" t="s">
        <v>212</v>
      </c>
      <c r="B348" s="110">
        <v>1</v>
      </c>
      <c r="C348" s="110">
        <f t="shared" si="72"/>
        <v>686</v>
      </c>
      <c r="D348" s="110">
        <v>670</v>
      </c>
      <c r="E348" s="110">
        <v>16</v>
      </c>
      <c r="F348" s="111">
        <v>1572</v>
      </c>
      <c r="G348" s="111">
        <f t="shared" si="71"/>
        <v>9.3895999999999997</v>
      </c>
      <c r="H348" s="112">
        <f t="shared" ref="H348:H350" si="75">ROUND(E348*G348*2,2)</f>
        <v>300.47000000000003</v>
      </c>
      <c r="I348" s="112">
        <f t="shared" si="74"/>
        <v>371.35</v>
      </c>
    </row>
    <row r="349" spans="1:9" ht="16.899999999999999" customHeight="1" x14ac:dyDescent="0.25">
      <c r="A349" s="83" t="s">
        <v>212</v>
      </c>
      <c r="B349" s="110">
        <v>1</v>
      </c>
      <c r="C349" s="110">
        <f t="shared" si="72"/>
        <v>638</v>
      </c>
      <c r="D349" s="110">
        <v>590</v>
      </c>
      <c r="E349" s="110">
        <v>48</v>
      </c>
      <c r="F349" s="111">
        <v>1572</v>
      </c>
      <c r="G349" s="111">
        <f t="shared" si="71"/>
        <v>9.3895999999999997</v>
      </c>
      <c r="H349" s="112">
        <f t="shared" si="75"/>
        <v>901.4</v>
      </c>
      <c r="I349" s="112">
        <f t="shared" si="74"/>
        <v>1114.04</v>
      </c>
    </row>
    <row r="350" spans="1:9" ht="16.899999999999999" customHeight="1" x14ac:dyDescent="0.25">
      <c r="A350" s="83" t="s">
        <v>212</v>
      </c>
      <c r="B350" s="110">
        <v>1</v>
      </c>
      <c r="C350" s="110">
        <f t="shared" si="72"/>
        <v>573</v>
      </c>
      <c r="D350" s="110">
        <v>566</v>
      </c>
      <c r="E350" s="110">
        <v>7</v>
      </c>
      <c r="F350" s="111">
        <v>1572</v>
      </c>
      <c r="G350" s="111">
        <f t="shared" si="71"/>
        <v>9.3895999999999997</v>
      </c>
      <c r="H350" s="112">
        <f t="shared" si="75"/>
        <v>131.44999999999999</v>
      </c>
      <c r="I350" s="112">
        <f t="shared" si="74"/>
        <v>162.46</v>
      </c>
    </row>
    <row r="351" spans="1:9" ht="16.899999999999999" customHeight="1" x14ac:dyDescent="0.25">
      <c r="A351" s="83" t="s">
        <v>212</v>
      </c>
      <c r="B351" s="110">
        <v>1</v>
      </c>
      <c r="C351" s="110">
        <f>D351+E351</f>
        <v>663.5</v>
      </c>
      <c r="D351" s="110">
        <v>614</v>
      </c>
      <c r="E351" s="110">
        <v>49.5</v>
      </c>
      <c r="F351" s="111">
        <v>1572</v>
      </c>
      <c r="G351" s="111">
        <f t="shared" si="71"/>
        <v>9.3895999999999997</v>
      </c>
      <c r="H351" s="112">
        <f>ROUND(E351*G351*2,2)</f>
        <v>929.57</v>
      </c>
      <c r="I351" s="112">
        <f>ROUND(H351*1.2359,2)</f>
        <v>1148.8599999999999</v>
      </c>
    </row>
    <row r="352" spans="1:9" ht="16.899999999999999" customHeight="1" x14ac:dyDescent="0.25">
      <c r="A352" s="83" t="s">
        <v>212</v>
      </c>
      <c r="B352" s="110">
        <v>1</v>
      </c>
      <c r="C352" s="110">
        <f t="shared" ref="C352:C365" si="76">D352+E352</f>
        <v>638</v>
      </c>
      <c r="D352" s="110">
        <v>630</v>
      </c>
      <c r="E352" s="110">
        <v>8</v>
      </c>
      <c r="F352" s="111">
        <v>1572</v>
      </c>
      <c r="G352" s="111">
        <f t="shared" si="71"/>
        <v>9.3895999999999997</v>
      </c>
      <c r="H352" s="112">
        <f t="shared" ref="H352:H360" si="77">ROUND(E352*G352*2,2)</f>
        <v>150.22999999999999</v>
      </c>
      <c r="I352" s="112">
        <f t="shared" ref="I352:I365" si="78">ROUND(H352*1.2359,2)</f>
        <v>185.67</v>
      </c>
    </row>
    <row r="353" spans="1:9" ht="16.899999999999999" customHeight="1" x14ac:dyDescent="0.25">
      <c r="A353" s="83" t="s">
        <v>212</v>
      </c>
      <c r="B353" s="110">
        <v>1</v>
      </c>
      <c r="C353" s="110">
        <f t="shared" si="76"/>
        <v>215.52699999999999</v>
      </c>
      <c r="D353" s="110">
        <v>215</v>
      </c>
      <c r="E353" s="110">
        <v>0.52700000000000002</v>
      </c>
      <c r="F353" s="111">
        <v>1572</v>
      </c>
      <c r="G353" s="111">
        <f t="shared" si="71"/>
        <v>9.3895999999999997</v>
      </c>
      <c r="H353" s="112">
        <f t="shared" si="77"/>
        <v>9.9</v>
      </c>
      <c r="I353" s="112">
        <f t="shared" si="78"/>
        <v>12.24</v>
      </c>
    </row>
    <row r="354" spans="1:9" ht="16.899999999999999" customHeight="1" x14ac:dyDescent="0.25">
      <c r="A354" s="83" t="s">
        <v>212</v>
      </c>
      <c r="B354" s="110">
        <v>1</v>
      </c>
      <c r="C354" s="110">
        <f t="shared" si="76"/>
        <v>557</v>
      </c>
      <c r="D354" s="110">
        <v>543</v>
      </c>
      <c r="E354" s="110">
        <v>14</v>
      </c>
      <c r="F354" s="111">
        <v>1572</v>
      </c>
      <c r="G354" s="111">
        <f t="shared" si="71"/>
        <v>9.3895999999999997</v>
      </c>
      <c r="H354" s="112">
        <f t="shared" si="77"/>
        <v>262.91000000000003</v>
      </c>
      <c r="I354" s="112">
        <f t="shared" si="78"/>
        <v>324.93</v>
      </c>
    </row>
    <row r="355" spans="1:9" ht="16.899999999999999" customHeight="1" x14ac:dyDescent="0.25">
      <c r="A355" s="83" t="s">
        <v>212</v>
      </c>
      <c r="B355" s="110">
        <v>1</v>
      </c>
      <c r="C355" s="110">
        <f t="shared" si="76"/>
        <v>614</v>
      </c>
      <c r="D355" s="110">
        <v>590</v>
      </c>
      <c r="E355" s="110">
        <v>24</v>
      </c>
      <c r="F355" s="111">
        <v>1572</v>
      </c>
      <c r="G355" s="111">
        <f t="shared" si="71"/>
        <v>9.3895999999999997</v>
      </c>
      <c r="H355" s="112">
        <f t="shared" si="77"/>
        <v>450.7</v>
      </c>
      <c r="I355" s="112">
        <f t="shared" si="78"/>
        <v>557.02</v>
      </c>
    </row>
    <row r="356" spans="1:9" ht="16.899999999999999" customHeight="1" x14ac:dyDescent="0.25">
      <c r="A356" s="83" t="s">
        <v>212</v>
      </c>
      <c r="B356" s="110">
        <v>1</v>
      </c>
      <c r="C356" s="110">
        <f t="shared" si="76"/>
        <v>702</v>
      </c>
      <c r="D356" s="110">
        <v>670</v>
      </c>
      <c r="E356" s="110">
        <v>32</v>
      </c>
      <c r="F356" s="111">
        <v>1572</v>
      </c>
      <c r="G356" s="111">
        <f t="shared" si="71"/>
        <v>9.3895999999999997</v>
      </c>
      <c r="H356" s="112">
        <f t="shared" si="77"/>
        <v>600.92999999999995</v>
      </c>
      <c r="I356" s="112">
        <f t="shared" si="78"/>
        <v>742.69</v>
      </c>
    </row>
    <row r="357" spans="1:9" ht="16.899999999999999" customHeight="1" x14ac:dyDescent="0.25">
      <c r="A357" s="83" t="s">
        <v>212</v>
      </c>
      <c r="B357" s="110">
        <v>1</v>
      </c>
      <c r="C357" s="110">
        <f t="shared" si="76"/>
        <v>710</v>
      </c>
      <c r="D357" s="110">
        <v>670</v>
      </c>
      <c r="E357" s="110">
        <v>40</v>
      </c>
      <c r="F357" s="111">
        <v>1572</v>
      </c>
      <c r="G357" s="111">
        <f t="shared" si="71"/>
        <v>9.3895999999999997</v>
      </c>
      <c r="H357" s="112">
        <f t="shared" si="77"/>
        <v>751.17</v>
      </c>
      <c r="I357" s="112">
        <f t="shared" si="78"/>
        <v>928.37</v>
      </c>
    </row>
    <row r="358" spans="1:9" ht="16.899999999999999" customHeight="1" x14ac:dyDescent="0.25">
      <c r="A358" s="83" t="s">
        <v>212</v>
      </c>
      <c r="B358" s="110">
        <v>1</v>
      </c>
      <c r="C358" s="110">
        <f t="shared" si="76"/>
        <v>453</v>
      </c>
      <c r="D358" s="110">
        <v>446</v>
      </c>
      <c r="E358" s="110">
        <v>7</v>
      </c>
      <c r="F358" s="111">
        <v>1572</v>
      </c>
      <c r="G358" s="111">
        <f t="shared" si="71"/>
        <v>9.3895999999999997</v>
      </c>
      <c r="H358" s="112">
        <f t="shared" si="77"/>
        <v>131.44999999999999</v>
      </c>
      <c r="I358" s="112">
        <f t="shared" si="78"/>
        <v>162.46</v>
      </c>
    </row>
    <row r="359" spans="1:9" ht="16.899999999999999" customHeight="1" x14ac:dyDescent="0.25">
      <c r="A359" s="83" t="s">
        <v>212</v>
      </c>
      <c r="B359" s="110">
        <v>1</v>
      </c>
      <c r="C359" s="110">
        <f t="shared" si="76"/>
        <v>571</v>
      </c>
      <c r="D359" s="110">
        <v>510</v>
      </c>
      <c r="E359" s="110">
        <v>61</v>
      </c>
      <c r="F359" s="111">
        <v>1572</v>
      </c>
      <c r="G359" s="111">
        <f t="shared" si="71"/>
        <v>9.3895999999999997</v>
      </c>
      <c r="H359" s="112">
        <f t="shared" si="77"/>
        <v>1145.53</v>
      </c>
      <c r="I359" s="112">
        <f t="shared" si="78"/>
        <v>1415.76</v>
      </c>
    </row>
    <row r="360" spans="1:9" ht="16.899999999999999" customHeight="1" x14ac:dyDescent="0.25">
      <c r="A360" s="83" t="s">
        <v>212</v>
      </c>
      <c r="B360" s="110">
        <v>1</v>
      </c>
      <c r="C360" s="110">
        <f t="shared" si="76"/>
        <v>630</v>
      </c>
      <c r="D360" s="110">
        <v>614</v>
      </c>
      <c r="E360" s="110">
        <v>16</v>
      </c>
      <c r="F360" s="111">
        <v>1572</v>
      </c>
      <c r="G360" s="111">
        <f t="shared" si="71"/>
        <v>9.3895999999999997</v>
      </c>
      <c r="H360" s="112">
        <f t="shared" si="77"/>
        <v>300.47000000000003</v>
      </c>
      <c r="I360" s="112">
        <f t="shared" si="78"/>
        <v>371.35</v>
      </c>
    </row>
    <row r="361" spans="1:9" ht="16.899999999999999" customHeight="1" x14ac:dyDescent="0.25">
      <c r="A361" s="83" t="s">
        <v>212</v>
      </c>
      <c r="B361" s="110">
        <v>1</v>
      </c>
      <c r="C361" s="110">
        <f t="shared" si="76"/>
        <v>621</v>
      </c>
      <c r="D361" s="110">
        <v>614</v>
      </c>
      <c r="E361" s="110">
        <v>7</v>
      </c>
      <c r="F361" s="111">
        <v>1572</v>
      </c>
      <c r="G361" s="111">
        <f t="shared" si="71"/>
        <v>9.3895999999999997</v>
      </c>
      <c r="H361" s="112">
        <f>ROUND(E361*G361*2,2)</f>
        <v>131.44999999999999</v>
      </c>
      <c r="I361" s="112">
        <f t="shared" si="78"/>
        <v>162.46</v>
      </c>
    </row>
    <row r="362" spans="1:9" ht="16.899999999999999" customHeight="1" x14ac:dyDescent="0.25">
      <c r="A362" s="83" t="s">
        <v>213</v>
      </c>
      <c r="B362" s="110">
        <v>1</v>
      </c>
      <c r="C362" s="110">
        <f t="shared" si="76"/>
        <v>718</v>
      </c>
      <c r="D362" s="110">
        <v>630</v>
      </c>
      <c r="E362" s="110">
        <v>88</v>
      </c>
      <c r="F362" s="111">
        <v>1429</v>
      </c>
      <c r="G362" s="111">
        <f t="shared" si="71"/>
        <v>8.5353999999999992</v>
      </c>
      <c r="H362" s="112">
        <f t="shared" ref="H362:H365" si="79">ROUND(E362*G362*2,2)</f>
        <v>1502.23</v>
      </c>
      <c r="I362" s="112">
        <f t="shared" si="78"/>
        <v>1856.61</v>
      </c>
    </row>
    <row r="363" spans="1:9" ht="16.899999999999999" customHeight="1" x14ac:dyDescent="0.25">
      <c r="A363" s="83" t="s">
        <v>214</v>
      </c>
      <c r="B363" s="110">
        <v>1</v>
      </c>
      <c r="C363" s="110">
        <f t="shared" si="76"/>
        <v>368</v>
      </c>
      <c r="D363" s="110">
        <v>344</v>
      </c>
      <c r="E363" s="110">
        <v>24</v>
      </c>
      <c r="F363" s="111">
        <v>1429</v>
      </c>
      <c r="G363" s="111">
        <f t="shared" si="71"/>
        <v>8.5353999999999992</v>
      </c>
      <c r="H363" s="112">
        <f t="shared" si="79"/>
        <v>409.7</v>
      </c>
      <c r="I363" s="112">
        <f t="shared" si="78"/>
        <v>506.35</v>
      </c>
    </row>
    <row r="364" spans="1:9" ht="16.899999999999999" customHeight="1" x14ac:dyDescent="0.25">
      <c r="A364" s="83" t="s">
        <v>214</v>
      </c>
      <c r="B364" s="110">
        <v>1</v>
      </c>
      <c r="C364" s="110">
        <f t="shared" si="76"/>
        <v>558</v>
      </c>
      <c r="D364" s="110">
        <v>510</v>
      </c>
      <c r="E364" s="110">
        <v>48</v>
      </c>
      <c r="F364" s="111">
        <v>1429</v>
      </c>
      <c r="G364" s="111">
        <f t="shared" si="71"/>
        <v>8.5353999999999992</v>
      </c>
      <c r="H364" s="112">
        <f t="shared" si="79"/>
        <v>819.4</v>
      </c>
      <c r="I364" s="112">
        <f t="shared" si="78"/>
        <v>1012.7</v>
      </c>
    </row>
    <row r="365" spans="1:9" ht="16.899999999999999" customHeight="1" x14ac:dyDescent="0.25">
      <c r="A365" s="83" t="s">
        <v>214</v>
      </c>
      <c r="B365" s="110">
        <v>1</v>
      </c>
      <c r="C365" s="110">
        <f t="shared" si="76"/>
        <v>558</v>
      </c>
      <c r="D365" s="110">
        <v>510</v>
      </c>
      <c r="E365" s="110">
        <v>48</v>
      </c>
      <c r="F365" s="111">
        <v>1429</v>
      </c>
      <c r="G365" s="111">
        <f t="shared" si="71"/>
        <v>8.5353999999999992</v>
      </c>
      <c r="H365" s="112">
        <f t="shared" si="79"/>
        <v>819.4</v>
      </c>
      <c r="I365" s="112">
        <f t="shared" si="78"/>
        <v>1012.7</v>
      </c>
    </row>
    <row r="366" spans="1:9" ht="16.899999999999999" customHeight="1" x14ac:dyDescent="0.25">
      <c r="A366" s="83" t="s">
        <v>214</v>
      </c>
      <c r="B366" s="110">
        <v>1</v>
      </c>
      <c r="C366" s="110">
        <f>D366+E366</f>
        <v>694</v>
      </c>
      <c r="D366" s="110">
        <v>590</v>
      </c>
      <c r="E366" s="110">
        <v>104</v>
      </c>
      <c r="F366" s="111">
        <v>1572</v>
      </c>
      <c r="G366" s="111">
        <f t="shared" si="71"/>
        <v>9.3895999999999997</v>
      </c>
      <c r="H366" s="112">
        <f>ROUND(E366*G366*2,2)</f>
        <v>1953.04</v>
      </c>
      <c r="I366" s="112">
        <f>ROUND(H366*1.2359,2)</f>
        <v>2413.7600000000002</v>
      </c>
    </row>
    <row r="367" spans="1:9" ht="16.899999999999999" customHeight="1" x14ac:dyDescent="0.25">
      <c r="A367" s="83" t="s">
        <v>214</v>
      </c>
      <c r="B367" s="110">
        <v>1</v>
      </c>
      <c r="C367" s="110">
        <f t="shared" ref="C367:C379" si="80">D367+E367</f>
        <v>554</v>
      </c>
      <c r="D367" s="110">
        <v>510</v>
      </c>
      <c r="E367" s="110">
        <v>44</v>
      </c>
      <c r="F367" s="111">
        <v>1572</v>
      </c>
      <c r="G367" s="111">
        <f t="shared" si="71"/>
        <v>9.3895999999999997</v>
      </c>
      <c r="H367" s="112">
        <f t="shared" ref="H367:H375" si="81">ROUND(E367*G367*2,2)</f>
        <v>826.28</v>
      </c>
      <c r="I367" s="112">
        <f t="shared" ref="I367:I379" si="82">ROUND(H367*1.2359,2)</f>
        <v>1021.2</v>
      </c>
    </row>
    <row r="368" spans="1:9" ht="16.899999999999999" customHeight="1" x14ac:dyDescent="0.25">
      <c r="A368" s="83" t="s">
        <v>214</v>
      </c>
      <c r="B368" s="110">
        <v>1</v>
      </c>
      <c r="C368" s="110">
        <f t="shared" si="80"/>
        <v>670</v>
      </c>
      <c r="D368" s="110">
        <v>502</v>
      </c>
      <c r="E368" s="110">
        <v>168</v>
      </c>
      <c r="F368" s="111">
        <v>1572</v>
      </c>
      <c r="G368" s="111">
        <f t="shared" si="71"/>
        <v>9.3895999999999997</v>
      </c>
      <c r="H368" s="112">
        <f t="shared" si="81"/>
        <v>3154.91</v>
      </c>
      <c r="I368" s="112">
        <f t="shared" si="82"/>
        <v>3899.15</v>
      </c>
    </row>
    <row r="369" spans="1:9" ht="16.899999999999999" customHeight="1" x14ac:dyDescent="0.25">
      <c r="A369" s="83" t="s">
        <v>215</v>
      </c>
      <c r="B369" s="110">
        <v>1</v>
      </c>
      <c r="C369" s="110">
        <f t="shared" si="80"/>
        <v>654</v>
      </c>
      <c r="D369" s="110">
        <v>510</v>
      </c>
      <c r="E369" s="110">
        <v>144</v>
      </c>
      <c r="F369" s="111">
        <v>1429</v>
      </c>
      <c r="G369" s="111">
        <f t="shared" si="71"/>
        <v>8.5353999999999992</v>
      </c>
      <c r="H369" s="112">
        <f t="shared" si="81"/>
        <v>2458.1999999999998</v>
      </c>
      <c r="I369" s="112">
        <f t="shared" si="82"/>
        <v>3038.09</v>
      </c>
    </row>
    <row r="370" spans="1:9" ht="16.899999999999999" customHeight="1" x14ac:dyDescent="0.25">
      <c r="A370" s="83" t="s">
        <v>215</v>
      </c>
      <c r="B370" s="110">
        <v>1</v>
      </c>
      <c r="C370" s="110">
        <f t="shared" si="80"/>
        <v>723</v>
      </c>
      <c r="D370" s="110">
        <v>551</v>
      </c>
      <c r="E370" s="110">
        <v>172</v>
      </c>
      <c r="F370" s="111">
        <v>1429</v>
      </c>
      <c r="G370" s="111">
        <f t="shared" si="71"/>
        <v>8.5353999999999992</v>
      </c>
      <c r="H370" s="112">
        <f t="shared" si="81"/>
        <v>2936.18</v>
      </c>
      <c r="I370" s="112">
        <f t="shared" si="82"/>
        <v>3628.82</v>
      </c>
    </row>
    <row r="371" spans="1:9" ht="16.899999999999999" customHeight="1" x14ac:dyDescent="0.25">
      <c r="A371" s="83" t="s">
        <v>215</v>
      </c>
      <c r="B371" s="110">
        <v>1</v>
      </c>
      <c r="C371" s="110">
        <f t="shared" si="80"/>
        <v>590</v>
      </c>
      <c r="D371" s="110">
        <v>510</v>
      </c>
      <c r="E371" s="110">
        <v>80</v>
      </c>
      <c r="F371" s="111">
        <v>1429</v>
      </c>
      <c r="G371" s="111">
        <f t="shared" si="71"/>
        <v>8.5353999999999992</v>
      </c>
      <c r="H371" s="112">
        <f t="shared" si="81"/>
        <v>1365.66</v>
      </c>
      <c r="I371" s="112">
        <f t="shared" si="82"/>
        <v>1687.82</v>
      </c>
    </row>
    <row r="372" spans="1:9" ht="16.899999999999999" customHeight="1" x14ac:dyDescent="0.25">
      <c r="A372" s="83" t="s">
        <v>215</v>
      </c>
      <c r="B372" s="110">
        <v>1</v>
      </c>
      <c r="C372" s="110">
        <f t="shared" si="80"/>
        <v>405</v>
      </c>
      <c r="D372" s="110">
        <v>376</v>
      </c>
      <c r="E372" s="110">
        <v>29</v>
      </c>
      <c r="F372" s="111">
        <v>1572</v>
      </c>
      <c r="G372" s="111">
        <f t="shared" si="71"/>
        <v>9.3895999999999997</v>
      </c>
      <c r="H372" s="112">
        <f t="shared" si="81"/>
        <v>544.6</v>
      </c>
      <c r="I372" s="112">
        <f t="shared" si="82"/>
        <v>673.07</v>
      </c>
    </row>
    <row r="373" spans="1:9" ht="16.899999999999999" customHeight="1" x14ac:dyDescent="0.25">
      <c r="A373" s="83" t="s">
        <v>215</v>
      </c>
      <c r="B373" s="110">
        <v>1</v>
      </c>
      <c r="C373" s="110">
        <f t="shared" si="80"/>
        <v>590</v>
      </c>
      <c r="D373" s="110">
        <v>550</v>
      </c>
      <c r="E373" s="110">
        <v>40</v>
      </c>
      <c r="F373" s="111">
        <v>1572</v>
      </c>
      <c r="G373" s="111">
        <f t="shared" si="71"/>
        <v>9.3895999999999997</v>
      </c>
      <c r="H373" s="112">
        <f t="shared" si="81"/>
        <v>751.17</v>
      </c>
      <c r="I373" s="112">
        <f t="shared" si="82"/>
        <v>928.37</v>
      </c>
    </row>
    <row r="374" spans="1:9" ht="16.899999999999999" customHeight="1" x14ac:dyDescent="0.25">
      <c r="A374" s="83" t="s">
        <v>215</v>
      </c>
      <c r="B374" s="110">
        <v>1</v>
      </c>
      <c r="C374" s="110">
        <f t="shared" si="80"/>
        <v>546</v>
      </c>
      <c r="D374" s="110">
        <v>502</v>
      </c>
      <c r="E374" s="110">
        <v>44</v>
      </c>
      <c r="F374" s="111">
        <v>1572</v>
      </c>
      <c r="G374" s="111">
        <f t="shared" si="71"/>
        <v>9.3895999999999997</v>
      </c>
      <c r="H374" s="112">
        <f t="shared" si="81"/>
        <v>826.28</v>
      </c>
      <c r="I374" s="112">
        <f t="shared" si="82"/>
        <v>1021.2</v>
      </c>
    </row>
    <row r="375" spans="1:9" ht="16.899999999999999" customHeight="1" x14ac:dyDescent="0.25">
      <c r="A375" s="83" t="s">
        <v>216</v>
      </c>
      <c r="B375" s="110">
        <v>1</v>
      </c>
      <c r="C375" s="110">
        <f t="shared" si="80"/>
        <v>650</v>
      </c>
      <c r="D375" s="110">
        <v>590</v>
      </c>
      <c r="E375" s="110">
        <v>60</v>
      </c>
      <c r="F375" s="111">
        <v>1429</v>
      </c>
      <c r="G375" s="111">
        <f t="shared" si="71"/>
        <v>8.5353999999999992</v>
      </c>
      <c r="H375" s="112">
        <f t="shared" si="81"/>
        <v>1024.25</v>
      </c>
      <c r="I375" s="112">
        <f t="shared" si="82"/>
        <v>1265.8699999999999</v>
      </c>
    </row>
    <row r="376" spans="1:9" ht="16.899999999999999" customHeight="1" x14ac:dyDescent="0.25">
      <c r="A376" s="83" t="s">
        <v>216</v>
      </c>
      <c r="B376" s="110">
        <v>1</v>
      </c>
      <c r="C376" s="110">
        <f t="shared" si="80"/>
        <v>598</v>
      </c>
      <c r="D376" s="110">
        <v>550</v>
      </c>
      <c r="E376" s="110">
        <v>48</v>
      </c>
      <c r="F376" s="111">
        <v>1429</v>
      </c>
      <c r="G376" s="111">
        <f t="shared" si="71"/>
        <v>8.5353999999999992</v>
      </c>
      <c r="H376" s="112">
        <f>ROUND(E376*G376*2,2)</f>
        <v>819.4</v>
      </c>
      <c r="I376" s="112">
        <f t="shared" si="82"/>
        <v>1012.7</v>
      </c>
    </row>
    <row r="377" spans="1:9" ht="16.899999999999999" customHeight="1" x14ac:dyDescent="0.25">
      <c r="A377" s="83" t="s">
        <v>216</v>
      </c>
      <c r="B377" s="110">
        <v>1</v>
      </c>
      <c r="C377" s="110">
        <f t="shared" si="80"/>
        <v>606.5</v>
      </c>
      <c r="D377" s="110">
        <v>590</v>
      </c>
      <c r="E377" s="110">
        <v>16.5</v>
      </c>
      <c r="F377" s="111">
        <v>1572</v>
      </c>
      <c r="G377" s="111">
        <f t="shared" si="71"/>
        <v>9.3895999999999997</v>
      </c>
      <c r="H377" s="112">
        <f t="shared" ref="H377:H379" si="83">ROUND(E377*G377*2,2)</f>
        <v>309.86</v>
      </c>
      <c r="I377" s="112">
        <f t="shared" si="82"/>
        <v>382.96</v>
      </c>
    </row>
    <row r="378" spans="1:9" ht="16.899999999999999" customHeight="1" x14ac:dyDescent="0.25">
      <c r="A378" s="83" t="s">
        <v>216</v>
      </c>
      <c r="B378" s="110">
        <v>1</v>
      </c>
      <c r="C378" s="110">
        <f t="shared" si="80"/>
        <v>527</v>
      </c>
      <c r="D378" s="110">
        <v>463</v>
      </c>
      <c r="E378" s="110">
        <v>64</v>
      </c>
      <c r="F378" s="111">
        <v>1572</v>
      </c>
      <c r="G378" s="111">
        <f t="shared" si="71"/>
        <v>9.3895999999999997</v>
      </c>
      <c r="H378" s="112">
        <f t="shared" si="83"/>
        <v>1201.8699999999999</v>
      </c>
      <c r="I378" s="112">
        <f t="shared" si="82"/>
        <v>1485.39</v>
      </c>
    </row>
    <row r="379" spans="1:9" ht="16.899999999999999" customHeight="1" x14ac:dyDescent="0.25">
      <c r="A379" s="83" t="s">
        <v>216</v>
      </c>
      <c r="B379" s="110">
        <v>1</v>
      </c>
      <c r="C379" s="110">
        <f t="shared" si="80"/>
        <v>603</v>
      </c>
      <c r="D379" s="110">
        <v>551</v>
      </c>
      <c r="E379" s="110">
        <v>52</v>
      </c>
      <c r="F379" s="111">
        <v>1572</v>
      </c>
      <c r="G379" s="111">
        <f t="shared" si="71"/>
        <v>9.3895999999999997</v>
      </c>
      <c r="H379" s="112">
        <f t="shared" si="83"/>
        <v>976.52</v>
      </c>
      <c r="I379" s="112">
        <f t="shared" si="82"/>
        <v>1206.8800000000001</v>
      </c>
    </row>
    <row r="380" spans="1:9" ht="16.899999999999999" customHeight="1" x14ac:dyDescent="0.25">
      <c r="A380" s="83" t="s">
        <v>216</v>
      </c>
      <c r="B380" s="110">
        <v>1</v>
      </c>
      <c r="C380" s="110">
        <f>D380+E380</f>
        <v>558</v>
      </c>
      <c r="D380" s="110">
        <v>510</v>
      </c>
      <c r="E380" s="110">
        <v>48</v>
      </c>
      <c r="F380" s="111">
        <v>1572</v>
      </c>
      <c r="G380" s="111">
        <f t="shared" si="71"/>
        <v>9.3895999999999997</v>
      </c>
      <c r="H380" s="112">
        <f>ROUND(E380*G380*2,2)</f>
        <v>901.4</v>
      </c>
      <c r="I380" s="112">
        <f>ROUND(H380*1.2359,2)</f>
        <v>1114.04</v>
      </c>
    </row>
    <row r="381" spans="1:9" ht="16.899999999999999" customHeight="1" x14ac:dyDescent="0.25">
      <c r="A381" s="83" t="s">
        <v>216</v>
      </c>
      <c r="B381" s="110">
        <v>1</v>
      </c>
      <c r="C381" s="110">
        <f t="shared" ref="C381:C408" si="84">D381+E381</f>
        <v>558</v>
      </c>
      <c r="D381" s="110">
        <v>510</v>
      </c>
      <c r="E381" s="110">
        <v>48</v>
      </c>
      <c r="F381" s="111">
        <v>1572</v>
      </c>
      <c r="G381" s="111">
        <f t="shared" si="71"/>
        <v>9.3895999999999997</v>
      </c>
      <c r="H381" s="112">
        <f t="shared" ref="H381:H389" si="85">ROUND(E381*G381*2,2)</f>
        <v>901.4</v>
      </c>
      <c r="I381" s="112">
        <f t="shared" ref="I381:I408" si="86">ROUND(H381*1.2359,2)</f>
        <v>1114.04</v>
      </c>
    </row>
    <row r="382" spans="1:9" ht="16.899999999999999" customHeight="1" x14ac:dyDescent="0.25">
      <c r="A382" s="83" t="s">
        <v>217</v>
      </c>
      <c r="B382" s="110">
        <v>1</v>
      </c>
      <c r="C382" s="110">
        <f t="shared" si="84"/>
        <v>542</v>
      </c>
      <c r="D382" s="110">
        <v>510</v>
      </c>
      <c r="E382" s="110">
        <v>32</v>
      </c>
      <c r="F382" s="111">
        <v>1429</v>
      </c>
      <c r="G382" s="111">
        <f t="shared" si="71"/>
        <v>8.5353999999999992</v>
      </c>
      <c r="H382" s="112">
        <f t="shared" si="85"/>
        <v>546.27</v>
      </c>
      <c r="I382" s="112">
        <f t="shared" si="86"/>
        <v>675.14</v>
      </c>
    </row>
    <row r="383" spans="1:9" ht="16.899999999999999" customHeight="1" x14ac:dyDescent="0.25">
      <c r="A383" s="83" t="s">
        <v>217</v>
      </c>
      <c r="B383" s="110">
        <v>1</v>
      </c>
      <c r="C383" s="110">
        <f t="shared" si="84"/>
        <v>601.5</v>
      </c>
      <c r="D383" s="110">
        <v>550</v>
      </c>
      <c r="E383" s="110">
        <v>51.5</v>
      </c>
      <c r="F383" s="111">
        <v>1429</v>
      </c>
      <c r="G383" s="111">
        <f t="shared" si="71"/>
        <v>8.5353999999999992</v>
      </c>
      <c r="H383" s="112">
        <f t="shared" si="85"/>
        <v>879.15</v>
      </c>
      <c r="I383" s="112">
        <f t="shared" si="86"/>
        <v>1086.54</v>
      </c>
    </row>
    <row r="384" spans="1:9" ht="16.899999999999999" customHeight="1" x14ac:dyDescent="0.25">
      <c r="A384" s="83" t="s">
        <v>217</v>
      </c>
      <c r="B384" s="110">
        <v>1</v>
      </c>
      <c r="C384" s="110">
        <f t="shared" si="84"/>
        <v>525</v>
      </c>
      <c r="D384" s="110">
        <v>494</v>
      </c>
      <c r="E384" s="110">
        <v>31</v>
      </c>
      <c r="F384" s="111">
        <v>1429</v>
      </c>
      <c r="G384" s="111">
        <f t="shared" si="71"/>
        <v>8.5353999999999992</v>
      </c>
      <c r="H384" s="112">
        <f t="shared" si="85"/>
        <v>529.19000000000005</v>
      </c>
      <c r="I384" s="112">
        <f t="shared" si="86"/>
        <v>654.03</v>
      </c>
    </row>
    <row r="385" spans="1:9" ht="16.899999999999999" customHeight="1" x14ac:dyDescent="0.25">
      <c r="A385" s="83" t="s">
        <v>217</v>
      </c>
      <c r="B385" s="110">
        <v>1</v>
      </c>
      <c r="C385" s="110">
        <f t="shared" si="84"/>
        <v>612.5</v>
      </c>
      <c r="D385" s="110">
        <v>550</v>
      </c>
      <c r="E385" s="110">
        <v>62.5</v>
      </c>
      <c r="F385" s="111">
        <v>1572</v>
      </c>
      <c r="G385" s="111">
        <f t="shared" si="71"/>
        <v>9.3895999999999997</v>
      </c>
      <c r="H385" s="112">
        <f t="shared" si="85"/>
        <v>1173.7</v>
      </c>
      <c r="I385" s="112">
        <f t="shared" si="86"/>
        <v>1450.58</v>
      </c>
    </row>
    <row r="386" spans="1:9" ht="16.899999999999999" customHeight="1" x14ac:dyDescent="0.25">
      <c r="A386" s="83" t="s">
        <v>218</v>
      </c>
      <c r="B386" s="110">
        <v>1</v>
      </c>
      <c r="C386" s="110">
        <f t="shared" si="84"/>
        <v>495</v>
      </c>
      <c r="D386" s="110">
        <v>462</v>
      </c>
      <c r="E386" s="110">
        <v>33</v>
      </c>
      <c r="F386" s="111">
        <v>1572</v>
      </c>
      <c r="G386" s="111">
        <f t="shared" si="71"/>
        <v>9.3895999999999997</v>
      </c>
      <c r="H386" s="112">
        <f t="shared" si="85"/>
        <v>619.71</v>
      </c>
      <c r="I386" s="112">
        <f t="shared" si="86"/>
        <v>765.9</v>
      </c>
    </row>
    <row r="387" spans="1:9" ht="16.899999999999999" customHeight="1" x14ac:dyDescent="0.25">
      <c r="A387" s="83" t="s">
        <v>218</v>
      </c>
      <c r="B387" s="110">
        <v>1</v>
      </c>
      <c r="C387" s="110">
        <f t="shared" si="84"/>
        <v>527</v>
      </c>
      <c r="D387" s="110">
        <v>494</v>
      </c>
      <c r="E387" s="110">
        <v>33</v>
      </c>
      <c r="F387" s="111">
        <v>1572</v>
      </c>
      <c r="G387" s="111">
        <f t="shared" si="71"/>
        <v>9.3895999999999997</v>
      </c>
      <c r="H387" s="112">
        <f t="shared" si="85"/>
        <v>619.71</v>
      </c>
      <c r="I387" s="112">
        <f t="shared" si="86"/>
        <v>765.9</v>
      </c>
    </row>
    <row r="388" spans="1:9" ht="16.899999999999999" customHeight="1" x14ac:dyDescent="0.25">
      <c r="A388" s="83" t="s">
        <v>218</v>
      </c>
      <c r="B388" s="110">
        <v>1</v>
      </c>
      <c r="C388" s="110">
        <f t="shared" si="84"/>
        <v>575</v>
      </c>
      <c r="D388" s="110">
        <v>527</v>
      </c>
      <c r="E388" s="110">
        <v>48</v>
      </c>
      <c r="F388" s="111">
        <v>1572</v>
      </c>
      <c r="G388" s="111">
        <f t="shared" si="71"/>
        <v>9.3895999999999997</v>
      </c>
      <c r="H388" s="112">
        <f t="shared" si="85"/>
        <v>901.4</v>
      </c>
      <c r="I388" s="112">
        <f t="shared" si="86"/>
        <v>1114.04</v>
      </c>
    </row>
    <row r="389" spans="1:9" ht="16.899999999999999" customHeight="1" x14ac:dyDescent="0.25">
      <c r="A389" s="83" t="s">
        <v>219</v>
      </c>
      <c r="B389" s="110">
        <v>1</v>
      </c>
      <c r="C389" s="110">
        <f t="shared" si="84"/>
        <v>567</v>
      </c>
      <c r="D389" s="110">
        <v>510</v>
      </c>
      <c r="E389" s="110">
        <v>57</v>
      </c>
      <c r="F389" s="111">
        <v>1429</v>
      </c>
      <c r="G389" s="111">
        <f t="shared" si="71"/>
        <v>8.5353999999999992</v>
      </c>
      <c r="H389" s="112">
        <f t="shared" si="85"/>
        <v>973.04</v>
      </c>
      <c r="I389" s="112">
        <f t="shared" si="86"/>
        <v>1202.58</v>
      </c>
    </row>
    <row r="390" spans="1:9" ht="16.899999999999999" customHeight="1" x14ac:dyDescent="0.25">
      <c r="A390" s="83" t="s">
        <v>219</v>
      </c>
      <c r="B390" s="110">
        <v>1</v>
      </c>
      <c r="C390" s="110">
        <f t="shared" si="84"/>
        <v>525.5</v>
      </c>
      <c r="D390" s="110">
        <v>510</v>
      </c>
      <c r="E390" s="110">
        <v>15.5</v>
      </c>
      <c r="F390" s="111">
        <v>1429</v>
      </c>
      <c r="G390" s="111">
        <f t="shared" si="71"/>
        <v>8.5353999999999992</v>
      </c>
      <c r="H390" s="112">
        <f>ROUND(E390*G390*2,2)</f>
        <v>264.60000000000002</v>
      </c>
      <c r="I390" s="112">
        <f t="shared" si="86"/>
        <v>327.02</v>
      </c>
    </row>
    <row r="391" spans="1:9" ht="16.899999999999999" customHeight="1" x14ac:dyDescent="0.25">
      <c r="A391" s="83" t="s">
        <v>219</v>
      </c>
      <c r="B391" s="110">
        <v>1</v>
      </c>
      <c r="C391" s="110">
        <f t="shared" si="84"/>
        <v>662</v>
      </c>
      <c r="D391" s="110">
        <v>630</v>
      </c>
      <c r="E391" s="110">
        <v>32</v>
      </c>
      <c r="F391" s="111">
        <v>1429</v>
      </c>
      <c r="G391" s="111">
        <f t="shared" si="71"/>
        <v>8.5353999999999992</v>
      </c>
      <c r="H391" s="112">
        <f t="shared" ref="H391:H393" si="87">ROUND(E391*G391*2,2)</f>
        <v>546.27</v>
      </c>
      <c r="I391" s="112">
        <f t="shared" si="86"/>
        <v>675.14</v>
      </c>
    </row>
    <row r="392" spans="1:9" ht="16.899999999999999" customHeight="1" x14ac:dyDescent="0.25">
      <c r="A392" s="83" t="s">
        <v>219</v>
      </c>
      <c r="B392" s="110">
        <v>1</v>
      </c>
      <c r="C392" s="110">
        <f t="shared" si="84"/>
        <v>733</v>
      </c>
      <c r="D392" s="110">
        <v>670</v>
      </c>
      <c r="E392" s="110">
        <v>63</v>
      </c>
      <c r="F392" s="111">
        <v>1429</v>
      </c>
      <c r="G392" s="111">
        <f t="shared" si="71"/>
        <v>8.5353999999999992</v>
      </c>
      <c r="H392" s="112">
        <f t="shared" si="87"/>
        <v>1075.46</v>
      </c>
      <c r="I392" s="112">
        <f t="shared" si="86"/>
        <v>1329.16</v>
      </c>
    </row>
    <row r="393" spans="1:9" ht="16.899999999999999" customHeight="1" x14ac:dyDescent="0.25">
      <c r="A393" s="83" t="s">
        <v>219</v>
      </c>
      <c r="B393" s="110">
        <v>1</v>
      </c>
      <c r="C393" s="110">
        <f t="shared" si="84"/>
        <v>557.5</v>
      </c>
      <c r="D393" s="110">
        <v>510</v>
      </c>
      <c r="E393" s="110">
        <v>47.5</v>
      </c>
      <c r="F393" s="111">
        <v>1429</v>
      </c>
      <c r="G393" s="111">
        <f t="shared" si="71"/>
        <v>8.5353999999999992</v>
      </c>
      <c r="H393" s="112">
        <f t="shared" si="87"/>
        <v>810.86</v>
      </c>
      <c r="I393" s="112">
        <f t="shared" si="86"/>
        <v>1002.14</v>
      </c>
    </row>
    <row r="394" spans="1:9" ht="16.899999999999999" customHeight="1" x14ac:dyDescent="0.25">
      <c r="A394" s="83" t="s">
        <v>219</v>
      </c>
      <c r="B394" s="110">
        <v>1</v>
      </c>
      <c r="C394" s="110">
        <f t="shared" si="84"/>
        <v>620.5</v>
      </c>
      <c r="D394" s="110">
        <v>510</v>
      </c>
      <c r="E394" s="110">
        <v>110.5</v>
      </c>
      <c r="F394" s="111">
        <v>1429</v>
      </c>
      <c r="G394" s="111">
        <f t="shared" si="71"/>
        <v>8.5353999999999992</v>
      </c>
      <c r="H394" s="112">
        <f>ROUND(E394*G394*2,2)</f>
        <v>1886.32</v>
      </c>
      <c r="I394" s="112">
        <f t="shared" si="86"/>
        <v>2331.3000000000002</v>
      </c>
    </row>
    <row r="395" spans="1:9" ht="16.899999999999999" customHeight="1" x14ac:dyDescent="0.25">
      <c r="A395" s="83" t="s">
        <v>219</v>
      </c>
      <c r="B395" s="110">
        <v>1</v>
      </c>
      <c r="C395" s="110">
        <f t="shared" si="84"/>
        <v>557.5</v>
      </c>
      <c r="D395" s="110">
        <v>510</v>
      </c>
      <c r="E395" s="110">
        <v>47.5</v>
      </c>
      <c r="F395" s="111">
        <v>1429</v>
      </c>
      <c r="G395" s="111">
        <f t="shared" si="71"/>
        <v>8.5353999999999992</v>
      </c>
      <c r="H395" s="112">
        <f t="shared" ref="H395:H404" si="88">ROUND(E395*G395*2,2)</f>
        <v>810.86</v>
      </c>
      <c r="I395" s="112">
        <f t="shared" si="86"/>
        <v>1002.14</v>
      </c>
    </row>
    <row r="396" spans="1:9" ht="16.899999999999999" customHeight="1" x14ac:dyDescent="0.25">
      <c r="A396" s="83" t="s">
        <v>219</v>
      </c>
      <c r="B396" s="110">
        <v>1</v>
      </c>
      <c r="C396" s="110">
        <f t="shared" si="84"/>
        <v>535</v>
      </c>
      <c r="D396" s="110">
        <v>430</v>
      </c>
      <c r="E396" s="110">
        <v>105</v>
      </c>
      <c r="F396" s="111">
        <v>1429</v>
      </c>
      <c r="G396" s="111">
        <f t="shared" si="71"/>
        <v>8.5353999999999992</v>
      </c>
      <c r="H396" s="112">
        <f t="shared" si="88"/>
        <v>1792.43</v>
      </c>
      <c r="I396" s="112">
        <f t="shared" si="86"/>
        <v>2215.2600000000002</v>
      </c>
    </row>
    <row r="397" spans="1:9" ht="16.899999999999999" customHeight="1" x14ac:dyDescent="0.25">
      <c r="A397" s="83" t="s">
        <v>219</v>
      </c>
      <c r="B397" s="110">
        <v>1</v>
      </c>
      <c r="C397" s="110">
        <f t="shared" si="84"/>
        <v>484</v>
      </c>
      <c r="D397" s="110">
        <v>392</v>
      </c>
      <c r="E397" s="110">
        <v>92</v>
      </c>
      <c r="F397" s="111">
        <v>1429</v>
      </c>
      <c r="G397" s="111">
        <f t="shared" si="71"/>
        <v>8.5353999999999992</v>
      </c>
      <c r="H397" s="112">
        <f t="shared" si="88"/>
        <v>1570.51</v>
      </c>
      <c r="I397" s="112">
        <f t="shared" si="86"/>
        <v>1940.99</v>
      </c>
    </row>
    <row r="398" spans="1:9" ht="16.899999999999999" customHeight="1" x14ac:dyDescent="0.25">
      <c r="A398" s="83" t="s">
        <v>219</v>
      </c>
      <c r="B398" s="110">
        <v>1</v>
      </c>
      <c r="C398" s="110">
        <f t="shared" si="84"/>
        <v>625</v>
      </c>
      <c r="D398" s="110">
        <v>510</v>
      </c>
      <c r="E398" s="110">
        <v>115</v>
      </c>
      <c r="F398" s="111">
        <v>1429</v>
      </c>
      <c r="G398" s="111">
        <f t="shared" ref="G398:G461" si="89">ROUND(F398/167.42,4)</f>
        <v>8.5353999999999992</v>
      </c>
      <c r="H398" s="112">
        <f t="shared" si="88"/>
        <v>1963.14</v>
      </c>
      <c r="I398" s="112">
        <f t="shared" si="86"/>
        <v>2426.2399999999998</v>
      </c>
    </row>
    <row r="399" spans="1:9" ht="16.899999999999999" customHeight="1" x14ac:dyDescent="0.25">
      <c r="A399" s="83" t="s">
        <v>219</v>
      </c>
      <c r="B399" s="110">
        <v>1</v>
      </c>
      <c r="C399" s="110">
        <f t="shared" si="84"/>
        <v>666</v>
      </c>
      <c r="D399" s="110">
        <v>590</v>
      </c>
      <c r="E399" s="110">
        <v>76</v>
      </c>
      <c r="F399" s="111">
        <v>1429</v>
      </c>
      <c r="G399" s="111">
        <f t="shared" si="89"/>
        <v>8.5353999999999992</v>
      </c>
      <c r="H399" s="112">
        <f t="shared" si="88"/>
        <v>1297.3800000000001</v>
      </c>
      <c r="I399" s="112">
        <f t="shared" si="86"/>
        <v>1603.43</v>
      </c>
    </row>
    <row r="400" spans="1:9" ht="16.899999999999999" customHeight="1" x14ac:dyDescent="0.25">
      <c r="A400" s="83" t="s">
        <v>219</v>
      </c>
      <c r="B400" s="110">
        <v>1</v>
      </c>
      <c r="C400" s="110">
        <f t="shared" si="84"/>
        <v>666.5</v>
      </c>
      <c r="D400" s="110">
        <v>519</v>
      </c>
      <c r="E400" s="110">
        <v>147.5</v>
      </c>
      <c r="F400" s="111">
        <v>1429</v>
      </c>
      <c r="G400" s="111">
        <f t="shared" si="89"/>
        <v>8.5353999999999992</v>
      </c>
      <c r="H400" s="112">
        <f t="shared" si="88"/>
        <v>2517.94</v>
      </c>
      <c r="I400" s="112">
        <f t="shared" si="86"/>
        <v>3111.92</v>
      </c>
    </row>
    <row r="401" spans="1:9" ht="16.899999999999999" customHeight="1" x14ac:dyDescent="0.25">
      <c r="A401" s="83" t="s">
        <v>219</v>
      </c>
      <c r="B401" s="110">
        <v>1</v>
      </c>
      <c r="C401" s="110">
        <f t="shared" si="84"/>
        <v>558</v>
      </c>
      <c r="D401" s="110">
        <v>494</v>
      </c>
      <c r="E401" s="110">
        <v>64</v>
      </c>
      <c r="F401" s="111">
        <v>1429</v>
      </c>
      <c r="G401" s="111">
        <f t="shared" si="89"/>
        <v>8.5353999999999992</v>
      </c>
      <c r="H401" s="112">
        <f t="shared" si="88"/>
        <v>1092.53</v>
      </c>
      <c r="I401" s="112">
        <f t="shared" si="86"/>
        <v>1350.26</v>
      </c>
    </row>
    <row r="402" spans="1:9" ht="16.899999999999999" customHeight="1" x14ac:dyDescent="0.25">
      <c r="A402" s="83" t="s">
        <v>219</v>
      </c>
      <c r="B402" s="110">
        <v>1</v>
      </c>
      <c r="C402" s="110">
        <f t="shared" si="84"/>
        <v>626</v>
      </c>
      <c r="D402" s="110">
        <v>566</v>
      </c>
      <c r="E402" s="110">
        <v>60</v>
      </c>
      <c r="F402" s="111">
        <v>1429</v>
      </c>
      <c r="G402" s="111">
        <f t="shared" si="89"/>
        <v>8.5353999999999992</v>
      </c>
      <c r="H402" s="112">
        <f t="shared" si="88"/>
        <v>1024.25</v>
      </c>
      <c r="I402" s="112">
        <f t="shared" si="86"/>
        <v>1265.8699999999999</v>
      </c>
    </row>
    <row r="403" spans="1:9" ht="16.899999999999999" customHeight="1" x14ac:dyDescent="0.25">
      <c r="A403" s="83" t="s">
        <v>219</v>
      </c>
      <c r="B403" s="110">
        <v>1</v>
      </c>
      <c r="C403" s="110">
        <f t="shared" si="84"/>
        <v>694</v>
      </c>
      <c r="D403" s="110">
        <v>550</v>
      </c>
      <c r="E403" s="110">
        <v>144</v>
      </c>
      <c r="F403" s="111">
        <v>1429</v>
      </c>
      <c r="G403" s="111">
        <f t="shared" si="89"/>
        <v>8.5353999999999992</v>
      </c>
      <c r="H403" s="112">
        <f t="shared" si="88"/>
        <v>2458.1999999999998</v>
      </c>
      <c r="I403" s="112">
        <f t="shared" si="86"/>
        <v>3038.09</v>
      </c>
    </row>
    <row r="404" spans="1:9" ht="16.899999999999999" customHeight="1" x14ac:dyDescent="0.25">
      <c r="A404" s="83" t="s">
        <v>219</v>
      </c>
      <c r="B404" s="110">
        <v>1</v>
      </c>
      <c r="C404" s="110">
        <f t="shared" si="84"/>
        <v>562</v>
      </c>
      <c r="D404" s="110">
        <v>494</v>
      </c>
      <c r="E404" s="110">
        <v>68</v>
      </c>
      <c r="F404" s="111">
        <v>1429</v>
      </c>
      <c r="G404" s="111">
        <f t="shared" si="89"/>
        <v>8.5353999999999992</v>
      </c>
      <c r="H404" s="112">
        <f t="shared" si="88"/>
        <v>1160.81</v>
      </c>
      <c r="I404" s="112">
        <f t="shared" si="86"/>
        <v>1434.65</v>
      </c>
    </row>
    <row r="405" spans="1:9" ht="16.899999999999999" customHeight="1" x14ac:dyDescent="0.25">
      <c r="A405" s="83" t="s">
        <v>219</v>
      </c>
      <c r="B405" s="110">
        <v>1</v>
      </c>
      <c r="C405" s="110">
        <f t="shared" si="84"/>
        <v>662</v>
      </c>
      <c r="D405" s="110">
        <v>598</v>
      </c>
      <c r="E405" s="110">
        <v>64</v>
      </c>
      <c r="F405" s="111">
        <v>1429</v>
      </c>
      <c r="G405" s="111">
        <f t="shared" si="89"/>
        <v>8.5353999999999992</v>
      </c>
      <c r="H405" s="112">
        <f>ROUND(E405*G405*2,2)</f>
        <v>1092.53</v>
      </c>
      <c r="I405" s="112">
        <f t="shared" si="86"/>
        <v>1350.26</v>
      </c>
    </row>
    <row r="406" spans="1:9" ht="16.899999999999999" customHeight="1" x14ac:dyDescent="0.25">
      <c r="A406" s="83" t="s">
        <v>219</v>
      </c>
      <c r="B406" s="110">
        <v>1</v>
      </c>
      <c r="C406" s="110">
        <f t="shared" si="84"/>
        <v>63</v>
      </c>
      <c r="D406" s="110">
        <v>47</v>
      </c>
      <c r="E406" s="110">
        <v>16</v>
      </c>
      <c r="F406" s="111">
        <v>1572</v>
      </c>
      <c r="G406" s="111">
        <f t="shared" si="89"/>
        <v>9.3895999999999997</v>
      </c>
      <c r="H406" s="112">
        <f t="shared" ref="H406:H408" si="90">ROUND(E406*G406*2,2)</f>
        <v>300.47000000000003</v>
      </c>
      <c r="I406" s="112">
        <f t="shared" si="86"/>
        <v>371.35</v>
      </c>
    </row>
    <row r="407" spans="1:9" ht="16.899999999999999" customHeight="1" x14ac:dyDescent="0.25">
      <c r="A407" s="83" t="s">
        <v>219</v>
      </c>
      <c r="B407" s="110">
        <v>1</v>
      </c>
      <c r="C407" s="110">
        <f t="shared" si="84"/>
        <v>522</v>
      </c>
      <c r="D407" s="110">
        <v>462</v>
      </c>
      <c r="E407" s="110">
        <v>60</v>
      </c>
      <c r="F407" s="111">
        <v>1572</v>
      </c>
      <c r="G407" s="111">
        <f t="shared" si="89"/>
        <v>9.3895999999999997</v>
      </c>
      <c r="H407" s="112">
        <f t="shared" si="90"/>
        <v>1126.75</v>
      </c>
      <c r="I407" s="112">
        <f t="shared" si="86"/>
        <v>1392.55</v>
      </c>
    </row>
    <row r="408" spans="1:9" ht="16.899999999999999" customHeight="1" x14ac:dyDescent="0.25">
      <c r="A408" s="83" t="s">
        <v>219</v>
      </c>
      <c r="B408" s="110">
        <v>1</v>
      </c>
      <c r="C408" s="110">
        <f t="shared" si="84"/>
        <v>680</v>
      </c>
      <c r="D408" s="110">
        <v>630</v>
      </c>
      <c r="E408" s="110">
        <v>50</v>
      </c>
      <c r="F408" s="111">
        <v>1572</v>
      </c>
      <c r="G408" s="111">
        <f t="shared" si="89"/>
        <v>9.3895999999999997</v>
      </c>
      <c r="H408" s="112">
        <f t="shared" si="90"/>
        <v>938.96</v>
      </c>
      <c r="I408" s="112">
        <f t="shared" si="86"/>
        <v>1160.46</v>
      </c>
    </row>
    <row r="409" spans="1:9" ht="16.899999999999999" customHeight="1" x14ac:dyDescent="0.25">
      <c r="A409" s="83" t="s">
        <v>219</v>
      </c>
      <c r="B409" s="110">
        <v>1</v>
      </c>
      <c r="C409" s="110">
        <f>D409+E409</f>
        <v>542.5</v>
      </c>
      <c r="D409" s="110">
        <v>495</v>
      </c>
      <c r="E409" s="110">
        <v>47.5</v>
      </c>
      <c r="F409" s="111">
        <v>1572</v>
      </c>
      <c r="G409" s="111">
        <f t="shared" si="89"/>
        <v>9.3895999999999997</v>
      </c>
      <c r="H409" s="112">
        <f>ROUND(E409*G409*2,2)</f>
        <v>892.01</v>
      </c>
      <c r="I409" s="112">
        <f>ROUND(H409*1.2359,2)</f>
        <v>1102.44</v>
      </c>
    </row>
    <row r="410" spans="1:9" ht="16.899999999999999" customHeight="1" x14ac:dyDescent="0.25">
      <c r="A410" s="83" t="s">
        <v>219</v>
      </c>
      <c r="B410" s="110">
        <v>1</v>
      </c>
      <c r="C410" s="110">
        <f t="shared" ref="C410:C437" si="91">D410+E410</f>
        <v>606</v>
      </c>
      <c r="D410" s="110">
        <v>590</v>
      </c>
      <c r="E410" s="110">
        <v>16</v>
      </c>
      <c r="F410" s="111">
        <v>1572</v>
      </c>
      <c r="G410" s="111">
        <f t="shared" si="89"/>
        <v>9.3895999999999997</v>
      </c>
      <c r="H410" s="112">
        <f t="shared" ref="H410:H418" si="92">ROUND(E410*G410*2,2)</f>
        <v>300.47000000000003</v>
      </c>
      <c r="I410" s="112">
        <f t="shared" ref="I410:I437" si="93">ROUND(H410*1.2359,2)</f>
        <v>371.35</v>
      </c>
    </row>
    <row r="411" spans="1:9" ht="16.899999999999999" customHeight="1" x14ac:dyDescent="0.25">
      <c r="A411" s="83" t="s">
        <v>219</v>
      </c>
      <c r="B411" s="110">
        <v>1</v>
      </c>
      <c r="C411" s="110">
        <f t="shared" si="91"/>
        <v>578</v>
      </c>
      <c r="D411" s="110">
        <v>550</v>
      </c>
      <c r="E411" s="110">
        <v>28</v>
      </c>
      <c r="F411" s="111">
        <v>1572</v>
      </c>
      <c r="G411" s="111">
        <f t="shared" si="89"/>
        <v>9.3895999999999997</v>
      </c>
      <c r="H411" s="112">
        <f t="shared" si="92"/>
        <v>525.82000000000005</v>
      </c>
      <c r="I411" s="112">
        <f t="shared" si="93"/>
        <v>649.86</v>
      </c>
    </row>
    <row r="412" spans="1:9" ht="16.899999999999999" customHeight="1" x14ac:dyDescent="0.25">
      <c r="A412" s="83" t="s">
        <v>219</v>
      </c>
      <c r="B412" s="110">
        <v>1</v>
      </c>
      <c r="C412" s="110">
        <f t="shared" si="91"/>
        <v>618</v>
      </c>
      <c r="D412" s="110">
        <v>566</v>
      </c>
      <c r="E412" s="110">
        <v>52</v>
      </c>
      <c r="F412" s="111">
        <v>1572</v>
      </c>
      <c r="G412" s="111">
        <f t="shared" si="89"/>
        <v>9.3895999999999997</v>
      </c>
      <c r="H412" s="112">
        <f t="shared" si="92"/>
        <v>976.52</v>
      </c>
      <c r="I412" s="112">
        <f t="shared" si="93"/>
        <v>1206.8800000000001</v>
      </c>
    </row>
    <row r="413" spans="1:9" ht="16.899999999999999" customHeight="1" x14ac:dyDescent="0.25">
      <c r="A413" s="83" t="s">
        <v>220</v>
      </c>
      <c r="B413" s="110">
        <v>1</v>
      </c>
      <c r="C413" s="110">
        <f t="shared" si="91"/>
        <v>678</v>
      </c>
      <c r="D413" s="110">
        <v>590</v>
      </c>
      <c r="E413" s="110">
        <v>88</v>
      </c>
      <c r="F413" s="111">
        <v>1429</v>
      </c>
      <c r="G413" s="111">
        <f t="shared" si="89"/>
        <v>8.5353999999999992</v>
      </c>
      <c r="H413" s="112">
        <f t="shared" si="92"/>
        <v>1502.23</v>
      </c>
      <c r="I413" s="112">
        <f t="shared" si="93"/>
        <v>1856.61</v>
      </c>
    </row>
    <row r="414" spans="1:9" ht="16.899999999999999" customHeight="1" x14ac:dyDescent="0.25">
      <c r="A414" s="83" t="s">
        <v>220</v>
      </c>
      <c r="B414" s="110">
        <v>1</v>
      </c>
      <c r="C414" s="110">
        <f t="shared" si="91"/>
        <v>679</v>
      </c>
      <c r="D414" s="110">
        <v>630</v>
      </c>
      <c r="E414" s="110">
        <v>49</v>
      </c>
      <c r="F414" s="111">
        <v>1429</v>
      </c>
      <c r="G414" s="111">
        <f t="shared" si="89"/>
        <v>8.5353999999999992</v>
      </c>
      <c r="H414" s="112">
        <f t="shared" si="92"/>
        <v>836.47</v>
      </c>
      <c r="I414" s="112">
        <f t="shared" si="93"/>
        <v>1033.79</v>
      </c>
    </row>
    <row r="415" spans="1:9" ht="16.899999999999999" customHeight="1" x14ac:dyDescent="0.25">
      <c r="A415" s="83" t="s">
        <v>220</v>
      </c>
      <c r="B415" s="110">
        <v>1</v>
      </c>
      <c r="C415" s="110">
        <f t="shared" si="91"/>
        <v>678</v>
      </c>
      <c r="D415" s="110">
        <v>670</v>
      </c>
      <c r="E415" s="110">
        <v>8</v>
      </c>
      <c r="F415" s="111">
        <v>1429</v>
      </c>
      <c r="G415" s="111">
        <f t="shared" si="89"/>
        <v>8.5353999999999992</v>
      </c>
      <c r="H415" s="112">
        <f t="shared" si="92"/>
        <v>136.57</v>
      </c>
      <c r="I415" s="112">
        <f t="shared" si="93"/>
        <v>168.79</v>
      </c>
    </row>
    <row r="416" spans="1:9" ht="16.899999999999999" customHeight="1" x14ac:dyDescent="0.25">
      <c r="A416" s="83" t="s">
        <v>220</v>
      </c>
      <c r="B416" s="110">
        <v>1</v>
      </c>
      <c r="C416" s="110">
        <f t="shared" si="91"/>
        <v>750</v>
      </c>
      <c r="D416" s="110">
        <v>670</v>
      </c>
      <c r="E416" s="110">
        <v>80</v>
      </c>
      <c r="F416" s="111">
        <v>1429</v>
      </c>
      <c r="G416" s="111">
        <f t="shared" si="89"/>
        <v>8.5353999999999992</v>
      </c>
      <c r="H416" s="112">
        <f t="shared" si="92"/>
        <v>1365.66</v>
      </c>
      <c r="I416" s="112">
        <f t="shared" si="93"/>
        <v>1687.82</v>
      </c>
    </row>
    <row r="417" spans="1:9" ht="16.899999999999999" customHeight="1" x14ac:dyDescent="0.25">
      <c r="A417" s="83" t="s">
        <v>220</v>
      </c>
      <c r="B417" s="110">
        <v>1</v>
      </c>
      <c r="C417" s="110">
        <f t="shared" si="91"/>
        <v>582</v>
      </c>
      <c r="D417" s="110">
        <v>534</v>
      </c>
      <c r="E417" s="110">
        <v>48</v>
      </c>
      <c r="F417" s="111">
        <v>1429</v>
      </c>
      <c r="G417" s="111">
        <f t="shared" si="89"/>
        <v>8.5353999999999992</v>
      </c>
      <c r="H417" s="112">
        <f t="shared" si="92"/>
        <v>819.4</v>
      </c>
      <c r="I417" s="112">
        <f t="shared" si="93"/>
        <v>1012.7</v>
      </c>
    </row>
    <row r="418" spans="1:9" ht="16.899999999999999" customHeight="1" x14ac:dyDescent="0.25">
      <c r="A418" s="83" t="s">
        <v>220</v>
      </c>
      <c r="B418" s="110">
        <v>1</v>
      </c>
      <c r="C418" s="110">
        <f t="shared" si="91"/>
        <v>182.16300000000001</v>
      </c>
      <c r="D418" s="110">
        <v>166</v>
      </c>
      <c r="E418" s="110">
        <v>16.163</v>
      </c>
      <c r="F418" s="111">
        <v>1572</v>
      </c>
      <c r="G418" s="111">
        <f t="shared" si="89"/>
        <v>9.3895999999999997</v>
      </c>
      <c r="H418" s="112">
        <f t="shared" si="92"/>
        <v>303.52999999999997</v>
      </c>
      <c r="I418" s="112">
        <f t="shared" si="93"/>
        <v>375.13</v>
      </c>
    </row>
    <row r="419" spans="1:9" ht="16.899999999999999" customHeight="1" x14ac:dyDescent="0.25">
      <c r="A419" s="83" t="s">
        <v>220</v>
      </c>
      <c r="B419" s="110">
        <v>1</v>
      </c>
      <c r="C419" s="110">
        <f t="shared" si="91"/>
        <v>415</v>
      </c>
      <c r="D419" s="110">
        <v>343</v>
      </c>
      <c r="E419" s="110">
        <v>72</v>
      </c>
      <c r="F419" s="111">
        <v>1572</v>
      </c>
      <c r="G419" s="111">
        <f t="shared" si="89"/>
        <v>9.3895999999999997</v>
      </c>
      <c r="H419" s="112">
        <f>ROUND(E419*G419*2,2)</f>
        <v>1352.1</v>
      </c>
      <c r="I419" s="112">
        <f t="shared" si="93"/>
        <v>1671.06</v>
      </c>
    </row>
    <row r="420" spans="1:9" ht="16.899999999999999" customHeight="1" x14ac:dyDescent="0.25">
      <c r="A420" s="83" t="s">
        <v>220</v>
      </c>
      <c r="B420" s="110">
        <v>1</v>
      </c>
      <c r="C420" s="110">
        <f t="shared" si="91"/>
        <v>485.5</v>
      </c>
      <c r="D420" s="110">
        <v>422</v>
      </c>
      <c r="E420" s="110">
        <v>63.5</v>
      </c>
      <c r="F420" s="111">
        <v>1572</v>
      </c>
      <c r="G420" s="111">
        <f t="shared" si="89"/>
        <v>9.3895999999999997</v>
      </c>
      <c r="H420" s="112">
        <f t="shared" ref="H420:H422" si="94">ROUND(E420*G420*2,2)</f>
        <v>1192.48</v>
      </c>
      <c r="I420" s="112">
        <f t="shared" si="93"/>
        <v>1473.79</v>
      </c>
    </row>
    <row r="421" spans="1:9" ht="16.899999999999999" customHeight="1" x14ac:dyDescent="0.25">
      <c r="A421" s="83" t="s">
        <v>220</v>
      </c>
      <c r="B421" s="110">
        <v>1</v>
      </c>
      <c r="C421" s="110">
        <f t="shared" si="91"/>
        <v>575</v>
      </c>
      <c r="D421" s="110">
        <v>519</v>
      </c>
      <c r="E421" s="110">
        <v>56</v>
      </c>
      <c r="F421" s="111">
        <v>1572</v>
      </c>
      <c r="G421" s="111">
        <f t="shared" si="89"/>
        <v>9.3895999999999997</v>
      </c>
      <c r="H421" s="112">
        <f t="shared" si="94"/>
        <v>1051.6400000000001</v>
      </c>
      <c r="I421" s="112">
        <f t="shared" si="93"/>
        <v>1299.72</v>
      </c>
    </row>
    <row r="422" spans="1:9" ht="16.899999999999999" customHeight="1" x14ac:dyDescent="0.25">
      <c r="A422" s="83" t="s">
        <v>220</v>
      </c>
      <c r="B422" s="110">
        <v>1</v>
      </c>
      <c r="C422" s="110">
        <f t="shared" si="91"/>
        <v>526</v>
      </c>
      <c r="D422" s="110">
        <v>462</v>
      </c>
      <c r="E422" s="110">
        <v>64</v>
      </c>
      <c r="F422" s="111">
        <v>1572</v>
      </c>
      <c r="G422" s="111">
        <f t="shared" si="89"/>
        <v>9.3895999999999997</v>
      </c>
      <c r="H422" s="112">
        <f t="shared" si="94"/>
        <v>1201.8699999999999</v>
      </c>
      <c r="I422" s="112">
        <f t="shared" si="93"/>
        <v>1485.39</v>
      </c>
    </row>
    <row r="423" spans="1:9" ht="16.899999999999999" customHeight="1" x14ac:dyDescent="0.25">
      <c r="A423" s="83" t="s">
        <v>220</v>
      </c>
      <c r="B423" s="110">
        <v>1</v>
      </c>
      <c r="C423" s="110">
        <f t="shared" si="91"/>
        <v>702</v>
      </c>
      <c r="D423" s="110">
        <v>614</v>
      </c>
      <c r="E423" s="110">
        <v>88</v>
      </c>
      <c r="F423" s="111">
        <v>1572</v>
      </c>
      <c r="G423" s="111">
        <f t="shared" si="89"/>
        <v>9.3895999999999997</v>
      </c>
      <c r="H423" s="112">
        <f>ROUND(E423*G423*2,2)</f>
        <v>1652.57</v>
      </c>
      <c r="I423" s="112">
        <f t="shared" si="93"/>
        <v>2042.41</v>
      </c>
    </row>
    <row r="424" spans="1:9" ht="16.899999999999999" customHeight="1" x14ac:dyDescent="0.25">
      <c r="A424" s="83" t="s">
        <v>220</v>
      </c>
      <c r="B424" s="110">
        <v>1</v>
      </c>
      <c r="C424" s="110">
        <f t="shared" si="91"/>
        <v>447</v>
      </c>
      <c r="D424" s="110">
        <v>391</v>
      </c>
      <c r="E424" s="110">
        <v>56</v>
      </c>
      <c r="F424" s="111">
        <v>1572</v>
      </c>
      <c r="G424" s="111">
        <f t="shared" si="89"/>
        <v>9.3895999999999997</v>
      </c>
      <c r="H424" s="112">
        <f t="shared" ref="H424:H433" si="95">ROUND(E424*G424*2,2)</f>
        <v>1051.6400000000001</v>
      </c>
      <c r="I424" s="112">
        <f t="shared" si="93"/>
        <v>1299.72</v>
      </c>
    </row>
    <row r="425" spans="1:9" ht="16.899999999999999" customHeight="1" x14ac:dyDescent="0.25">
      <c r="A425" s="83" t="s">
        <v>220</v>
      </c>
      <c r="B425" s="110">
        <v>1</v>
      </c>
      <c r="C425" s="110">
        <f t="shared" si="91"/>
        <v>270</v>
      </c>
      <c r="D425" s="110">
        <v>254</v>
      </c>
      <c r="E425" s="110">
        <v>16</v>
      </c>
      <c r="F425" s="111">
        <v>1572</v>
      </c>
      <c r="G425" s="111">
        <f t="shared" si="89"/>
        <v>9.3895999999999997</v>
      </c>
      <c r="H425" s="112">
        <f t="shared" si="95"/>
        <v>300.47000000000003</v>
      </c>
      <c r="I425" s="112">
        <f t="shared" si="93"/>
        <v>371.35</v>
      </c>
    </row>
    <row r="426" spans="1:9" ht="16.899999999999999" customHeight="1" x14ac:dyDescent="0.25">
      <c r="A426" s="83" t="s">
        <v>220</v>
      </c>
      <c r="B426" s="110">
        <v>1</v>
      </c>
      <c r="C426" s="110">
        <f t="shared" si="91"/>
        <v>622</v>
      </c>
      <c r="D426" s="110">
        <v>590</v>
      </c>
      <c r="E426" s="110">
        <v>32</v>
      </c>
      <c r="F426" s="111">
        <v>1572</v>
      </c>
      <c r="G426" s="111">
        <f t="shared" si="89"/>
        <v>9.3895999999999997</v>
      </c>
      <c r="H426" s="112">
        <f t="shared" si="95"/>
        <v>600.92999999999995</v>
      </c>
      <c r="I426" s="112">
        <f t="shared" si="93"/>
        <v>742.69</v>
      </c>
    </row>
    <row r="427" spans="1:9" ht="16.899999999999999" customHeight="1" x14ac:dyDescent="0.25">
      <c r="A427" s="83" t="s">
        <v>220</v>
      </c>
      <c r="B427" s="110">
        <v>1</v>
      </c>
      <c r="C427" s="110">
        <f t="shared" si="91"/>
        <v>534</v>
      </c>
      <c r="D427" s="110">
        <v>510</v>
      </c>
      <c r="E427" s="110">
        <v>24</v>
      </c>
      <c r="F427" s="111">
        <v>1572</v>
      </c>
      <c r="G427" s="111">
        <f t="shared" si="89"/>
        <v>9.3895999999999997</v>
      </c>
      <c r="H427" s="112">
        <f t="shared" si="95"/>
        <v>450.7</v>
      </c>
      <c r="I427" s="112">
        <f t="shared" si="93"/>
        <v>557.02</v>
      </c>
    </row>
    <row r="428" spans="1:9" ht="16.899999999999999" customHeight="1" x14ac:dyDescent="0.25">
      <c r="A428" s="83" t="s">
        <v>220</v>
      </c>
      <c r="B428" s="110">
        <v>1</v>
      </c>
      <c r="C428" s="110">
        <f t="shared" si="91"/>
        <v>718</v>
      </c>
      <c r="D428" s="110">
        <v>622</v>
      </c>
      <c r="E428" s="110">
        <v>96</v>
      </c>
      <c r="F428" s="111">
        <v>1572</v>
      </c>
      <c r="G428" s="111">
        <f t="shared" si="89"/>
        <v>9.3895999999999997</v>
      </c>
      <c r="H428" s="112">
        <f t="shared" si="95"/>
        <v>1802.8</v>
      </c>
      <c r="I428" s="112">
        <f t="shared" si="93"/>
        <v>2228.08</v>
      </c>
    </row>
    <row r="429" spans="1:9" ht="16.899999999999999" customHeight="1" x14ac:dyDescent="0.25">
      <c r="A429" s="83" t="s">
        <v>220</v>
      </c>
      <c r="B429" s="110">
        <v>1</v>
      </c>
      <c r="C429" s="110">
        <f t="shared" si="91"/>
        <v>734</v>
      </c>
      <c r="D429" s="110">
        <v>670</v>
      </c>
      <c r="E429" s="110">
        <v>64</v>
      </c>
      <c r="F429" s="111">
        <v>1572</v>
      </c>
      <c r="G429" s="111">
        <f t="shared" si="89"/>
        <v>9.3895999999999997</v>
      </c>
      <c r="H429" s="112">
        <f t="shared" si="95"/>
        <v>1201.8699999999999</v>
      </c>
      <c r="I429" s="112">
        <f t="shared" si="93"/>
        <v>1485.39</v>
      </c>
    </row>
    <row r="430" spans="1:9" ht="16.899999999999999" customHeight="1" x14ac:dyDescent="0.25">
      <c r="A430" s="83" t="s">
        <v>220</v>
      </c>
      <c r="B430" s="110">
        <v>1</v>
      </c>
      <c r="C430" s="110">
        <f t="shared" si="91"/>
        <v>558</v>
      </c>
      <c r="D430" s="110">
        <v>510</v>
      </c>
      <c r="E430" s="110">
        <v>48</v>
      </c>
      <c r="F430" s="111">
        <v>1572</v>
      </c>
      <c r="G430" s="111">
        <f t="shared" si="89"/>
        <v>9.3895999999999997</v>
      </c>
      <c r="H430" s="112">
        <f t="shared" si="95"/>
        <v>901.4</v>
      </c>
      <c r="I430" s="112">
        <f t="shared" si="93"/>
        <v>1114.04</v>
      </c>
    </row>
    <row r="431" spans="1:9" ht="16.899999999999999" customHeight="1" x14ac:dyDescent="0.25">
      <c r="A431" s="83" t="s">
        <v>220</v>
      </c>
      <c r="B431" s="110">
        <v>1</v>
      </c>
      <c r="C431" s="110">
        <f t="shared" si="91"/>
        <v>606</v>
      </c>
      <c r="D431" s="110">
        <v>590</v>
      </c>
      <c r="E431" s="110">
        <v>16</v>
      </c>
      <c r="F431" s="111">
        <v>1572</v>
      </c>
      <c r="G431" s="111">
        <f t="shared" si="89"/>
        <v>9.3895999999999997</v>
      </c>
      <c r="H431" s="112">
        <f>ROUND(E431*G431*2,2)</f>
        <v>300.47000000000003</v>
      </c>
      <c r="I431" s="112">
        <f t="shared" si="93"/>
        <v>371.35</v>
      </c>
    </row>
    <row r="432" spans="1:9" ht="16.899999999999999" customHeight="1" x14ac:dyDescent="0.25">
      <c r="A432" s="83" t="s">
        <v>221</v>
      </c>
      <c r="B432" s="110">
        <v>1</v>
      </c>
      <c r="C432" s="110">
        <f t="shared" si="91"/>
        <v>522</v>
      </c>
      <c r="D432" s="110">
        <v>510</v>
      </c>
      <c r="E432" s="110">
        <v>12</v>
      </c>
      <c r="F432" s="111">
        <v>1429</v>
      </c>
      <c r="G432" s="111">
        <f t="shared" si="89"/>
        <v>8.5353999999999992</v>
      </c>
      <c r="H432" s="112">
        <f t="shared" si="95"/>
        <v>204.85</v>
      </c>
      <c r="I432" s="112">
        <f t="shared" si="93"/>
        <v>253.17</v>
      </c>
    </row>
    <row r="433" spans="1:9" ht="16.899999999999999" customHeight="1" x14ac:dyDescent="0.25">
      <c r="A433" s="83" t="s">
        <v>221</v>
      </c>
      <c r="B433" s="110">
        <v>1</v>
      </c>
      <c r="C433" s="110">
        <f t="shared" si="91"/>
        <v>506</v>
      </c>
      <c r="D433" s="110">
        <v>494</v>
      </c>
      <c r="E433" s="110">
        <v>12</v>
      </c>
      <c r="F433" s="111">
        <v>1429</v>
      </c>
      <c r="G433" s="111">
        <f t="shared" si="89"/>
        <v>8.5353999999999992</v>
      </c>
      <c r="H433" s="112">
        <f t="shared" si="95"/>
        <v>204.85</v>
      </c>
      <c r="I433" s="112">
        <f t="shared" si="93"/>
        <v>253.17</v>
      </c>
    </row>
    <row r="434" spans="1:9" ht="16.899999999999999" customHeight="1" x14ac:dyDescent="0.25">
      <c r="A434" s="83" t="s">
        <v>222</v>
      </c>
      <c r="B434" s="110">
        <v>1</v>
      </c>
      <c r="C434" s="110">
        <f t="shared" si="91"/>
        <v>657</v>
      </c>
      <c r="D434" s="110">
        <v>574</v>
      </c>
      <c r="E434" s="110">
        <v>83</v>
      </c>
      <c r="F434" s="111">
        <v>1429</v>
      </c>
      <c r="G434" s="111">
        <f t="shared" si="89"/>
        <v>8.5353999999999992</v>
      </c>
      <c r="H434" s="112">
        <f>ROUND(E434*G434*2,2)</f>
        <v>1416.88</v>
      </c>
      <c r="I434" s="112">
        <f t="shared" si="93"/>
        <v>1751.12</v>
      </c>
    </row>
    <row r="435" spans="1:9" ht="16.899999999999999" customHeight="1" x14ac:dyDescent="0.25">
      <c r="A435" s="83" t="s">
        <v>222</v>
      </c>
      <c r="B435" s="110">
        <v>1</v>
      </c>
      <c r="C435" s="110">
        <f t="shared" si="91"/>
        <v>543</v>
      </c>
      <c r="D435" s="110">
        <v>510</v>
      </c>
      <c r="E435" s="110">
        <v>33</v>
      </c>
      <c r="F435" s="111">
        <v>1429</v>
      </c>
      <c r="G435" s="111">
        <f t="shared" si="89"/>
        <v>8.5353999999999992</v>
      </c>
      <c r="H435" s="112">
        <f t="shared" ref="H435:H437" si="96">ROUND(E435*G435*2,2)</f>
        <v>563.34</v>
      </c>
      <c r="I435" s="112">
        <f t="shared" si="93"/>
        <v>696.23</v>
      </c>
    </row>
    <row r="436" spans="1:9" ht="16.899999999999999" customHeight="1" x14ac:dyDescent="0.25">
      <c r="A436" s="83" t="s">
        <v>222</v>
      </c>
      <c r="B436" s="110">
        <v>1</v>
      </c>
      <c r="C436" s="110">
        <f t="shared" si="91"/>
        <v>517</v>
      </c>
      <c r="D436" s="110">
        <v>495</v>
      </c>
      <c r="E436" s="110">
        <v>22</v>
      </c>
      <c r="F436" s="111">
        <v>1429</v>
      </c>
      <c r="G436" s="111">
        <f t="shared" si="89"/>
        <v>8.5353999999999992</v>
      </c>
      <c r="H436" s="112">
        <f t="shared" si="96"/>
        <v>375.56</v>
      </c>
      <c r="I436" s="112">
        <f t="shared" si="93"/>
        <v>464.15</v>
      </c>
    </row>
    <row r="437" spans="1:9" ht="16.899999999999999" customHeight="1" x14ac:dyDescent="0.25">
      <c r="A437" s="83" t="s">
        <v>222</v>
      </c>
      <c r="B437" s="110">
        <v>1</v>
      </c>
      <c r="C437" s="110">
        <f t="shared" si="91"/>
        <v>543</v>
      </c>
      <c r="D437" s="110">
        <v>510</v>
      </c>
      <c r="E437" s="110">
        <v>33</v>
      </c>
      <c r="F437" s="111">
        <v>1429</v>
      </c>
      <c r="G437" s="111">
        <f t="shared" si="89"/>
        <v>8.5353999999999992</v>
      </c>
      <c r="H437" s="112">
        <f t="shared" si="96"/>
        <v>563.34</v>
      </c>
      <c r="I437" s="112">
        <f t="shared" si="93"/>
        <v>696.23</v>
      </c>
    </row>
    <row r="438" spans="1:9" ht="16.899999999999999" customHeight="1" x14ac:dyDescent="0.25">
      <c r="A438" s="83" t="s">
        <v>222</v>
      </c>
      <c r="B438" s="110">
        <v>1</v>
      </c>
      <c r="C438" s="110">
        <f>D438+E438</f>
        <v>543</v>
      </c>
      <c r="D438" s="110">
        <v>510</v>
      </c>
      <c r="E438" s="110">
        <v>33</v>
      </c>
      <c r="F438" s="111">
        <v>1429</v>
      </c>
      <c r="G438" s="111">
        <f t="shared" si="89"/>
        <v>8.5353999999999992</v>
      </c>
      <c r="H438" s="112">
        <f>ROUND(E438*G438*2,2)</f>
        <v>563.34</v>
      </c>
      <c r="I438" s="112">
        <f>ROUND(H438*1.2359,2)</f>
        <v>696.23</v>
      </c>
    </row>
    <row r="439" spans="1:9" ht="16.899999999999999" customHeight="1" x14ac:dyDescent="0.25">
      <c r="A439" s="83" t="s">
        <v>222</v>
      </c>
      <c r="B439" s="110">
        <v>1</v>
      </c>
      <c r="C439" s="110">
        <f t="shared" ref="C439:C466" si="97">D439+E439</f>
        <v>543</v>
      </c>
      <c r="D439" s="110">
        <v>510</v>
      </c>
      <c r="E439" s="110">
        <v>33</v>
      </c>
      <c r="F439" s="111">
        <v>1429</v>
      </c>
      <c r="G439" s="111">
        <f t="shared" si="89"/>
        <v>8.5353999999999992</v>
      </c>
      <c r="H439" s="112">
        <f t="shared" ref="H439:H447" si="98">ROUND(E439*G439*2,2)</f>
        <v>563.34</v>
      </c>
      <c r="I439" s="112">
        <f t="shared" ref="I439:I466" si="99">ROUND(H439*1.2359,2)</f>
        <v>696.23</v>
      </c>
    </row>
    <row r="440" spans="1:9" ht="16.899999999999999" customHeight="1" x14ac:dyDescent="0.25">
      <c r="A440" s="83" t="s">
        <v>222</v>
      </c>
      <c r="B440" s="110">
        <v>1</v>
      </c>
      <c r="C440" s="110">
        <f t="shared" si="97"/>
        <v>543</v>
      </c>
      <c r="D440" s="110">
        <v>510</v>
      </c>
      <c r="E440" s="110">
        <v>33</v>
      </c>
      <c r="F440" s="111">
        <v>1429</v>
      </c>
      <c r="G440" s="111">
        <f t="shared" si="89"/>
        <v>8.5353999999999992</v>
      </c>
      <c r="H440" s="112">
        <f t="shared" si="98"/>
        <v>563.34</v>
      </c>
      <c r="I440" s="112">
        <f t="shared" si="99"/>
        <v>696.23</v>
      </c>
    </row>
    <row r="441" spans="1:9" ht="16.899999999999999" customHeight="1" x14ac:dyDescent="0.25">
      <c r="A441" s="83" t="s">
        <v>222</v>
      </c>
      <c r="B441" s="110">
        <v>1</v>
      </c>
      <c r="C441" s="110">
        <f t="shared" si="97"/>
        <v>737</v>
      </c>
      <c r="D441" s="110">
        <v>654</v>
      </c>
      <c r="E441" s="110">
        <v>83</v>
      </c>
      <c r="F441" s="111">
        <v>1429</v>
      </c>
      <c r="G441" s="111">
        <f t="shared" si="89"/>
        <v>8.5353999999999992</v>
      </c>
      <c r="H441" s="112">
        <f t="shared" si="98"/>
        <v>1416.88</v>
      </c>
      <c r="I441" s="112">
        <f t="shared" si="99"/>
        <v>1751.12</v>
      </c>
    </row>
    <row r="442" spans="1:9" ht="16.899999999999999" customHeight="1" x14ac:dyDescent="0.25">
      <c r="A442" s="83" t="s">
        <v>222</v>
      </c>
      <c r="B442" s="110">
        <v>1</v>
      </c>
      <c r="C442" s="110">
        <f t="shared" si="97"/>
        <v>569</v>
      </c>
      <c r="D442" s="110">
        <v>486</v>
      </c>
      <c r="E442" s="110">
        <v>83</v>
      </c>
      <c r="F442" s="111">
        <v>1429</v>
      </c>
      <c r="G442" s="111">
        <f t="shared" si="89"/>
        <v>8.5353999999999992</v>
      </c>
      <c r="H442" s="112">
        <f t="shared" si="98"/>
        <v>1416.88</v>
      </c>
      <c r="I442" s="112">
        <f t="shared" si="99"/>
        <v>1751.12</v>
      </c>
    </row>
    <row r="443" spans="1:9" ht="16.899999999999999" customHeight="1" x14ac:dyDescent="0.25">
      <c r="A443" s="83" t="s">
        <v>222</v>
      </c>
      <c r="B443" s="110">
        <v>1</v>
      </c>
      <c r="C443" s="110">
        <f t="shared" si="97"/>
        <v>658</v>
      </c>
      <c r="D443" s="110">
        <v>614</v>
      </c>
      <c r="E443" s="110">
        <v>44</v>
      </c>
      <c r="F443" s="111">
        <v>1429</v>
      </c>
      <c r="G443" s="111">
        <f t="shared" si="89"/>
        <v>8.5353999999999992</v>
      </c>
      <c r="H443" s="112">
        <f t="shared" si="98"/>
        <v>751.12</v>
      </c>
      <c r="I443" s="112">
        <f t="shared" si="99"/>
        <v>928.31</v>
      </c>
    </row>
    <row r="444" spans="1:9" ht="16.899999999999999" customHeight="1" x14ac:dyDescent="0.25">
      <c r="A444" s="83" t="s">
        <v>222</v>
      </c>
      <c r="B444" s="110">
        <v>1</v>
      </c>
      <c r="C444" s="110">
        <f t="shared" si="97"/>
        <v>720</v>
      </c>
      <c r="D444" s="110">
        <v>670</v>
      </c>
      <c r="E444" s="110">
        <v>50</v>
      </c>
      <c r="F444" s="111">
        <v>1572</v>
      </c>
      <c r="G444" s="111">
        <f t="shared" si="89"/>
        <v>9.3895999999999997</v>
      </c>
      <c r="H444" s="112">
        <f t="shared" si="98"/>
        <v>938.96</v>
      </c>
      <c r="I444" s="112">
        <f t="shared" si="99"/>
        <v>1160.46</v>
      </c>
    </row>
    <row r="445" spans="1:9" ht="16.899999999999999" customHeight="1" x14ac:dyDescent="0.25">
      <c r="A445" s="83" t="s">
        <v>222</v>
      </c>
      <c r="B445" s="110">
        <v>1</v>
      </c>
      <c r="C445" s="110">
        <f t="shared" si="97"/>
        <v>742</v>
      </c>
      <c r="D445" s="110">
        <v>670</v>
      </c>
      <c r="E445" s="110">
        <v>72</v>
      </c>
      <c r="F445" s="111">
        <v>1572</v>
      </c>
      <c r="G445" s="111">
        <f t="shared" si="89"/>
        <v>9.3895999999999997</v>
      </c>
      <c r="H445" s="112">
        <f t="shared" si="98"/>
        <v>1352.1</v>
      </c>
      <c r="I445" s="112">
        <f t="shared" si="99"/>
        <v>1671.06</v>
      </c>
    </row>
    <row r="446" spans="1:9" ht="16.899999999999999" customHeight="1" x14ac:dyDescent="0.25">
      <c r="A446" s="83" t="s">
        <v>222</v>
      </c>
      <c r="B446" s="110">
        <v>1</v>
      </c>
      <c r="C446" s="110">
        <f t="shared" si="97"/>
        <v>766</v>
      </c>
      <c r="D446" s="110">
        <v>670</v>
      </c>
      <c r="E446" s="110">
        <v>96</v>
      </c>
      <c r="F446" s="111">
        <v>1572</v>
      </c>
      <c r="G446" s="111">
        <f t="shared" si="89"/>
        <v>9.3895999999999997</v>
      </c>
      <c r="H446" s="112">
        <f t="shared" si="98"/>
        <v>1802.8</v>
      </c>
      <c r="I446" s="112">
        <f t="shared" si="99"/>
        <v>2228.08</v>
      </c>
    </row>
    <row r="447" spans="1:9" ht="16.899999999999999" customHeight="1" x14ac:dyDescent="0.25">
      <c r="A447" s="83" t="s">
        <v>222</v>
      </c>
      <c r="B447" s="110">
        <v>1</v>
      </c>
      <c r="C447" s="110">
        <f t="shared" si="97"/>
        <v>554</v>
      </c>
      <c r="D447" s="110">
        <v>510</v>
      </c>
      <c r="E447" s="110">
        <v>44</v>
      </c>
      <c r="F447" s="111">
        <v>1572</v>
      </c>
      <c r="G447" s="111">
        <f t="shared" si="89"/>
        <v>9.3895999999999997</v>
      </c>
      <c r="H447" s="112">
        <f t="shared" si="98"/>
        <v>826.28</v>
      </c>
      <c r="I447" s="112">
        <f t="shared" si="99"/>
        <v>1021.2</v>
      </c>
    </row>
    <row r="448" spans="1:9" ht="16.899999999999999" customHeight="1" x14ac:dyDescent="0.25">
      <c r="A448" s="83" t="s">
        <v>222</v>
      </c>
      <c r="B448" s="110">
        <v>1</v>
      </c>
      <c r="C448" s="110">
        <f t="shared" si="97"/>
        <v>673</v>
      </c>
      <c r="D448" s="110">
        <v>590</v>
      </c>
      <c r="E448" s="110">
        <v>83</v>
      </c>
      <c r="F448" s="111">
        <v>1572</v>
      </c>
      <c r="G448" s="111">
        <f t="shared" si="89"/>
        <v>9.3895999999999997</v>
      </c>
      <c r="H448" s="112">
        <f>ROUND(E448*G448*2,2)</f>
        <v>1558.67</v>
      </c>
      <c r="I448" s="112">
        <f t="shared" si="99"/>
        <v>1926.36</v>
      </c>
    </row>
    <row r="449" spans="1:9" ht="16.899999999999999" customHeight="1" x14ac:dyDescent="0.25">
      <c r="A449" s="83" t="s">
        <v>222</v>
      </c>
      <c r="B449" s="110">
        <v>1</v>
      </c>
      <c r="C449" s="110">
        <f t="shared" si="97"/>
        <v>536</v>
      </c>
      <c r="D449" s="110">
        <v>503</v>
      </c>
      <c r="E449" s="110">
        <v>33</v>
      </c>
      <c r="F449" s="111">
        <v>1572</v>
      </c>
      <c r="G449" s="111">
        <f t="shared" si="89"/>
        <v>9.3895999999999997</v>
      </c>
      <c r="H449" s="112">
        <f t="shared" ref="H449:H451" si="100">ROUND(E449*G449*2,2)</f>
        <v>619.71</v>
      </c>
      <c r="I449" s="112">
        <f t="shared" si="99"/>
        <v>765.9</v>
      </c>
    </row>
    <row r="450" spans="1:9" ht="16.899999999999999" customHeight="1" x14ac:dyDescent="0.25">
      <c r="A450" s="83" t="s">
        <v>223</v>
      </c>
      <c r="B450" s="110">
        <v>1</v>
      </c>
      <c r="C450" s="110">
        <f t="shared" si="97"/>
        <v>554</v>
      </c>
      <c r="D450" s="110">
        <v>510</v>
      </c>
      <c r="E450" s="110">
        <v>44</v>
      </c>
      <c r="F450" s="111">
        <v>1429</v>
      </c>
      <c r="G450" s="111">
        <f t="shared" si="89"/>
        <v>8.5353999999999992</v>
      </c>
      <c r="H450" s="112">
        <f t="shared" si="100"/>
        <v>751.12</v>
      </c>
      <c r="I450" s="112">
        <f t="shared" si="99"/>
        <v>928.31</v>
      </c>
    </row>
    <row r="451" spans="1:9" ht="16.899999999999999" customHeight="1" x14ac:dyDescent="0.25">
      <c r="A451" s="83" t="s">
        <v>223</v>
      </c>
      <c r="B451" s="110">
        <v>1</v>
      </c>
      <c r="C451" s="110">
        <f t="shared" si="97"/>
        <v>687</v>
      </c>
      <c r="D451" s="110">
        <v>630</v>
      </c>
      <c r="E451" s="110">
        <v>57</v>
      </c>
      <c r="F451" s="111">
        <v>1429</v>
      </c>
      <c r="G451" s="111">
        <f t="shared" si="89"/>
        <v>8.5353999999999992</v>
      </c>
      <c r="H451" s="112">
        <f t="shared" si="100"/>
        <v>973.04</v>
      </c>
      <c r="I451" s="112">
        <f t="shared" si="99"/>
        <v>1202.58</v>
      </c>
    </row>
    <row r="452" spans="1:9" ht="16.899999999999999" customHeight="1" x14ac:dyDescent="0.25">
      <c r="A452" s="83" t="s">
        <v>223</v>
      </c>
      <c r="B452" s="110">
        <v>1</v>
      </c>
      <c r="C452" s="110">
        <f t="shared" si="97"/>
        <v>526</v>
      </c>
      <c r="D452" s="110">
        <v>494</v>
      </c>
      <c r="E452" s="110">
        <v>32</v>
      </c>
      <c r="F452" s="111">
        <v>1572</v>
      </c>
      <c r="G452" s="111">
        <f t="shared" si="89"/>
        <v>9.3895999999999997</v>
      </c>
      <c r="H452" s="112">
        <f>ROUND(E452*G452*2,2)</f>
        <v>600.92999999999995</v>
      </c>
      <c r="I452" s="112">
        <f t="shared" si="99"/>
        <v>742.69</v>
      </c>
    </row>
    <row r="453" spans="1:9" ht="16.899999999999999" customHeight="1" x14ac:dyDescent="0.25">
      <c r="A453" s="83" t="s">
        <v>223</v>
      </c>
      <c r="B453" s="110">
        <v>1</v>
      </c>
      <c r="C453" s="110">
        <f t="shared" si="97"/>
        <v>558</v>
      </c>
      <c r="D453" s="110">
        <v>534</v>
      </c>
      <c r="E453" s="110">
        <v>23.999999999999996</v>
      </c>
      <c r="F453" s="111">
        <v>1572</v>
      </c>
      <c r="G453" s="111">
        <f t="shared" si="89"/>
        <v>9.3895999999999997</v>
      </c>
      <c r="H453" s="112">
        <f t="shared" ref="H453:H462" si="101">ROUND(E453*G453*2,2)</f>
        <v>450.7</v>
      </c>
      <c r="I453" s="112">
        <f t="shared" si="99"/>
        <v>557.02</v>
      </c>
    </row>
    <row r="454" spans="1:9" ht="16.899999999999999" customHeight="1" x14ac:dyDescent="0.25">
      <c r="A454" s="83" t="s">
        <v>223</v>
      </c>
      <c r="B454" s="110">
        <v>1</v>
      </c>
      <c r="C454" s="110">
        <f t="shared" si="97"/>
        <v>670</v>
      </c>
      <c r="D454" s="110">
        <v>638</v>
      </c>
      <c r="E454" s="110">
        <v>32</v>
      </c>
      <c r="F454" s="111">
        <v>1572</v>
      </c>
      <c r="G454" s="111">
        <f t="shared" si="89"/>
        <v>9.3895999999999997</v>
      </c>
      <c r="H454" s="112">
        <f t="shared" si="101"/>
        <v>600.92999999999995</v>
      </c>
      <c r="I454" s="112">
        <f t="shared" si="99"/>
        <v>742.69</v>
      </c>
    </row>
    <row r="455" spans="1:9" ht="16.899999999999999" customHeight="1" x14ac:dyDescent="0.25">
      <c r="A455" s="83" t="s">
        <v>223</v>
      </c>
      <c r="B455" s="110">
        <v>1</v>
      </c>
      <c r="C455" s="110">
        <f t="shared" si="97"/>
        <v>718</v>
      </c>
      <c r="D455" s="110">
        <v>670</v>
      </c>
      <c r="E455" s="110">
        <v>48</v>
      </c>
      <c r="F455" s="111">
        <v>1572</v>
      </c>
      <c r="G455" s="111">
        <f t="shared" si="89"/>
        <v>9.3895999999999997</v>
      </c>
      <c r="H455" s="112">
        <f t="shared" si="101"/>
        <v>901.4</v>
      </c>
      <c r="I455" s="112">
        <f t="shared" si="99"/>
        <v>1114.04</v>
      </c>
    </row>
    <row r="456" spans="1:9" ht="16.899999999999999" customHeight="1" x14ac:dyDescent="0.25">
      <c r="A456" s="83" t="s">
        <v>224</v>
      </c>
      <c r="B456" s="110">
        <v>1</v>
      </c>
      <c r="C456" s="110">
        <f t="shared" si="97"/>
        <v>575</v>
      </c>
      <c r="D456" s="110">
        <v>527</v>
      </c>
      <c r="E456" s="110">
        <v>48</v>
      </c>
      <c r="F456" s="111">
        <v>1429</v>
      </c>
      <c r="G456" s="111">
        <f t="shared" si="89"/>
        <v>8.5353999999999992</v>
      </c>
      <c r="H456" s="112">
        <f t="shared" si="101"/>
        <v>819.4</v>
      </c>
      <c r="I456" s="112">
        <f t="shared" si="99"/>
        <v>1012.7</v>
      </c>
    </row>
    <row r="457" spans="1:9" ht="16.899999999999999" customHeight="1" x14ac:dyDescent="0.25">
      <c r="A457" s="83" t="s">
        <v>224</v>
      </c>
      <c r="B457" s="110">
        <v>1</v>
      </c>
      <c r="C457" s="110">
        <f t="shared" si="97"/>
        <v>534</v>
      </c>
      <c r="D457" s="110">
        <v>510</v>
      </c>
      <c r="E457" s="110">
        <v>24</v>
      </c>
      <c r="F457" s="111">
        <v>1429</v>
      </c>
      <c r="G457" s="111">
        <f t="shared" si="89"/>
        <v>8.5353999999999992</v>
      </c>
      <c r="H457" s="112">
        <f t="shared" si="101"/>
        <v>409.7</v>
      </c>
      <c r="I457" s="112">
        <f t="shared" si="99"/>
        <v>506.35</v>
      </c>
    </row>
    <row r="458" spans="1:9" ht="16.899999999999999" customHeight="1" x14ac:dyDescent="0.25">
      <c r="A458" s="83" t="s">
        <v>224</v>
      </c>
      <c r="B458" s="110">
        <v>1</v>
      </c>
      <c r="C458" s="110">
        <f t="shared" si="97"/>
        <v>680</v>
      </c>
      <c r="D458" s="110">
        <v>591</v>
      </c>
      <c r="E458" s="110">
        <v>89</v>
      </c>
      <c r="F458" s="111">
        <v>1429</v>
      </c>
      <c r="G458" s="111">
        <f t="shared" si="89"/>
        <v>8.5353999999999992</v>
      </c>
      <c r="H458" s="112">
        <f t="shared" si="101"/>
        <v>1519.3</v>
      </c>
      <c r="I458" s="112">
        <f t="shared" si="99"/>
        <v>1877.7</v>
      </c>
    </row>
    <row r="459" spans="1:9" ht="16.899999999999999" customHeight="1" x14ac:dyDescent="0.25">
      <c r="A459" s="83" t="s">
        <v>224</v>
      </c>
      <c r="B459" s="110">
        <v>1</v>
      </c>
      <c r="C459" s="110">
        <f t="shared" si="97"/>
        <v>336</v>
      </c>
      <c r="D459" s="110">
        <v>295</v>
      </c>
      <c r="E459" s="110">
        <v>41</v>
      </c>
      <c r="F459" s="111">
        <v>1572</v>
      </c>
      <c r="G459" s="111">
        <f t="shared" si="89"/>
        <v>9.3895999999999997</v>
      </c>
      <c r="H459" s="112">
        <f t="shared" si="101"/>
        <v>769.95</v>
      </c>
      <c r="I459" s="112">
        <f t="shared" si="99"/>
        <v>951.58</v>
      </c>
    </row>
    <row r="460" spans="1:9" ht="16.899999999999999" customHeight="1" x14ac:dyDescent="0.25">
      <c r="A460" s="83" t="s">
        <v>225</v>
      </c>
      <c r="B460" s="110">
        <v>1</v>
      </c>
      <c r="C460" s="110">
        <f t="shared" si="97"/>
        <v>526</v>
      </c>
      <c r="D460" s="110">
        <v>510</v>
      </c>
      <c r="E460" s="110">
        <v>16</v>
      </c>
      <c r="F460" s="111">
        <v>1572</v>
      </c>
      <c r="G460" s="111">
        <f t="shared" si="89"/>
        <v>9.3895999999999997</v>
      </c>
      <c r="H460" s="112">
        <f t="shared" si="101"/>
        <v>300.47000000000003</v>
      </c>
      <c r="I460" s="112">
        <f t="shared" si="99"/>
        <v>371.35</v>
      </c>
    </row>
    <row r="461" spans="1:9" ht="16.899999999999999" customHeight="1" x14ac:dyDescent="0.25">
      <c r="A461" s="83" t="s">
        <v>226</v>
      </c>
      <c r="B461" s="110">
        <v>1</v>
      </c>
      <c r="C461" s="110">
        <f t="shared" si="97"/>
        <v>618</v>
      </c>
      <c r="D461" s="110">
        <v>591</v>
      </c>
      <c r="E461" s="110">
        <v>27</v>
      </c>
      <c r="F461" s="111">
        <v>1572</v>
      </c>
      <c r="G461" s="111">
        <f t="shared" si="89"/>
        <v>9.3895999999999997</v>
      </c>
      <c r="H461" s="112">
        <f t="shared" si="101"/>
        <v>507.04</v>
      </c>
      <c r="I461" s="112">
        <f t="shared" si="99"/>
        <v>626.65</v>
      </c>
    </row>
    <row r="462" spans="1:9" ht="16.899999999999999" customHeight="1" x14ac:dyDescent="0.25">
      <c r="A462" s="83" t="s">
        <v>227</v>
      </c>
      <c r="B462" s="110">
        <v>1</v>
      </c>
      <c r="C462" s="110">
        <f t="shared" si="97"/>
        <v>551</v>
      </c>
      <c r="D462" s="110">
        <v>534</v>
      </c>
      <c r="E462" s="110">
        <v>17</v>
      </c>
      <c r="F462" s="111">
        <v>1572</v>
      </c>
      <c r="G462" s="111">
        <f t="shared" ref="G462:G525" si="102">ROUND(F462/167.42,4)</f>
        <v>9.3895999999999997</v>
      </c>
      <c r="H462" s="112">
        <f t="shared" si="101"/>
        <v>319.25</v>
      </c>
      <c r="I462" s="112">
        <f t="shared" si="99"/>
        <v>394.56</v>
      </c>
    </row>
    <row r="463" spans="1:9" ht="16.899999999999999" customHeight="1" x14ac:dyDescent="0.25">
      <c r="A463" s="83" t="s">
        <v>227</v>
      </c>
      <c r="B463" s="110">
        <v>1</v>
      </c>
      <c r="C463" s="110">
        <f t="shared" si="97"/>
        <v>587</v>
      </c>
      <c r="D463" s="110">
        <v>550</v>
      </c>
      <c r="E463" s="110">
        <v>37</v>
      </c>
      <c r="F463" s="111">
        <v>1572</v>
      </c>
      <c r="G463" s="111">
        <f t="shared" si="102"/>
        <v>9.3895999999999997</v>
      </c>
      <c r="H463" s="112">
        <f>ROUND(E463*G463*2,2)</f>
        <v>694.83</v>
      </c>
      <c r="I463" s="112">
        <f t="shared" si="99"/>
        <v>858.74</v>
      </c>
    </row>
    <row r="464" spans="1:9" ht="16.899999999999999" customHeight="1" x14ac:dyDescent="0.25">
      <c r="A464" s="83" t="s">
        <v>228</v>
      </c>
      <c r="B464" s="110">
        <v>1</v>
      </c>
      <c r="C464" s="110">
        <f t="shared" si="97"/>
        <v>638</v>
      </c>
      <c r="D464" s="110">
        <v>590</v>
      </c>
      <c r="E464" s="110">
        <v>48</v>
      </c>
      <c r="F464" s="111">
        <v>1429</v>
      </c>
      <c r="G464" s="111">
        <f t="shared" si="102"/>
        <v>8.5353999999999992</v>
      </c>
      <c r="H464" s="112">
        <f t="shared" ref="H464:H466" si="103">ROUND(E464*G464*2,2)</f>
        <v>819.4</v>
      </c>
      <c r="I464" s="112">
        <f t="shared" si="99"/>
        <v>1012.7</v>
      </c>
    </row>
    <row r="465" spans="1:9" ht="16.899999999999999" customHeight="1" x14ac:dyDescent="0.25">
      <c r="A465" s="83" t="s">
        <v>228</v>
      </c>
      <c r="B465" s="110">
        <v>1</v>
      </c>
      <c r="C465" s="110">
        <f t="shared" si="97"/>
        <v>511</v>
      </c>
      <c r="D465" s="110">
        <v>487</v>
      </c>
      <c r="E465" s="110">
        <v>24</v>
      </c>
      <c r="F465" s="111">
        <v>1429</v>
      </c>
      <c r="G465" s="111">
        <f t="shared" si="102"/>
        <v>8.5353999999999992</v>
      </c>
      <c r="H465" s="112">
        <f t="shared" si="103"/>
        <v>409.7</v>
      </c>
      <c r="I465" s="112">
        <f t="shared" si="99"/>
        <v>506.35</v>
      </c>
    </row>
    <row r="466" spans="1:9" ht="16.899999999999999" customHeight="1" x14ac:dyDescent="0.25">
      <c r="A466" s="83" t="s">
        <v>228</v>
      </c>
      <c r="B466" s="110">
        <v>1</v>
      </c>
      <c r="C466" s="110">
        <f t="shared" si="97"/>
        <v>608</v>
      </c>
      <c r="D466" s="110">
        <v>550</v>
      </c>
      <c r="E466" s="110">
        <v>58</v>
      </c>
      <c r="F466" s="111">
        <v>1429</v>
      </c>
      <c r="G466" s="111">
        <f t="shared" si="102"/>
        <v>8.5353999999999992</v>
      </c>
      <c r="H466" s="112">
        <f t="shared" si="103"/>
        <v>990.11</v>
      </c>
      <c r="I466" s="112">
        <f t="shared" si="99"/>
        <v>1223.68</v>
      </c>
    </row>
    <row r="467" spans="1:9" ht="16.899999999999999" customHeight="1" x14ac:dyDescent="0.25">
      <c r="A467" s="83" t="s">
        <v>228</v>
      </c>
      <c r="B467" s="110">
        <v>1</v>
      </c>
      <c r="C467" s="110">
        <f>D467+E467</f>
        <v>545.5</v>
      </c>
      <c r="D467" s="110">
        <v>510</v>
      </c>
      <c r="E467" s="110">
        <v>35.5</v>
      </c>
      <c r="F467" s="111">
        <v>1429</v>
      </c>
      <c r="G467" s="111">
        <f t="shared" si="102"/>
        <v>8.5353999999999992</v>
      </c>
      <c r="H467" s="112">
        <f>ROUND(E467*G467*2,2)</f>
        <v>606.01</v>
      </c>
      <c r="I467" s="112">
        <f>ROUND(H467*1.2359,2)</f>
        <v>748.97</v>
      </c>
    </row>
    <row r="468" spans="1:9" ht="16.899999999999999" customHeight="1" x14ac:dyDescent="0.25">
      <c r="A468" s="83" t="s">
        <v>228</v>
      </c>
      <c r="B468" s="110">
        <v>1</v>
      </c>
      <c r="C468" s="110">
        <f t="shared" ref="C468:C507" si="104">D468+E468</f>
        <v>599</v>
      </c>
      <c r="D468" s="110">
        <v>550</v>
      </c>
      <c r="E468" s="110">
        <v>49</v>
      </c>
      <c r="F468" s="111">
        <v>1429</v>
      </c>
      <c r="G468" s="111">
        <f t="shared" si="102"/>
        <v>8.5353999999999992</v>
      </c>
      <c r="H468" s="112">
        <f t="shared" ref="H468:H476" si="105">ROUND(E468*G468*2,2)</f>
        <v>836.47</v>
      </c>
      <c r="I468" s="112">
        <f t="shared" ref="I468:I507" si="106">ROUND(H468*1.2359,2)</f>
        <v>1033.79</v>
      </c>
    </row>
    <row r="469" spans="1:9" ht="16.899999999999999" customHeight="1" x14ac:dyDescent="0.25">
      <c r="A469" s="83" t="s">
        <v>228</v>
      </c>
      <c r="B469" s="110">
        <v>1</v>
      </c>
      <c r="C469" s="110">
        <f t="shared" si="104"/>
        <v>548</v>
      </c>
      <c r="D469" s="110">
        <v>510</v>
      </c>
      <c r="E469" s="110">
        <v>38</v>
      </c>
      <c r="F469" s="111">
        <v>1429</v>
      </c>
      <c r="G469" s="111">
        <f t="shared" si="102"/>
        <v>8.5353999999999992</v>
      </c>
      <c r="H469" s="112">
        <f t="shared" si="105"/>
        <v>648.69000000000005</v>
      </c>
      <c r="I469" s="112">
        <f t="shared" si="106"/>
        <v>801.72</v>
      </c>
    </row>
    <row r="470" spans="1:9" ht="16.899999999999999" customHeight="1" x14ac:dyDescent="0.25">
      <c r="A470" s="83" t="s">
        <v>228</v>
      </c>
      <c r="B470" s="110">
        <v>1</v>
      </c>
      <c r="C470" s="110">
        <f t="shared" si="104"/>
        <v>547</v>
      </c>
      <c r="D470" s="110">
        <v>510</v>
      </c>
      <c r="E470" s="110">
        <v>37</v>
      </c>
      <c r="F470" s="111">
        <v>1429</v>
      </c>
      <c r="G470" s="111">
        <f t="shared" si="102"/>
        <v>8.5353999999999992</v>
      </c>
      <c r="H470" s="112">
        <f t="shared" si="105"/>
        <v>631.62</v>
      </c>
      <c r="I470" s="112">
        <f t="shared" si="106"/>
        <v>780.62</v>
      </c>
    </row>
    <row r="471" spans="1:9" ht="16.899999999999999" customHeight="1" x14ac:dyDescent="0.25">
      <c r="A471" s="83" t="s">
        <v>228</v>
      </c>
      <c r="B471" s="110">
        <v>1</v>
      </c>
      <c r="C471" s="110">
        <f t="shared" si="104"/>
        <v>607.5</v>
      </c>
      <c r="D471" s="110">
        <v>590</v>
      </c>
      <c r="E471" s="110">
        <v>17.5</v>
      </c>
      <c r="F471" s="111">
        <v>1429</v>
      </c>
      <c r="G471" s="111">
        <f t="shared" si="102"/>
        <v>8.5353999999999992</v>
      </c>
      <c r="H471" s="112">
        <f t="shared" si="105"/>
        <v>298.74</v>
      </c>
      <c r="I471" s="112">
        <f t="shared" si="106"/>
        <v>369.21</v>
      </c>
    </row>
    <row r="472" spans="1:9" ht="16.899999999999999" customHeight="1" x14ac:dyDescent="0.25">
      <c r="A472" s="83" t="s">
        <v>228</v>
      </c>
      <c r="B472" s="110">
        <v>1</v>
      </c>
      <c r="C472" s="110">
        <f t="shared" si="104"/>
        <v>418</v>
      </c>
      <c r="D472" s="110">
        <v>406</v>
      </c>
      <c r="E472" s="110">
        <v>12</v>
      </c>
      <c r="F472" s="111">
        <v>1572</v>
      </c>
      <c r="G472" s="111">
        <f t="shared" si="102"/>
        <v>9.3895999999999997</v>
      </c>
      <c r="H472" s="112">
        <f t="shared" si="105"/>
        <v>225.35</v>
      </c>
      <c r="I472" s="112">
        <f t="shared" si="106"/>
        <v>278.51</v>
      </c>
    </row>
    <row r="473" spans="1:9" ht="16.899999999999999" customHeight="1" x14ac:dyDescent="0.25">
      <c r="A473" s="83" t="s">
        <v>228</v>
      </c>
      <c r="B473" s="110">
        <v>1</v>
      </c>
      <c r="C473" s="110">
        <f t="shared" si="104"/>
        <v>596.5</v>
      </c>
      <c r="D473" s="110">
        <v>550</v>
      </c>
      <c r="E473" s="110">
        <v>46.5</v>
      </c>
      <c r="F473" s="111">
        <v>1572</v>
      </c>
      <c r="G473" s="111">
        <f t="shared" si="102"/>
        <v>9.3895999999999997</v>
      </c>
      <c r="H473" s="112">
        <f t="shared" si="105"/>
        <v>873.23</v>
      </c>
      <c r="I473" s="112">
        <f t="shared" si="106"/>
        <v>1079.22</v>
      </c>
    </row>
    <row r="474" spans="1:9" ht="16.899999999999999" customHeight="1" x14ac:dyDescent="0.25">
      <c r="A474" s="83" t="s">
        <v>228</v>
      </c>
      <c r="B474" s="110">
        <v>1</v>
      </c>
      <c r="C474" s="110">
        <f t="shared" si="104"/>
        <v>570.5</v>
      </c>
      <c r="D474" s="110">
        <v>535</v>
      </c>
      <c r="E474" s="110">
        <v>35.5</v>
      </c>
      <c r="F474" s="111">
        <v>1572</v>
      </c>
      <c r="G474" s="111">
        <f t="shared" si="102"/>
        <v>9.3895999999999997</v>
      </c>
      <c r="H474" s="112">
        <f t="shared" si="105"/>
        <v>666.66</v>
      </c>
      <c r="I474" s="112">
        <f t="shared" si="106"/>
        <v>823.93</v>
      </c>
    </row>
    <row r="475" spans="1:9" ht="16.899999999999999" customHeight="1" x14ac:dyDescent="0.25">
      <c r="A475" s="83" t="s">
        <v>228</v>
      </c>
      <c r="B475" s="110">
        <v>1</v>
      </c>
      <c r="C475" s="110">
        <f t="shared" si="104"/>
        <v>534</v>
      </c>
      <c r="D475" s="110">
        <v>510</v>
      </c>
      <c r="E475" s="110">
        <v>24</v>
      </c>
      <c r="F475" s="111">
        <v>1572</v>
      </c>
      <c r="G475" s="111">
        <f t="shared" si="102"/>
        <v>9.3895999999999997</v>
      </c>
      <c r="H475" s="112">
        <f t="shared" si="105"/>
        <v>450.7</v>
      </c>
      <c r="I475" s="112">
        <f t="shared" si="106"/>
        <v>557.02</v>
      </c>
    </row>
    <row r="476" spans="1:9" ht="16.899999999999999" customHeight="1" x14ac:dyDescent="0.25">
      <c r="A476" s="83" t="s">
        <v>229</v>
      </c>
      <c r="B476" s="110">
        <v>1</v>
      </c>
      <c r="C476" s="110">
        <f t="shared" si="104"/>
        <v>602</v>
      </c>
      <c r="D476" s="110">
        <v>470</v>
      </c>
      <c r="E476" s="110">
        <v>132</v>
      </c>
      <c r="F476" s="111">
        <v>1429</v>
      </c>
      <c r="G476" s="111">
        <f t="shared" si="102"/>
        <v>8.5353999999999992</v>
      </c>
      <c r="H476" s="112">
        <f t="shared" si="105"/>
        <v>2253.35</v>
      </c>
      <c r="I476" s="112">
        <f t="shared" si="106"/>
        <v>2784.92</v>
      </c>
    </row>
    <row r="477" spans="1:9" ht="16.899999999999999" customHeight="1" x14ac:dyDescent="0.25">
      <c r="A477" s="83" t="s">
        <v>229</v>
      </c>
      <c r="B477" s="110">
        <v>1</v>
      </c>
      <c r="C477" s="110">
        <f t="shared" si="104"/>
        <v>531</v>
      </c>
      <c r="D477" s="110">
        <v>471</v>
      </c>
      <c r="E477" s="110">
        <v>60</v>
      </c>
      <c r="F477" s="111">
        <v>1429</v>
      </c>
      <c r="G477" s="111">
        <f t="shared" si="102"/>
        <v>8.5353999999999992</v>
      </c>
      <c r="H477" s="112">
        <f>ROUND(E477*G477*2,2)</f>
        <v>1024.25</v>
      </c>
      <c r="I477" s="112">
        <f t="shared" si="106"/>
        <v>1265.8699999999999</v>
      </c>
    </row>
    <row r="478" spans="1:9" ht="16.899999999999999" customHeight="1" x14ac:dyDescent="0.25">
      <c r="A478" s="83" t="s">
        <v>229</v>
      </c>
      <c r="B478" s="110">
        <v>1</v>
      </c>
      <c r="C478" s="110">
        <f t="shared" si="104"/>
        <v>573.5</v>
      </c>
      <c r="D478" s="110">
        <v>510</v>
      </c>
      <c r="E478" s="110">
        <v>63.5</v>
      </c>
      <c r="F478" s="111">
        <v>1429</v>
      </c>
      <c r="G478" s="111">
        <f t="shared" si="102"/>
        <v>8.5353999999999992</v>
      </c>
      <c r="H478" s="112">
        <f t="shared" ref="H478:H507" si="107">ROUND(E478*G478*2,2)</f>
        <v>1084</v>
      </c>
      <c r="I478" s="112">
        <f t="shared" si="106"/>
        <v>1339.72</v>
      </c>
    </row>
    <row r="479" spans="1:9" ht="16.899999999999999" customHeight="1" x14ac:dyDescent="0.25">
      <c r="A479" s="83" t="s">
        <v>229</v>
      </c>
      <c r="B479" s="110">
        <v>1</v>
      </c>
      <c r="C479" s="110">
        <f t="shared" si="104"/>
        <v>758</v>
      </c>
      <c r="D479" s="110">
        <v>550</v>
      </c>
      <c r="E479" s="110">
        <v>208</v>
      </c>
      <c r="F479" s="111">
        <v>1429</v>
      </c>
      <c r="G479" s="111">
        <f t="shared" si="102"/>
        <v>8.5353999999999992</v>
      </c>
      <c r="H479" s="112">
        <f t="shared" si="107"/>
        <v>3550.73</v>
      </c>
      <c r="I479" s="112">
        <f t="shared" si="106"/>
        <v>4388.3500000000004</v>
      </c>
    </row>
    <row r="480" spans="1:9" ht="16.899999999999999" customHeight="1" x14ac:dyDescent="0.25">
      <c r="A480" s="83" t="s">
        <v>230</v>
      </c>
      <c r="B480" s="110">
        <v>1</v>
      </c>
      <c r="C480" s="110">
        <f t="shared" si="104"/>
        <v>703</v>
      </c>
      <c r="D480" s="110">
        <v>631</v>
      </c>
      <c r="E480" s="110">
        <v>72</v>
      </c>
      <c r="F480" s="111">
        <v>1429</v>
      </c>
      <c r="G480" s="111">
        <f t="shared" si="102"/>
        <v>8.5353999999999992</v>
      </c>
      <c r="H480" s="112">
        <f t="shared" si="107"/>
        <v>1229.0999999999999</v>
      </c>
      <c r="I480" s="112">
        <f t="shared" si="106"/>
        <v>1519.04</v>
      </c>
    </row>
    <row r="481" spans="1:9" ht="16.899999999999999" customHeight="1" x14ac:dyDescent="0.25">
      <c r="A481" s="83" t="s">
        <v>230</v>
      </c>
      <c r="B481" s="110">
        <v>1</v>
      </c>
      <c r="C481" s="110">
        <f t="shared" si="104"/>
        <v>742</v>
      </c>
      <c r="D481" s="110">
        <v>670</v>
      </c>
      <c r="E481" s="110">
        <v>72</v>
      </c>
      <c r="F481" s="111">
        <v>1572</v>
      </c>
      <c r="G481" s="111">
        <f t="shared" si="102"/>
        <v>9.3895999999999997</v>
      </c>
      <c r="H481" s="112">
        <f t="shared" si="107"/>
        <v>1352.1</v>
      </c>
      <c r="I481" s="112">
        <f t="shared" si="106"/>
        <v>1671.06</v>
      </c>
    </row>
    <row r="482" spans="1:9" ht="16.899999999999999" customHeight="1" x14ac:dyDescent="0.25">
      <c r="A482" s="83" t="s">
        <v>230</v>
      </c>
      <c r="B482" s="110">
        <v>1</v>
      </c>
      <c r="C482" s="110">
        <f t="shared" si="104"/>
        <v>606</v>
      </c>
      <c r="D482" s="110">
        <v>534</v>
      </c>
      <c r="E482" s="110">
        <v>72</v>
      </c>
      <c r="F482" s="111">
        <v>1572</v>
      </c>
      <c r="G482" s="111">
        <f t="shared" si="102"/>
        <v>9.3895999999999997</v>
      </c>
      <c r="H482" s="112">
        <f t="shared" si="107"/>
        <v>1352.1</v>
      </c>
      <c r="I482" s="112">
        <f t="shared" si="106"/>
        <v>1671.06</v>
      </c>
    </row>
    <row r="483" spans="1:9" ht="16.899999999999999" customHeight="1" x14ac:dyDescent="0.25">
      <c r="A483" s="83" t="s">
        <v>231</v>
      </c>
      <c r="B483" s="110">
        <v>1</v>
      </c>
      <c r="C483" s="110">
        <f t="shared" si="104"/>
        <v>554</v>
      </c>
      <c r="D483" s="110">
        <v>510</v>
      </c>
      <c r="E483" s="110">
        <v>44</v>
      </c>
      <c r="F483" s="111">
        <v>1429</v>
      </c>
      <c r="G483" s="111">
        <f t="shared" si="102"/>
        <v>8.5353999999999992</v>
      </c>
      <c r="H483" s="112">
        <f t="shared" si="107"/>
        <v>751.12</v>
      </c>
      <c r="I483" s="112">
        <f t="shared" si="106"/>
        <v>928.31</v>
      </c>
    </row>
    <row r="484" spans="1:9" ht="16.899999999999999" customHeight="1" x14ac:dyDescent="0.25">
      <c r="A484" s="83" t="s">
        <v>231</v>
      </c>
      <c r="B484" s="110">
        <v>1</v>
      </c>
      <c r="C484" s="110">
        <f t="shared" si="104"/>
        <v>403</v>
      </c>
      <c r="D484" s="110">
        <v>383</v>
      </c>
      <c r="E484" s="110">
        <v>20</v>
      </c>
      <c r="F484" s="111">
        <v>1572</v>
      </c>
      <c r="G484" s="111">
        <f t="shared" si="102"/>
        <v>9.3895999999999997</v>
      </c>
      <c r="H484" s="112">
        <f t="shared" si="107"/>
        <v>375.58</v>
      </c>
      <c r="I484" s="112">
        <f t="shared" si="106"/>
        <v>464.18</v>
      </c>
    </row>
    <row r="485" spans="1:9" ht="16.899999999999999" customHeight="1" x14ac:dyDescent="0.25">
      <c r="A485" s="83" t="s">
        <v>231</v>
      </c>
      <c r="B485" s="110">
        <v>1</v>
      </c>
      <c r="C485" s="110">
        <f t="shared" si="104"/>
        <v>646</v>
      </c>
      <c r="D485" s="110">
        <v>614</v>
      </c>
      <c r="E485" s="110">
        <v>32</v>
      </c>
      <c r="F485" s="111">
        <v>1572</v>
      </c>
      <c r="G485" s="111">
        <f t="shared" si="102"/>
        <v>9.3895999999999997</v>
      </c>
      <c r="H485" s="112">
        <f t="shared" si="107"/>
        <v>600.92999999999995</v>
      </c>
      <c r="I485" s="112">
        <f t="shared" si="106"/>
        <v>742.69</v>
      </c>
    </row>
    <row r="486" spans="1:9" ht="16.899999999999999" customHeight="1" x14ac:dyDescent="0.25">
      <c r="A486" s="83" t="s">
        <v>231</v>
      </c>
      <c r="B486" s="110">
        <v>1</v>
      </c>
      <c r="C486" s="110">
        <f t="shared" si="104"/>
        <v>603</v>
      </c>
      <c r="D486" s="110">
        <v>575</v>
      </c>
      <c r="E486" s="110">
        <v>28</v>
      </c>
      <c r="F486" s="111">
        <v>1572</v>
      </c>
      <c r="G486" s="111">
        <f t="shared" si="102"/>
        <v>9.3895999999999997</v>
      </c>
      <c r="H486" s="112">
        <f t="shared" si="107"/>
        <v>525.82000000000005</v>
      </c>
      <c r="I486" s="112">
        <f t="shared" si="106"/>
        <v>649.86</v>
      </c>
    </row>
    <row r="487" spans="1:9" ht="16.899999999999999" customHeight="1" x14ac:dyDescent="0.25">
      <c r="A487" s="83" t="s">
        <v>232</v>
      </c>
      <c r="B487" s="110">
        <v>1</v>
      </c>
      <c r="C487" s="110">
        <f t="shared" si="104"/>
        <v>505</v>
      </c>
      <c r="D487" s="110">
        <v>486</v>
      </c>
      <c r="E487" s="110">
        <v>19</v>
      </c>
      <c r="F487" s="111">
        <v>1649</v>
      </c>
      <c r="G487" s="111">
        <f t="shared" si="102"/>
        <v>9.8495000000000008</v>
      </c>
      <c r="H487" s="112">
        <f t="shared" si="107"/>
        <v>374.28</v>
      </c>
      <c r="I487" s="112">
        <f t="shared" si="106"/>
        <v>462.57</v>
      </c>
    </row>
    <row r="488" spans="1:9" ht="16.899999999999999" customHeight="1" x14ac:dyDescent="0.25">
      <c r="A488" s="83" t="s">
        <v>233</v>
      </c>
      <c r="B488" s="110">
        <v>1</v>
      </c>
      <c r="C488" s="110">
        <f t="shared" si="104"/>
        <v>208</v>
      </c>
      <c r="D488" s="110">
        <v>0</v>
      </c>
      <c r="E488" s="110">
        <v>208</v>
      </c>
      <c r="F488" s="111">
        <v>1960</v>
      </c>
      <c r="G488" s="111">
        <f t="shared" si="102"/>
        <v>11.707100000000001</v>
      </c>
      <c r="H488" s="112">
        <f t="shared" si="107"/>
        <v>4870.1499999999996</v>
      </c>
      <c r="I488" s="112">
        <f t="shared" si="106"/>
        <v>6019.02</v>
      </c>
    </row>
    <row r="489" spans="1:9" ht="16.899999999999999" customHeight="1" x14ac:dyDescent="0.25">
      <c r="A489" s="83" t="s">
        <v>233</v>
      </c>
      <c r="B489" s="110">
        <v>1</v>
      </c>
      <c r="C489" s="110">
        <f t="shared" si="104"/>
        <v>124.25</v>
      </c>
      <c r="D489" s="110">
        <v>115.75</v>
      </c>
      <c r="E489" s="110">
        <v>8.5</v>
      </c>
      <c r="F489" s="111">
        <v>1960</v>
      </c>
      <c r="G489" s="111">
        <f t="shared" si="102"/>
        <v>11.707100000000001</v>
      </c>
      <c r="H489" s="112">
        <f t="shared" si="107"/>
        <v>199.02</v>
      </c>
      <c r="I489" s="112">
        <f t="shared" si="106"/>
        <v>245.97</v>
      </c>
    </row>
    <row r="490" spans="1:9" ht="16.899999999999999" customHeight="1" x14ac:dyDescent="0.25">
      <c r="A490" s="83" t="s">
        <v>233</v>
      </c>
      <c r="B490" s="110">
        <v>1</v>
      </c>
      <c r="C490" s="110">
        <f t="shared" si="104"/>
        <v>248</v>
      </c>
      <c r="D490" s="110">
        <v>0</v>
      </c>
      <c r="E490" s="110">
        <v>248</v>
      </c>
      <c r="F490" s="111">
        <v>1960</v>
      </c>
      <c r="G490" s="111">
        <f t="shared" si="102"/>
        <v>11.707100000000001</v>
      </c>
      <c r="H490" s="112">
        <f t="shared" si="107"/>
        <v>5806.72</v>
      </c>
      <c r="I490" s="112">
        <f t="shared" si="106"/>
        <v>7176.53</v>
      </c>
    </row>
    <row r="491" spans="1:9" ht="16.899999999999999" customHeight="1" x14ac:dyDescent="0.25">
      <c r="A491" s="83" t="s">
        <v>233</v>
      </c>
      <c r="B491" s="110">
        <v>1</v>
      </c>
      <c r="C491" s="110">
        <f t="shared" si="104"/>
        <v>200</v>
      </c>
      <c r="D491" s="110">
        <v>0</v>
      </c>
      <c r="E491" s="110">
        <v>200</v>
      </c>
      <c r="F491" s="111">
        <v>1960</v>
      </c>
      <c r="G491" s="111">
        <f t="shared" si="102"/>
        <v>11.707100000000001</v>
      </c>
      <c r="H491" s="112">
        <f t="shared" si="107"/>
        <v>4682.84</v>
      </c>
      <c r="I491" s="112">
        <f t="shared" si="106"/>
        <v>5787.52</v>
      </c>
    </row>
    <row r="492" spans="1:9" ht="16.899999999999999" customHeight="1" x14ac:dyDescent="0.25">
      <c r="A492" s="83" t="s">
        <v>233</v>
      </c>
      <c r="B492" s="110">
        <v>1</v>
      </c>
      <c r="C492" s="110">
        <f t="shared" si="104"/>
        <v>96</v>
      </c>
      <c r="D492" s="110">
        <v>0</v>
      </c>
      <c r="E492" s="110">
        <v>96</v>
      </c>
      <c r="F492" s="111">
        <v>1960</v>
      </c>
      <c r="G492" s="111">
        <f t="shared" si="102"/>
        <v>11.707100000000001</v>
      </c>
      <c r="H492" s="112">
        <f t="shared" si="107"/>
        <v>2247.7600000000002</v>
      </c>
      <c r="I492" s="112">
        <f t="shared" si="106"/>
        <v>2778.01</v>
      </c>
    </row>
    <row r="493" spans="1:9" ht="16.899999999999999" customHeight="1" x14ac:dyDescent="0.25">
      <c r="A493" s="83" t="s">
        <v>233</v>
      </c>
      <c r="B493" s="110">
        <v>1</v>
      </c>
      <c r="C493" s="110">
        <f t="shared" si="104"/>
        <v>176</v>
      </c>
      <c r="D493" s="110">
        <v>0</v>
      </c>
      <c r="E493" s="110">
        <v>176</v>
      </c>
      <c r="F493" s="111">
        <v>1960</v>
      </c>
      <c r="G493" s="111">
        <f t="shared" si="102"/>
        <v>11.707100000000001</v>
      </c>
      <c r="H493" s="112">
        <f t="shared" si="107"/>
        <v>4120.8999999999996</v>
      </c>
      <c r="I493" s="112">
        <f t="shared" si="106"/>
        <v>5093.0200000000004</v>
      </c>
    </row>
    <row r="494" spans="1:9" ht="16.899999999999999" customHeight="1" x14ac:dyDescent="0.25">
      <c r="A494" s="83" t="s">
        <v>233</v>
      </c>
      <c r="B494" s="110">
        <v>1</v>
      </c>
      <c r="C494" s="110">
        <f t="shared" si="104"/>
        <v>352</v>
      </c>
      <c r="D494" s="110">
        <v>0</v>
      </c>
      <c r="E494" s="110">
        <v>352</v>
      </c>
      <c r="F494" s="111">
        <v>1960</v>
      </c>
      <c r="G494" s="111">
        <f t="shared" si="102"/>
        <v>11.707100000000001</v>
      </c>
      <c r="H494" s="112">
        <f t="shared" si="107"/>
        <v>8241.7999999999993</v>
      </c>
      <c r="I494" s="112">
        <f t="shared" si="106"/>
        <v>10186.040000000001</v>
      </c>
    </row>
    <row r="495" spans="1:9" ht="16.899999999999999" customHeight="1" x14ac:dyDescent="0.25">
      <c r="A495" s="83" t="s">
        <v>234</v>
      </c>
      <c r="B495" s="110">
        <v>1</v>
      </c>
      <c r="C495" s="110">
        <f t="shared" si="104"/>
        <v>608</v>
      </c>
      <c r="D495" s="110">
        <v>582</v>
      </c>
      <c r="E495" s="110">
        <v>26</v>
      </c>
      <c r="F495" s="111">
        <v>1539</v>
      </c>
      <c r="G495" s="111">
        <f t="shared" si="102"/>
        <v>9.1925000000000008</v>
      </c>
      <c r="H495" s="112">
        <f t="shared" si="107"/>
        <v>478.01</v>
      </c>
      <c r="I495" s="112">
        <f t="shared" si="106"/>
        <v>590.77</v>
      </c>
    </row>
    <row r="496" spans="1:9" ht="16.899999999999999" customHeight="1" x14ac:dyDescent="0.25">
      <c r="A496" s="83" t="s">
        <v>234</v>
      </c>
      <c r="B496" s="110">
        <v>1</v>
      </c>
      <c r="C496" s="110">
        <f t="shared" si="104"/>
        <v>542</v>
      </c>
      <c r="D496" s="110">
        <v>510</v>
      </c>
      <c r="E496" s="110">
        <v>32</v>
      </c>
      <c r="F496" s="111">
        <v>1539</v>
      </c>
      <c r="G496" s="111">
        <f t="shared" si="102"/>
        <v>9.1925000000000008</v>
      </c>
      <c r="H496" s="112">
        <f t="shared" si="107"/>
        <v>588.32000000000005</v>
      </c>
      <c r="I496" s="112">
        <f t="shared" si="106"/>
        <v>727.1</v>
      </c>
    </row>
    <row r="497" spans="1:9" ht="16.899999999999999" customHeight="1" x14ac:dyDescent="0.25">
      <c r="A497" s="83" t="s">
        <v>234</v>
      </c>
      <c r="B497" s="110">
        <v>1</v>
      </c>
      <c r="C497" s="110">
        <f t="shared" si="104"/>
        <v>640.5</v>
      </c>
      <c r="D497" s="110">
        <v>582</v>
      </c>
      <c r="E497" s="110">
        <v>58.5</v>
      </c>
      <c r="F497" s="111">
        <v>1539</v>
      </c>
      <c r="G497" s="111">
        <f t="shared" si="102"/>
        <v>9.1925000000000008</v>
      </c>
      <c r="H497" s="112">
        <f t="shared" si="107"/>
        <v>1075.52</v>
      </c>
      <c r="I497" s="112">
        <f t="shared" si="106"/>
        <v>1329.24</v>
      </c>
    </row>
    <row r="498" spans="1:9" ht="16.899999999999999" customHeight="1" x14ac:dyDescent="0.25">
      <c r="A498" s="83" t="s">
        <v>234</v>
      </c>
      <c r="B498" s="110">
        <v>1</v>
      </c>
      <c r="C498" s="110">
        <f t="shared" si="104"/>
        <v>617.5</v>
      </c>
      <c r="D498" s="110">
        <v>590</v>
      </c>
      <c r="E498" s="110">
        <v>27.5</v>
      </c>
      <c r="F498" s="111">
        <v>1539</v>
      </c>
      <c r="G498" s="111">
        <f t="shared" si="102"/>
        <v>9.1925000000000008</v>
      </c>
      <c r="H498" s="112">
        <f t="shared" si="107"/>
        <v>505.59</v>
      </c>
      <c r="I498" s="112">
        <f t="shared" si="106"/>
        <v>624.86</v>
      </c>
    </row>
    <row r="499" spans="1:9" ht="16.899999999999999" customHeight="1" x14ac:dyDescent="0.25">
      <c r="A499" s="83" t="s">
        <v>234</v>
      </c>
      <c r="B499" s="110">
        <v>1</v>
      </c>
      <c r="C499" s="110">
        <f t="shared" si="104"/>
        <v>565.5</v>
      </c>
      <c r="D499" s="110">
        <v>534</v>
      </c>
      <c r="E499" s="110">
        <v>31.5</v>
      </c>
      <c r="F499" s="111">
        <v>1539</v>
      </c>
      <c r="G499" s="111">
        <f t="shared" si="102"/>
        <v>9.1925000000000008</v>
      </c>
      <c r="H499" s="112">
        <f t="shared" si="107"/>
        <v>579.13</v>
      </c>
      <c r="I499" s="112">
        <f t="shared" si="106"/>
        <v>715.75</v>
      </c>
    </row>
    <row r="500" spans="1:9" ht="16.899999999999999" customHeight="1" x14ac:dyDescent="0.25">
      <c r="A500" s="83" t="s">
        <v>234</v>
      </c>
      <c r="B500" s="110">
        <v>1</v>
      </c>
      <c r="C500" s="110">
        <f t="shared" si="104"/>
        <v>302.5</v>
      </c>
      <c r="D500" s="110">
        <v>275</v>
      </c>
      <c r="E500" s="110">
        <v>27.5</v>
      </c>
      <c r="F500" s="111">
        <v>1539</v>
      </c>
      <c r="G500" s="111">
        <f t="shared" si="102"/>
        <v>9.1925000000000008</v>
      </c>
      <c r="H500" s="112">
        <f t="shared" si="107"/>
        <v>505.59</v>
      </c>
      <c r="I500" s="112">
        <f t="shared" si="106"/>
        <v>624.86</v>
      </c>
    </row>
    <row r="501" spans="1:9" ht="16.899999999999999" customHeight="1" x14ac:dyDescent="0.25">
      <c r="A501" s="83" t="s">
        <v>234</v>
      </c>
      <c r="B501" s="110">
        <v>1</v>
      </c>
      <c r="C501" s="110">
        <f t="shared" si="104"/>
        <v>606.5</v>
      </c>
      <c r="D501" s="110">
        <v>590</v>
      </c>
      <c r="E501" s="110">
        <v>16.5</v>
      </c>
      <c r="F501" s="111">
        <v>1570</v>
      </c>
      <c r="G501" s="111">
        <f t="shared" si="102"/>
        <v>9.3775999999999993</v>
      </c>
      <c r="H501" s="112">
        <f t="shared" si="107"/>
        <v>309.45999999999998</v>
      </c>
      <c r="I501" s="112">
        <f t="shared" si="106"/>
        <v>382.46</v>
      </c>
    </row>
    <row r="502" spans="1:9" ht="16.899999999999999" customHeight="1" x14ac:dyDescent="0.25">
      <c r="A502" s="83" t="s">
        <v>234</v>
      </c>
      <c r="B502" s="110">
        <v>1</v>
      </c>
      <c r="C502" s="110">
        <f t="shared" si="104"/>
        <v>557</v>
      </c>
      <c r="D502" s="110">
        <v>526</v>
      </c>
      <c r="E502" s="110">
        <v>31</v>
      </c>
      <c r="F502" s="111">
        <v>1570</v>
      </c>
      <c r="G502" s="111">
        <f t="shared" si="102"/>
        <v>9.3775999999999993</v>
      </c>
      <c r="H502" s="112">
        <f t="shared" si="107"/>
        <v>581.41</v>
      </c>
      <c r="I502" s="112">
        <f t="shared" si="106"/>
        <v>718.56</v>
      </c>
    </row>
    <row r="503" spans="1:9" ht="16.899999999999999" customHeight="1" x14ac:dyDescent="0.25">
      <c r="A503" s="83" t="s">
        <v>234</v>
      </c>
      <c r="B503" s="110">
        <v>1</v>
      </c>
      <c r="C503" s="110">
        <f t="shared" si="104"/>
        <v>588.5</v>
      </c>
      <c r="D503" s="110">
        <v>558</v>
      </c>
      <c r="E503" s="110">
        <v>30.5</v>
      </c>
      <c r="F503" s="111">
        <v>1570</v>
      </c>
      <c r="G503" s="111">
        <f t="shared" si="102"/>
        <v>9.3775999999999993</v>
      </c>
      <c r="H503" s="112">
        <f t="shared" si="107"/>
        <v>572.03</v>
      </c>
      <c r="I503" s="112">
        <f t="shared" si="106"/>
        <v>706.97</v>
      </c>
    </row>
    <row r="504" spans="1:9" ht="16.899999999999999" customHeight="1" x14ac:dyDescent="0.25">
      <c r="A504" s="83" t="s">
        <v>234</v>
      </c>
      <c r="B504" s="110">
        <v>1</v>
      </c>
      <c r="C504" s="110">
        <f t="shared" si="104"/>
        <v>523</v>
      </c>
      <c r="D504" s="110">
        <v>511</v>
      </c>
      <c r="E504" s="110">
        <v>12</v>
      </c>
      <c r="F504" s="111">
        <v>1570</v>
      </c>
      <c r="G504" s="111">
        <f t="shared" si="102"/>
        <v>9.3775999999999993</v>
      </c>
      <c r="H504" s="112">
        <f t="shared" si="107"/>
        <v>225.06</v>
      </c>
      <c r="I504" s="112">
        <f t="shared" si="106"/>
        <v>278.14999999999998</v>
      </c>
    </row>
    <row r="505" spans="1:9" ht="16.899999999999999" customHeight="1" x14ac:dyDescent="0.25">
      <c r="A505" s="83" t="s">
        <v>234</v>
      </c>
      <c r="B505" s="110">
        <v>1</v>
      </c>
      <c r="C505" s="110">
        <f t="shared" si="104"/>
        <v>610.5</v>
      </c>
      <c r="D505" s="110">
        <v>567</v>
      </c>
      <c r="E505" s="110">
        <v>43.5</v>
      </c>
      <c r="F505" s="111">
        <v>1570</v>
      </c>
      <c r="G505" s="111">
        <f t="shared" si="102"/>
        <v>9.3775999999999993</v>
      </c>
      <c r="H505" s="112">
        <f t="shared" si="107"/>
        <v>815.85</v>
      </c>
      <c r="I505" s="112">
        <f t="shared" si="106"/>
        <v>1008.31</v>
      </c>
    </row>
    <row r="506" spans="1:9" ht="16.899999999999999" customHeight="1" x14ac:dyDescent="0.25">
      <c r="A506" s="83" t="s">
        <v>235</v>
      </c>
      <c r="B506" s="110">
        <v>1</v>
      </c>
      <c r="C506" s="110">
        <f t="shared" si="104"/>
        <v>248</v>
      </c>
      <c r="D506" s="110">
        <v>247.5</v>
      </c>
      <c r="E506" s="110">
        <v>0.49999999999999994</v>
      </c>
      <c r="F506" s="111">
        <v>3427</v>
      </c>
      <c r="G506" s="111">
        <f t="shared" si="102"/>
        <v>20.4695</v>
      </c>
      <c r="H506" s="112">
        <f t="shared" si="107"/>
        <v>20.47</v>
      </c>
      <c r="I506" s="112">
        <f t="shared" si="106"/>
        <v>25.3</v>
      </c>
    </row>
    <row r="507" spans="1:9" ht="16.899999999999999" customHeight="1" x14ac:dyDescent="0.25">
      <c r="A507" s="83" t="s">
        <v>236</v>
      </c>
      <c r="B507" s="110">
        <v>1</v>
      </c>
      <c r="C507" s="110">
        <f t="shared" si="104"/>
        <v>670.5</v>
      </c>
      <c r="D507" s="110">
        <v>614</v>
      </c>
      <c r="E507" s="110">
        <v>56.5</v>
      </c>
      <c r="F507" s="111">
        <v>1794</v>
      </c>
      <c r="G507" s="111">
        <f t="shared" si="102"/>
        <v>10.7156</v>
      </c>
      <c r="H507" s="112">
        <f t="shared" si="107"/>
        <v>1210.8599999999999</v>
      </c>
      <c r="I507" s="112">
        <f t="shared" si="106"/>
        <v>1496.5</v>
      </c>
    </row>
    <row r="508" spans="1:9" s="18" customFormat="1" ht="33" x14ac:dyDescent="0.25">
      <c r="A508" s="107" t="s">
        <v>237</v>
      </c>
      <c r="B508" s="116">
        <f>SUM(B509:B1025)</f>
        <v>517</v>
      </c>
      <c r="C508" s="116"/>
      <c r="D508" s="116"/>
      <c r="E508" s="116">
        <f>SUM(E509:E1025)</f>
        <v>32231.070713518366</v>
      </c>
      <c r="F508" s="115"/>
      <c r="G508" s="115"/>
      <c r="H508" s="117">
        <f>SUM(H509:H1025)</f>
        <v>486865.05999999982</v>
      </c>
      <c r="I508" s="117">
        <f>SUM(I509:I1025)</f>
        <v>601716.68000000017</v>
      </c>
    </row>
    <row r="509" spans="1:9" ht="16.899999999999999" customHeight="1" x14ac:dyDescent="0.25">
      <c r="A509" s="83" t="s">
        <v>144</v>
      </c>
      <c r="B509" s="110">
        <v>1</v>
      </c>
      <c r="C509" s="110">
        <f t="shared" si="0"/>
        <v>534</v>
      </c>
      <c r="D509" s="110">
        <v>510</v>
      </c>
      <c r="E509" s="110">
        <v>24</v>
      </c>
      <c r="F509" s="111">
        <v>1263</v>
      </c>
      <c r="G509" s="111">
        <f t="shared" si="102"/>
        <v>7.5438999999999998</v>
      </c>
      <c r="H509" s="112">
        <f>ROUND(E509*G509*2,2)</f>
        <v>362.11</v>
      </c>
      <c r="I509" s="112">
        <f t="shared" si="2"/>
        <v>447.53</v>
      </c>
    </row>
    <row r="510" spans="1:9" ht="16.899999999999999" customHeight="1" x14ac:dyDescent="0.25">
      <c r="A510" s="83" t="s">
        <v>144</v>
      </c>
      <c r="B510" s="110">
        <v>1</v>
      </c>
      <c r="C510" s="110">
        <f t="shared" si="0"/>
        <v>566</v>
      </c>
      <c r="D510" s="110">
        <v>550</v>
      </c>
      <c r="E510" s="110">
        <v>16</v>
      </c>
      <c r="F510" s="111">
        <v>1263</v>
      </c>
      <c r="G510" s="111">
        <f t="shared" si="102"/>
        <v>7.5438999999999998</v>
      </c>
      <c r="H510" s="112">
        <f t="shared" ref="H510:H524" si="108">ROUND(E510*G510*2,2)</f>
        <v>241.4</v>
      </c>
      <c r="I510" s="112">
        <f t="shared" si="2"/>
        <v>298.35000000000002</v>
      </c>
    </row>
    <row r="511" spans="1:9" ht="16.899999999999999" customHeight="1" x14ac:dyDescent="0.25">
      <c r="A511" s="83" t="s">
        <v>144</v>
      </c>
      <c r="B511" s="110">
        <v>1</v>
      </c>
      <c r="C511" s="110">
        <f t="shared" si="0"/>
        <v>527</v>
      </c>
      <c r="D511" s="110">
        <v>511</v>
      </c>
      <c r="E511" s="110">
        <v>16</v>
      </c>
      <c r="F511" s="111">
        <v>1263</v>
      </c>
      <c r="G511" s="111">
        <f t="shared" si="102"/>
        <v>7.5438999999999998</v>
      </c>
      <c r="H511" s="112">
        <f t="shared" si="108"/>
        <v>241.4</v>
      </c>
      <c r="I511" s="112">
        <f t="shared" si="2"/>
        <v>298.35000000000002</v>
      </c>
    </row>
    <row r="512" spans="1:9" ht="16.899999999999999" customHeight="1" x14ac:dyDescent="0.25">
      <c r="A512" s="83" t="s">
        <v>144</v>
      </c>
      <c r="B512" s="110">
        <v>1</v>
      </c>
      <c r="C512" s="110">
        <f t="shared" si="0"/>
        <v>528</v>
      </c>
      <c r="D512" s="110">
        <v>526</v>
      </c>
      <c r="E512" s="110">
        <v>2</v>
      </c>
      <c r="F512" s="111">
        <v>1383</v>
      </c>
      <c r="G512" s="111">
        <f t="shared" si="102"/>
        <v>8.2606999999999999</v>
      </c>
      <c r="H512" s="112">
        <f t="shared" si="108"/>
        <v>33.04</v>
      </c>
      <c r="I512" s="112">
        <f t="shared" si="2"/>
        <v>40.83</v>
      </c>
    </row>
    <row r="513" spans="1:9" ht="16.899999999999999" customHeight="1" x14ac:dyDescent="0.25">
      <c r="A513" s="83" t="s">
        <v>144</v>
      </c>
      <c r="B513" s="110">
        <v>1</v>
      </c>
      <c r="C513" s="110">
        <f t="shared" si="0"/>
        <v>635</v>
      </c>
      <c r="D513" s="110">
        <v>630</v>
      </c>
      <c r="E513" s="110">
        <v>5</v>
      </c>
      <c r="F513" s="111">
        <v>1383</v>
      </c>
      <c r="G513" s="111">
        <f t="shared" si="102"/>
        <v>8.2606999999999999</v>
      </c>
      <c r="H513" s="112">
        <f t="shared" si="108"/>
        <v>82.61</v>
      </c>
      <c r="I513" s="112">
        <f t="shared" si="2"/>
        <v>102.1</v>
      </c>
    </row>
    <row r="514" spans="1:9" ht="16.899999999999999" customHeight="1" x14ac:dyDescent="0.25">
      <c r="A514" s="83" t="s">
        <v>144</v>
      </c>
      <c r="B514" s="110">
        <v>1</v>
      </c>
      <c r="C514" s="110">
        <f t="shared" si="0"/>
        <v>592</v>
      </c>
      <c r="D514" s="110">
        <v>590</v>
      </c>
      <c r="E514" s="110">
        <v>2</v>
      </c>
      <c r="F514" s="111">
        <v>1383</v>
      </c>
      <c r="G514" s="111">
        <f t="shared" si="102"/>
        <v>8.2606999999999999</v>
      </c>
      <c r="H514" s="112">
        <f t="shared" si="108"/>
        <v>33.04</v>
      </c>
      <c r="I514" s="112">
        <f t="shared" si="2"/>
        <v>40.83</v>
      </c>
    </row>
    <row r="515" spans="1:9" ht="16.899999999999999" customHeight="1" x14ac:dyDescent="0.25">
      <c r="A515" s="83" t="s">
        <v>144</v>
      </c>
      <c r="B515" s="110">
        <v>1</v>
      </c>
      <c r="C515" s="110">
        <f t="shared" si="0"/>
        <v>555</v>
      </c>
      <c r="D515" s="110">
        <v>550</v>
      </c>
      <c r="E515" s="110">
        <v>5</v>
      </c>
      <c r="F515" s="111">
        <v>1383</v>
      </c>
      <c r="G515" s="111">
        <f t="shared" si="102"/>
        <v>8.2606999999999999</v>
      </c>
      <c r="H515" s="112">
        <f t="shared" si="108"/>
        <v>82.61</v>
      </c>
      <c r="I515" s="112">
        <f t="shared" si="2"/>
        <v>102.1</v>
      </c>
    </row>
    <row r="516" spans="1:9" ht="16.899999999999999" customHeight="1" x14ac:dyDescent="0.25">
      <c r="A516" s="83" t="s">
        <v>144</v>
      </c>
      <c r="B516" s="110">
        <v>1</v>
      </c>
      <c r="C516" s="110">
        <f t="shared" si="0"/>
        <v>551</v>
      </c>
      <c r="D516" s="110">
        <v>550</v>
      </c>
      <c r="E516" s="110">
        <v>1</v>
      </c>
      <c r="F516" s="111">
        <v>1288</v>
      </c>
      <c r="G516" s="111">
        <f t="shared" si="102"/>
        <v>7.6932</v>
      </c>
      <c r="H516" s="112">
        <f t="shared" si="108"/>
        <v>15.39</v>
      </c>
      <c r="I516" s="112">
        <f t="shared" si="2"/>
        <v>19.02</v>
      </c>
    </row>
    <row r="517" spans="1:9" ht="16.899999999999999" customHeight="1" x14ac:dyDescent="0.25">
      <c r="A517" s="83" t="s">
        <v>144</v>
      </c>
      <c r="B517" s="110">
        <v>1</v>
      </c>
      <c r="C517" s="110">
        <f t="shared" si="0"/>
        <v>543</v>
      </c>
      <c r="D517" s="110">
        <v>542</v>
      </c>
      <c r="E517" s="110">
        <v>1</v>
      </c>
      <c r="F517" s="111">
        <v>1288</v>
      </c>
      <c r="G517" s="111">
        <f t="shared" si="102"/>
        <v>7.6932</v>
      </c>
      <c r="H517" s="112">
        <f t="shared" si="108"/>
        <v>15.39</v>
      </c>
      <c r="I517" s="112">
        <f t="shared" si="2"/>
        <v>19.02</v>
      </c>
    </row>
    <row r="518" spans="1:9" ht="16.899999999999999" customHeight="1" x14ac:dyDescent="0.25">
      <c r="A518" s="83" t="s">
        <v>144</v>
      </c>
      <c r="B518" s="110">
        <v>1</v>
      </c>
      <c r="C518" s="110">
        <f t="shared" si="0"/>
        <v>424</v>
      </c>
      <c r="D518" s="110">
        <v>423</v>
      </c>
      <c r="E518" s="110">
        <v>1</v>
      </c>
      <c r="F518" s="111">
        <v>1288</v>
      </c>
      <c r="G518" s="111">
        <f t="shared" si="102"/>
        <v>7.6932</v>
      </c>
      <c r="H518" s="112">
        <f t="shared" si="108"/>
        <v>15.39</v>
      </c>
      <c r="I518" s="112">
        <f t="shared" si="2"/>
        <v>19.02</v>
      </c>
    </row>
    <row r="519" spans="1:9" ht="16.899999999999999" customHeight="1" x14ac:dyDescent="0.25">
      <c r="A519" s="83" t="s">
        <v>144</v>
      </c>
      <c r="B519" s="110">
        <v>1</v>
      </c>
      <c r="C519" s="110">
        <f t="shared" si="0"/>
        <v>615</v>
      </c>
      <c r="D519" s="110">
        <v>614</v>
      </c>
      <c r="E519" s="110">
        <v>1</v>
      </c>
      <c r="F519" s="111">
        <v>1288</v>
      </c>
      <c r="G519" s="111">
        <f t="shared" si="102"/>
        <v>7.6932</v>
      </c>
      <c r="H519" s="112">
        <f t="shared" si="108"/>
        <v>15.39</v>
      </c>
      <c r="I519" s="112">
        <f t="shared" si="2"/>
        <v>19.02</v>
      </c>
    </row>
    <row r="520" spans="1:9" ht="16.899999999999999" customHeight="1" x14ac:dyDescent="0.25">
      <c r="A520" s="83" t="s">
        <v>144</v>
      </c>
      <c r="B520" s="110">
        <v>1</v>
      </c>
      <c r="C520" s="110">
        <f t="shared" si="0"/>
        <v>129</v>
      </c>
      <c r="D520" s="110">
        <v>128</v>
      </c>
      <c r="E520" s="110">
        <v>1</v>
      </c>
      <c r="F520" s="111">
        <v>1288</v>
      </c>
      <c r="G520" s="111">
        <f t="shared" si="102"/>
        <v>7.6932</v>
      </c>
      <c r="H520" s="112">
        <f t="shared" si="108"/>
        <v>15.39</v>
      </c>
      <c r="I520" s="112">
        <f t="shared" si="2"/>
        <v>19.02</v>
      </c>
    </row>
    <row r="521" spans="1:9" ht="16.899999999999999" customHeight="1" x14ac:dyDescent="0.25">
      <c r="A521" s="83" t="s">
        <v>144</v>
      </c>
      <c r="B521" s="110">
        <v>1</v>
      </c>
      <c r="C521" s="110">
        <f t="shared" si="0"/>
        <v>568</v>
      </c>
      <c r="D521" s="110">
        <v>566</v>
      </c>
      <c r="E521" s="110">
        <v>2</v>
      </c>
      <c r="F521" s="111">
        <v>1288</v>
      </c>
      <c r="G521" s="111">
        <f t="shared" si="102"/>
        <v>7.6932</v>
      </c>
      <c r="H521" s="112">
        <f t="shared" si="108"/>
        <v>30.77</v>
      </c>
      <c r="I521" s="112">
        <f t="shared" si="2"/>
        <v>38.03</v>
      </c>
    </row>
    <row r="522" spans="1:9" ht="16.899999999999999" customHeight="1" x14ac:dyDescent="0.25">
      <c r="A522" s="83" t="s">
        <v>144</v>
      </c>
      <c r="B522" s="110">
        <v>1</v>
      </c>
      <c r="C522" s="110">
        <f t="shared" si="0"/>
        <v>160</v>
      </c>
      <c r="D522" s="110">
        <v>159</v>
      </c>
      <c r="E522" s="110">
        <v>1</v>
      </c>
      <c r="F522" s="111">
        <v>1288</v>
      </c>
      <c r="G522" s="111">
        <f t="shared" si="102"/>
        <v>7.6932</v>
      </c>
      <c r="H522" s="112">
        <f t="shared" si="108"/>
        <v>15.39</v>
      </c>
      <c r="I522" s="112">
        <f t="shared" si="2"/>
        <v>19.02</v>
      </c>
    </row>
    <row r="523" spans="1:9" ht="16.899999999999999" customHeight="1" x14ac:dyDescent="0.25">
      <c r="A523" s="83" t="s">
        <v>144</v>
      </c>
      <c r="B523" s="110">
        <v>1</v>
      </c>
      <c r="C523" s="110">
        <f t="shared" si="0"/>
        <v>112</v>
      </c>
      <c r="D523" s="110">
        <v>111</v>
      </c>
      <c r="E523" s="110">
        <v>1</v>
      </c>
      <c r="F523" s="111">
        <v>1288</v>
      </c>
      <c r="G523" s="111">
        <f t="shared" si="102"/>
        <v>7.6932</v>
      </c>
      <c r="H523" s="112">
        <f t="shared" si="108"/>
        <v>15.39</v>
      </c>
      <c r="I523" s="112">
        <f t="shared" si="2"/>
        <v>19.02</v>
      </c>
    </row>
    <row r="524" spans="1:9" ht="16.899999999999999" customHeight="1" x14ac:dyDescent="0.25">
      <c r="A524" s="83" t="s">
        <v>144</v>
      </c>
      <c r="B524" s="110">
        <v>1</v>
      </c>
      <c r="C524" s="110">
        <f t="shared" si="0"/>
        <v>306</v>
      </c>
      <c r="D524" s="110">
        <v>304</v>
      </c>
      <c r="E524" s="110">
        <v>2</v>
      </c>
      <c r="F524" s="111">
        <v>1288</v>
      </c>
      <c r="G524" s="111">
        <f t="shared" si="102"/>
        <v>7.6932</v>
      </c>
      <c r="H524" s="112">
        <f t="shared" si="108"/>
        <v>30.77</v>
      </c>
      <c r="I524" s="112">
        <f t="shared" si="2"/>
        <v>38.03</v>
      </c>
    </row>
    <row r="525" spans="1:9" ht="16.899999999999999" customHeight="1" x14ac:dyDescent="0.25">
      <c r="A525" s="83" t="s">
        <v>144</v>
      </c>
      <c r="B525" s="110">
        <v>1</v>
      </c>
      <c r="C525" s="110">
        <f t="shared" ref="C525:C588" si="109">D525+E525</f>
        <v>616</v>
      </c>
      <c r="D525" s="110">
        <v>462</v>
      </c>
      <c r="E525" s="110">
        <v>154</v>
      </c>
      <c r="F525" s="111">
        <v>1288</v>
      </c>
      <c r="G525" s="111">
        <f t="shared" si="102"/>
        <v>7.6932</v>
      </c>
      <c r="H525" s="112">
        <f>ROUND(E525*G525*2,2)</f>
        <v>2369.5100000000002</v>
      </c>
      <c r="I525" s="112">
        <f t="shared" ref="I525:I588" si="110">ROUND(H525*1.2359,2)</f>
        <v>2928.48</v>
      </c>
    </row>
    <row r="526" spans="1:9" ht="16.899999999999999" customHeight="1" x14ac:dyDescent="0.25">
      <c r="A526" s="83" t="s">
        <v>144</v>
      </c>
      <c r="B526" s="110">
        <v>1</v>
      </c>
      <c r="C526" s="110">
        <f t="shared" si="109"/>
        <v>800</v>
      </c>
      <c r="D526" s="110">
        <v>583</v>
      </c>
      <c r="E526" s="110">
        <v>217</v>
      </c>
      <c r="F526" s="111">
        <v>1288</v>
      </c>
      <c r="G526" s="111">
        <f t="shared" ref="G526:G589" si="111">ROUND(F526/167.42,4)</f>
        <v>7.6932</v>
      </c>
      <c r="H526" s="112">
        <f t="shared" ref="H526:H540" si="112">ROUND(E526*G526*2,2)</f>
        <v>3338.85</v>
      </c>
      <c r="I526" s="112">
        <f t="shared" si="110"/>
        <v>4126.4799999999996</v>
      </c>
    </row>
    <row r="527" spans="1:9" ht="16.899999999999999" customHeight="1" x14ac:dyDescent="0.25">
      <c r="A527" s="83" t="s">
        <v>144</v>
      </c>
      <c r="B527" s="110">
        <v>1</v>
      </c>
      <c r="C527" s="110">
        <f t="shared" si="109"/>
        <v>608</v>
      </c>
      <c r="D527" s="110">
        <v>486</v>
      </c>
      <c r="E527" s="110">
        <v>122</v>
      </c>
      <c r="F527" s="111">
        <v>1288</v>
      </c>
      <c r="G527" s="111">
        <f t="shared" si="111"/>
        <v>7.6932</v>
      </c>
      <c r="H527" s="112">
        <f t="shared" si="112"/>
        <v>1877.14</v>
      </c>
      <c r="I527" s="112">
        <f t="shared" si="110"/>
        <v>2319.96</v>
      </c>
    </row>
    <row r="528" spans="1:9" ht="16.899999999999999" customHeight="1" x14ac:dyDescent="0.25">
      <c r="A528" s="83" t="s">
        <v>144</v>
      </c>
      <c r="B528" s="110">
        <v>1</v>
      </c>
      <c r="C528" s="110">
        <f t="shared" si="109"/>
        <v>776</v>
      </c>
      <c r="D528" s="110">
        <v>574</v>
      </c>
      <c r="E528" s="110">
        <v>202</v>
      </c>
      <c r="F528" s="111">
        <v>1288</v>
      </c>
      <c r="G528" s="111">
        <f t="shared" si="111"/>
        <v>7.6932</v>
      </c>
      <c r="H528" s="112">
        <f t="shared" si="112"/>
        <v>3108.05</v>
      </c>
      <c r="I528" s="112">
        <f t="shared" si="110"/>
        <v>3841.24</v>
      </c>
    </row>
    <row r="529" spans="1:9" ht="16.899999999999999" customHeight="1" x14ac:dyDescent="0.25">
      <c r="A529" s="83" t="s">
        <v>144</v>
      </c>
      <c r="B529" s="110">
        <v>1</v>
      </c>
      <c r="C529" s="110">
        <f t="shared" si="109"/>
        <v>705</v>
      </c>
      <c r="D529" s="110">
        <v>494</v>
      </c>
      <c r="E529" s="110">
        <v>211</v>
      </c>
      <c r="F529" s="111">
        <v>1338</v>
      </c>
      <c r="G529" s="111">
        <f t="shared" si="111"/>
        <v>7.9919000000000002</v>
      </c>
      <c r="H529" s="112">
        <f t="shared" si="112"/>
        <v>3372.58</v>
      </c>
      <c r="I529" s="112">
        <f t="shared" si="110"/>
        <v>4168.17</v>
      </c>
    </row>
    <row r="530" spans="1:9" ht="16.899999999999999" customHeight="1" x14ac:dyDescent="0.25">
      <c r="A530" s="83" t="s">
        <v>144</v>
      </c>
      <c r="B530" s="110">
        <v>1</v>
      </c>
      <c r="C530" s="110">
        <f t="shared" si="109"/>
        <v>864</v>
      </c>
      <c r="D530" s="110">
        <v>670</v>
      </c>
      <c r="E530" s="110">
        <v>194</v>
      </c>
      <c r="F530" s="111">
        <v>1338</v>
      </c>
      <c r="G530" s="111">
        <f t="shared" si="111"/>
        <v>7.9919000000000002</v>
      </c>
      <c r="H530" s="112">
        <f t="shared" si="112"/>
        <v>3100.86</v>
      </c>
      <c r="I530" s="112">
        <f t="shared" si="110"/>
        <v>3832.35</v>
      </c>
    </row>
    <row r="531" spans="1:9" ht="16.899999999999999" customHeight="1" x14ac:dyDescent="0.25">
      <c r="A531" s="83" t="s">
        <v>144</v>
      </c>
      <c r="B531" s="110">
        <v>1</v>
      </c>
      <c r="C531" s="110">
        <f t="shared" si="109"/>
        <v>864</v>
      </c>
      <c r="D531" s="110">
        <v>630</v>
      </c>
      <c r="E531" s="110">
        <v>234</v>
      </c>
      <c r="F531" s="111">
        <v>1338</v>
      </c>
      <c r="G531" s="111">
        <f t="shared" si="111"/>
        <v>7.9919000000000002</v>
      </c>
      <c r="H531" s="112">
        <f t="shared" si="112"/>
        <v>3740.21</v>
      </c>
      <c r="I531" s="112">
        <f t="shared" si="110"/>
        <v>4622.53</v>
      </c>
    </row>
    <row r="532" spans="1:9" ht="16.899999999999999" customHeight="1" x14ac:dyDescent="0.25">
      <c r="A532" s="83" t="s">
        <v>144</v>
      </c>
      <c r="B532" s="110">
        <v>1</v>
      </c>
      <c r="C532" s="110">
        <f t="shared" si="109"/>
        <v>696</v>
      </c>
      <c r="D532" s="110">
        <v>566</v>
      </c>
      <c r="E532" s="110">
        <v>130</v>
      </c>
      <c r="F532" s="111">
        <v>1338</v>
      </c>
      <c r="G532" s="111">
        <f t="shared" si="111"/>
        <v>7.9919000000000002</v>
      </c>
      <c r="H532" s="112">
        <f t="shared" si="112"/>
        <v>2077.89</v>
      </c>
      <c r="I532" s="112">
        <f t="shared" si="110"/>
        <v>2568.06</v>
      </c>
    </row>
    <row r="533" spans="1:9" ht="16.899999999999999" customHeight="1" x14ac:dyDescent="0.25">
      <c r="A533" s="83" t="s">
        <v>144</v>
      </c>
      <c r="B533" s="110">
        <v>1</v>
      </c>
      <c r="C533" s="110">
        <f t="shared" si="109"/>
        <v>720</v>
      </c>
      <c r="D533" s="110">
        <v>542</v>
      </c>
      <c r="E533" s="110">
        <v>178</v>
      </c>
      <c r="F533" s="111">
        <v>1338</v>
      </c>
      <c r="G533" s="111">
        <f t="shared" si="111"/>
        <v>7.9919000000000002</v>
      </c>
      <c r="H533" s="112">
        <f t="shared" si="112"/>
        <v>2845.12</v>
      </c>
      <c r="I533" s="112">
        <f t="shared" si="110"/>
        <v>3516.28</v>
      </c>
    </row>
    <row r="534" spans="1:9" ht="16.899999999999999" customHeight="1" x14ac:dyDescent="0.25">
      <c r="A534" s="83" t="s">
        <v>144</v>
      </c>
      <c r="B534" s="110">
        <v>1</v>
      </c>
      <c r="C534" s="110">
        <f t="shared" si="109"/>
        <v>197.48500000000001</v>
      </c>
      <c r="D534" s="110">
        <v>137.5</v>
      </c>
      <c r="E534" s="110">
        <v>59.984999999999999</v>
      </c>
      <c r="F534" s="111">
        <v>1338</v>
      </c>
      <c r="G534" s="111">
        <f t="shared" si="111"/>
        <v>7.9919000000000002</v>
      </c>
      <c r="H534" s="112">
        <f t="shared" si="112"/>
        <v>958.79</v>
      </c>
      <c r="I534" s="112">
        <f t="shared" si="110"/>
        <v>1184.97</v>
      </c>
    </row>
    <row r="535" spans="1:9" ht="16.899999999999999" customHeight="1" x14ac:dyDescent="0.25">
      <c r="A535" s="83" t="s">
        <v>144</v>
      </c>
      <c r="B535" s="110">
        <v>1</v>
      </c>
      <c r="C535" s="110">
        <f t="shared" si="109"/>
        <v>84</v>
      </c>
      <c r="D535" s="110">
        <v>0</v>
      </c>
      <c r="E535" s="110">
        <v>84</v>
      </c>
      <c r="F535" s="111">
        <v>1413</v>
      </c>
      <c r="G535" s="111">
        <f t="shared" si="111"/>
        <v>8.4398999999999997</v>
      </c>
      <c r="H535" s="112">
        <f t="shared" si="112"/>
        <v>1417.9</v>
      </c>
      <c r="I535" s="112">
        <f t="shared" si="110"/>
        <v>1752.38</v>
      </c>
    </row>
    <row r="536" spans="1:9" ht="16.899999999999999" customHeight="1" x14ac:dyDescent="0.25">
      <c r="A536" s="83" t="s">
        <v>144</v>
      </c>
      <c r="B536" s="110">
        <v>1</v>
      </c>
      <c r="C536" s="110">
        <f t="shared" si="109"/>
        <v>336</v>
      </c>
      <c r="D536" s="110">
        <v>141.5</v>
      </c>
      <c r="E536" s="110">
        <v>194.5</v>
      </c>
      <c r="F536" s="111">
        <v>1413</v>
      </c>
      <c r="G536" s="111">
        <f t="shared" si="111"/>
        <v>8.4398999999999997</v>
      </c>
      <c r="H536" s="112">
        <f t="shared" si="112"/>
        <v>3283.12</v>
      </c>
      <c r="I536" s="112">
        <f t="shared" si="110"/>
        <v>4057.61</v>
      </c>
    </row>
    <row r="537" spans="1:9" ht="16.899999999999999" customHeight="1" x14ac:dyDescent="0.25">
      <c r="A537" s="83" t="s">
        <v>144</v>
      </c>
      <c r="B537" s="110">
        <v>1</v>
      </c>
      <c r="C537" s="110">
        <f t="shared" si="109"/>
        <v>96</v>
      </c>
      <c r="D537" s="110">
        <v>0</v>
      </c>
      <c r="E537" s="110">
        <v>96</v>
      </c>
      <c r="F537" s="111">
        <v>1413</v>
      </c>
      <c r="G537" s="111">
        <f t="shared" si="111"/>
        <v>8.4398999999999997</v>
      </c>
      <c r="H537" s="112">
        <f t="shared" si="112"/>
        <v>1620.46</v>
      </c>
      <c r="I537" s="112">
        <f t="shared" si="110"/>
        <v>2002.73</v>
      </c>
    </row>
    <row r="538" spans="1:9" ht="16.899999999999999" customHeight="1" x14ac:dyDescent="0.25">
      <c r="A538" s="83" t="s">
        <v>144</v>
      </c>
      <c r="B538" s="110">
        <v>1</v>
      </c>
      <c r="C538" s="110">
        <f t="shared" si="109"/>
        <v>864</v>
      </c>
      <c r="D538" s="110">
        <v>670</v>
      </c>
      <c r="E538" s="110">
        <v>194</v>
      </c>
      <c r="F538" s="111">
        <v>1267</v>
      </c>
      <c r="G538" s="111">
        <f t="shared" si="111"/>
        <v>7.5678000000000001</v>
      </c>
      <c r="H538" s="112">
        <f t="shared" si="112"/>
        <v>2936.31</v>
      </c>
      <c r="I538" s="112">
        <f t="shared" si="110"/>
        <v>3628.99</v>
      </c>
    </row>
    <row r="539" spans="1:9" ht="16.899999999999999" customHeight="1" x14ac:dyDescent="0.25">
      <c r="A539" s="83" t="s">
        <v>144</v>
      </c>
      <c r="B539" s="110">
        <v>1</v>
      </c>
      <c r="C539" s="110">
        <f t="shared" si="109"/>
        <v>608.5</v>
      </c>
      <c r="D539" s="110">
        <v>502</v>
      </c>
      <c r="E539" s="110">
        <v>106.5</v>
      </c>
      <c r="F539" s="111">
        <v>1267</v>
      </c>
      <c r="G539" s="111">
        <f t="shared" si="111"/>
        <v>7.5678000000000001</v>
      </c>
      <c r="H539" s="112">
        <f t="shared" si="112"/>
        <v>1611.94</v>
      </c>
      <c r="I539" s="112">
        <f t="shared" si="110"/>
        <v>1992.2</v>
      </c>
    </row>
    <row r="540" spans="1:9" ht="16.899999999999999" customHeight="1" x14ac:dyDescent="0.25">
      <c r="A540" s="83" t="s">
        <v>144</v>
      </c>
      <c r="B540" s="110">
        <v>1</v>
      </c>
      <c r="C540" s="110">
        <f t="shared" si="109"/>
        <v>600</v>
      </c>
      <c r="D540" s="110">
        <v>510</v>
      </c>
      <c r="E540" s="110">
        <v>90</v>
      </c>
      <c r="F540" s="111">
        <v>1267</v>
      </c>
      <c r="G540" s="111">
        <f t="shared" si="111"/>
        <v>7.5678000000000001</v>
      </c>
      <c r="H540" s="112">
        <f t="shared" si="112"/>
        <v>1362.2</v>
      </c>
      <c r="I540" s="112">
        <f t="shared" si="110"/>
        <v>1683.54</v>
      </c>
    </row>
    <row r="541" spans="1:9" ht="16.899999999999999" customHeight="1" x14ac:dyDescent="0.25">
      <c r="A541" s="83" t="s">
        <v>144</v>
      </c>
      <c r="B541" s="110">
        <v>1</v>
      </c>
      <c r="C541" s="110">
        <f t="shared" si="109"/>
        <v>177</v>
      </c>
      <c r="D541" s="110">
        <v>0</v>
      </c>
      <c r="E541" s="110">
        <v>177</v>
      </c>
      <c r="F541" s="111">
        <v>1267</v>
      </c>
      <c r="G541" s="111">
        <f t="shared" si="111"/>
        <v>7.5678000000000001</v>
      </c>
      <c r="H541" s="112">
        <f>ROUND(E541*G541*2,2)</f>
        <v>2679</v>
      </c>
      <c r="I541" s="112">
        <f t="shared" si="110"/>
        <v>3310.98</v>
      </c>
    </row>
    <row r="542" spans="1:9" ht="16.899999999999999" customHeight="1" x14ac:dyDescent="0.25">
      <c r="A542" s="83" t="s">
        <v>144</v>
      </c>
      <c r="B542" s="110">
        <v>1</v>
      </c>
      <c r="C542" s="110">
        <f t="shared" si="109"/>
        <v>584</v>
      </c>
      <c r="D542" s="110">
        <v>566</v>
      </c>
      <c r="E542" s="110">
        <v>18</v>
      </c>
      <c r="F542" s="111">
        <v>1611</v>
      </c>
      <c r="G542" s="111">
        <f t="shared" si="111"/>
        <v>9.6225000000000005</v>
      </c>
      <c r="H542" s="112">
        <f t="shared" ref="H542:H556" si="113">ROUND(E542*G542*2,2)</f>
        <v>346.41</v>
      </c>
      <c r="I542" s="112">
        <f t="shared" si="110"/>
        <v>428.13</v>
      </c>
    </row>
    <row r="543" spans="1:9" ht="16.899999999999999" customHeight="1" x14ac:dyDescent="0.25">
      <c r="A543" s="83" t="s">
        <v>144</v>
      </c>
      <c r="B543" s="110">
        <v>1</v>
      </c>
      <c r="C543" s="110">
        <f t="shared" si="109"/>
        <v>673</v>
      </c>
      <c r="D543" s="110">
        <v>670</v>
      </c>
      <c r="E543" s="110">
        <v>3</v>
      </c>
      <c r="F543" s="111">
        <v>1611</v>
      </c>
      <c r="G543" s="111">
        <f t="shared" si="111"/>
        <v>9.6225000000000005</v>
      </c>
      <c r="H543" s="112">
        <f t="shared" si="113"/>
        <v>57.74</v>
      </c>
      <c r="I543" s="112">
        <f t="shared" si="110"/>
        <v>71.36</v>
      </c>
    </row>
    <row r="544" spans="1:9" ht="16.899999999999999" customHeight="1" x14ac:dyDescent="0.25">
      <c r="A544" s="83" t="s">
        <v>144</v>
      </c>
      <c r="B544" s="110">
        <v>1</v>
      </c>
      <c r="C544" s="110">
        <f t="shared" si="109"/>
        <v>502</v>
      </c>
      <c r="D544" s="110">
        <v>454</v>
      </c>
      <c r="E544" s="110">
        <v>48</v>
      </c>
      <c r="F544" s="111">
        <v>1611</v>
      </c>
      <c r="G544" s="111">
        <f t="shared" si="111"/>
        <v>9.6225000000000005</v>
      </c>
      <c r="H544" s="112">
        <f t="shared" si="113"/>
        <v>923.76</v>
      </c>
      <c r="I544" s="112">
        <f t="shared" si="110"/>
        <v>1141.67</v>
      </c>
    </row>
    <row r="545" spans="1:9" ht="16.899999999999999" customHeight="1" x14ac:dyDescent="0.25">
      <c r="A545" s="83" t="s">
        <v>144</v>
      </c>
      <c r="B545" s="110">
        <v>1</v>
      </c>
      <c r="C545" s="110">
        <f t="shared" si="109"/>
        <v>614</v>
      </c>
      <c r="D545" s="110">
        <v>590</v>
      </c>
      <c r="E545" s="110">
        <v>24</v>
      </c>
      <c r="F545" s="111">
        <v>1611</v>
      </c>
      <c r="G545" s="111">
        <f t="shared" si="111"/>
        <v>9.6225000000000005</v>
      </c>
      <c r="H545" s="112">
        <f t="shared" si="113"/>
        <v>461.88</v>
      </c>
      <c r="I545" s="112">
        <f t="shared" si="110"/>
        <v>570.84</v>
      </c>
    </row>
    <row r="546" spans="1:9" ht="16.899999999999999" customHeight="1" x14ac:dyDescent="0.25">
      <c r="A546" s="83" t="s">
        <v>144</v>
      </c>
      <c r="B546" s="110">
        <v>1</v>
      </c>
      <c r="C546" s="110">
        <f t="shared" si="109"/>
        <v>721</v>
      </c>
      <c r="D546" s="110">
        <v>670</v>
      </c>
      <c r="E546" s="110">
        <v>51</v>
      </c>
      <c r="F546" s="111">
        <v>1611</v>
      </c>
      <c r="G546" s="111">
        <f t="shared" si="111"/>
        <v>9.6225000000000005</v>
      </c>
      <c r="H546" s="112">
        <f t="shared" si="113"/>
        <v>981.5</v>
      </c>
      <c r="I546" s="112">
        <f t="shared" si="110"/>
        <v>1213.04</v>
      </c>
    </row>
    <row r="547" spans="1:9" ht="16.899999999999999" customHeight="1" x14ac:dyDescent="0.25">
      <c r="A547" s="83" t="s">
        <v>144</v>
      </c>
      <c r="B547" s="110">
        <v>1</v>
      </c>
      <c r="C547" s="110">
        <f t="shared" si="109"/>
        <v>326</v>
      </c>
      <c r="D547" s="110">
        <v>246</v>
      </c>
      <c r="E547" s="110">
        <v>80</v>
      </c>
      <c r="F547" s="111">
        <v>1611</v>
      </c>
      <c r="G547" s="111">
        <f t="shared" si="111"/>
        <v>9.6225000000000005</v>
      </c>
      <c r="H547" s="112">
        <f t="shared" si="113"/>
        <v>1539.6</v>
      </c>
      <c r="I547" s="112">
        <f t="shared" si="110"/>
        <v>1902.79</v>
      </c>
    </row>
    <row r="548" spans="1:9" ht="16.899999999999999" customHeight="1" x14ac:dyDescent="0.25">
      <c r="A548" s="83" t="s">
        <v>144</v>
      </c>
      <c r="B548" s="110">
        <v>1</v>
      </c>
      <c r="C548" s="110">
        <f t="shared" si="109"/>
        <v>679</v>
      </c>
      <c r="D548" s="110">
        <v>590</v>
      </c>
      <c r="E548" s="110">
        <v>89</v>
      </c>
      <c r="F548" s="111">
        <v>1611</v>
      </c>
      <c r="G548" s="111">
        <f t="shared" si="111"/>
        <v>9.6225000000000005</v>
      </c>
      <c r="H548" s="112">
        <f t="shared" si="113"/>
        <v>1712.81</v>
      </c>
      <c r="I548" s="112">
        <f t="shared" si="110"/>
        <v>2116.86</v>
      </c>
    </row>
    <row r="549" spans="1:9" ht="16.899999999999999" customHeight="1" x14ac:dyDescent="0.25">
      <c r="A549" s="83" t="s">
        <v>144</v>
      </c>
      <c r="B549" s="110">
        <v>1</v>
      </c>
      <c r="C549" s="110">
        <f t="shared" si="109"/>
        <v>647</v>
      </c>
      <c r="D549" s="110">
        <v>591</v>
      </c>
      <c r="E549" s="110">
        <v>56</v>
      </c>
      <c r="F549" s="111">
        <v>1611</v>
      </c>
      <c r="G549" s="111">
        <f t="shared" si="111"/>
        <v>9.6225000000000005</v>
      </c>
      <c r="H549" s="112">
        <f t="shared" si="113"/>
        <v>1077.72</v>
      </c>
      <c r="I549" s="112">
        <f t="shared" si="110"/>
        <v>1331.95</v>
      </c>
    </row>
    <row r="550" spans="1:9" ht="16.899999999999999" customHeight="1" x14ac:dyDescent="0.25">
      <c r="A550" s="83" t="s">
        <v>144</v>
      </c>
      <c r="B550" s="110">
        <v>1</v>
      </c>
      <c r="C550" s="110">
        <f t="shared" si="109"/>
        <v>606</v>
      </c>
      <c r="D550" s="110">
        <v>518</v>
      </c>
      <c r="E550" s="110">
        <v>88</v>
      </c>
      <c r="F550" s="111">
        <v>1611</v>
      </c>
      <c r="G550" s="111">
        <f t="shared" si="111"/>
        <v>9.6225000000000005</v>
      </c>
      <c r="H550" s="112">
        <f t="shared" si="113"/>
        <v>1693.56</v>
      </c>
      <c r="I550" s="112">
        <f t="shared" si="110"/>
        <v>2093.0700000000002</v>
      </c>
    </row>
    <row r="551" spans="1:9" ht="16.899999999999999" customHeight="1" x14ac:dyDescent="0.25">
      <c r="A551" s="83" t="s">
        <v>144</v>
      </c>
      <c r="B551" s="110">
        <v>1</v>
      </c>
      <c r="C551" s="110">
        <f t="shared" si="109"/>
        <v>484</v>
      </c>
      <c r="D551" s="110">
        <v>478</v>
      </c>
      <c r="E551" s="110">
        <v>6</v>
      </c>
      <c r="F551" s="111">
        <v>1611</v>
      </c>
      <c r="G551" s="111">
        <f t="shared" si="111"/>
        <v>9.6225000000000005</v>
      </c>
      <c r="H551" s="112">
        <f t="shared" si="113"/>
        <v>115.47</v>
      </c>
      <c r="I551" s="112">
        <f t="shared" si="110"/>
        <v>142.71</v>
      </c>
    </row>
    <row r="552" spans="1:9" ht="16.899999999999999" customHeight="1" x14ac:dyDescent="0.25">
      <c r="A552" s="83" t="s">
        <v>144</v>
      </c>
      <c r="B552" s="110">
        <v>1</v>
      </c>
      <c r="C552" s="110">
        <f t="shared" si="109"/>
        <v>494</v>
      </c>
      <c r="D552" s="110">
        <v>478</v>
      </c>
      <c r="E552" s="110">
        <v>16</v>
      </c>
      <c r="F552" s="111">
        <v>1611</v>
      </c>
      <c r="G552" s="111">
        <f t="shared" si="111"/>
        <v>9.6225000000000005</v>
      </c>
      <c r="H552" s="112">
        <f t="shared" si="113"/>
        <v>307.92</v>
      </c>
      <c r="I552" s="112">
        <f t="shared" si="110"/>
        <v>380.56</v>
      </c>
    </row>
    <row r="553" spans="1:9" ht="16.899999999999999" customHeight="1" x14ac:dyDescent="0.25">
      <c r="A553" s="83" t="s">
        <v>144</v>
      </c>
      <c r="B553" s="110">
        <v>1</v>
      </c>
      <c r="C553" s="110">
        <f t="shared" si="109"/>
        <v>550</v>
      </c>
      <c r="D553" s="110">
        <v>510</v>
      </c>
      <c r="E553" s="110">
        <v>40</v>
      </c>
      <c r="F553" s="111">
        <v>1611</v>
      </c>
      <c r="G553" s="111">
        <f t="shared" si="111"/>
        <v>9.6225000000000005</v>
      </c>
      <c r="H553" s="112">
        <f t="shared" si="113"/>
        <v>769.8</v>
      </c>
      <c r="I553" s="112">
        <f t="shared" si="110"/>
        <v>951.4</v>
      </c>
    </row>
    <row r="554" spans="1:9" ht="16.899999999999999" customHeight="1" x14ac:dyDescent="0.25">
      <c r="A554" s="83" t="s">
        <v>144</v>
      </c>
      <c r="B554" s="110">
        <v>1</v>
      </c>
      <c r="C554" s="110">
        <f t="shared" si="109"/>
        <v>77</v>
      </c>
      <c r="D554" s="110">
        <v>0</v>
      </c>
      <c r="E554" s="110">
        <v>77</v>
      </c>
      <c r="F554" s="111">
        <v>1611</v>
      </c>
      <c r="G554" s="111">
        <f t="shared" si="111"/>
        <v>9.6225000000000005</v>
      </c>
      <c r="H554" s="112">
        <f t="shared" si="113"/>
        <v>1481.87</v>
      </c>
      <c r="I554" s="112">
        <f t="shared" si="110"/>
        <v>1831.44</v>
      </c>
    </row>
    <row r="555" spans="1:9" ht="16.899999999999999" customHeight="1" x14ac:dyDescent="0.25">
      <c r="A555" s="83" t="s">
        <v>144</v>
      </c>
      <c r="B555" s="110">
        <v>1</v>
      </c>
      <c r="C555" s="110">
        <f t="shared" si="109"/>
        <v>24</v>
      </c>
      <c r="D555" s="110">
        <v>0</v>
      </c>
      <c r="E555" s="110">
        <v>24</v>
      </c>
      <c r="F555" s="111">
        <v>1686</v>
      </c>
      <c r="G555" s="111">
        <f t="shared" si="111"/>
        <v>10.070499999999999</v>
      </c>
      <c r="H555" s="112">
        <f t="shared" si="113"/>
        <v>483.38</v>
      </c>
      <c r="I555" s="112">
        <f t="shared" si="110"/>
        <v>597.41</v>
      </c>
    </row>
    <row r="556" spans="1:9" ht="16.899999999999999" customHeight="1" x14ac:dyDescent="0.25">
      <c r="A556" s="83" t="s">
        <v>144</v>
      </c>
      <c r="B556" s="110">
        <v>1</v>
      </c>
      <c r="C556" s="110">
        <f t="shared" si="109"/>
        <v>480.5</v>
      </c>
      <c r="D556" s="110">
        <v>424.5</v>
      </c>
      <c r="E556" s="110">
        <v>56</v>
      </c>
      <c r="F556" s="111">
        <v>1686</v>
      </c>
      <c r="G556" s="111">
        <f t="shared" si="111"/>
        <v>10.070499999999999</v>
      </c>
      <c r="H556" s="112">
        <f t="shared" si="113"/>
        <v>1127.9000000000001</v>
      </c>
      <c r="I556" s="112">
        <f t="shared" si="110"/>
        <v>1393.97</v>
      </c>
    </row>
    <row r="557" spans="1:9" ht="16.899999999999999" customHeight="1" x14ac:dyDescent="0.25">
      <c r="A557" s="83" t="s">
        <v>144</v>
      </c>
      <c r="B557" s="110">
        <v>1</v>
      </c>
      <c r="C557" s="110">
        <f t="shared" si="109"/>
        <v>552</v>
      </c>
      <c r="D557" s="110">
        <v>551</v>
      </c>
      <c r="E557" s="110">
        <v>1</v>
      </c>
      <c r="F557" s="111">
        <v>1611</v>
      </c>
      <c r="G557" s="111">
        <f t="shared" si="111"/>
        <v>9.6225000000000005</v>
      </c>
      <c r="H557" s="112">
        <f>ROUND(E557*G557*2,2)</f>
        <v>19.25</v>
      </c>
      <c r="I557" s="112">
        <f t="shared" si="110"/>
        <v>23.79</v>
      </c>
    </row>
    <row r="558" spans="1:9" ht="16.899999999999999" customHeight="1" x14ac:dyDescent="0.25">
      <c r="A558" s="83" t="s">
        <v>144</v>
      </c>
      <c r="B558" s="110">
        <v>1</v>
      </c>
      <c r="C558" s="110">
        <f t="shared" si="109"/>
        <v>709</v>
      </c>
      <c r="D558" s="110">
        <v>670</v>
      </c>
      <c r="E558" s="110">
        <v>39</v>
      </c>
      <c r="F558" s="111">
        <v>1611</v>
      </c>
      <c r="G558" s="111">
        <f t="shared" si="111"/>
        <v>9.6225000000000005</v>
      </c>
      <c r="H558" s="112">
        <f t="shared" ref="H558:H572" si="114">ROUND(E558*G558*2,2)</f>
        <v>750.56</v>
      </c>
      <c r="I558" s="112">
        <f t="shared" si="110"/>
        <v>927.62</v>
      </c>
    </row>
    <row r="559" spans="1:9" ht="16.899999999999999" customHeight="1" x14ac:dyDescent="0.25">
      <c r="A559" s="83" t="s">
        <v>144</v>
      </c>
      <c r="B559" s="110">
        <v>1</v>
      </c>
      <c r="C559" s="110">
        <f t="shared" si="109"/>
        <v>520</v>
      </c>
      <c r="D559" s="110">
        <v>511</v>
      </c>
      <c r="E559" s="110">
        <v>9</v>
      </c>
      <c r="F559" s="111">
        <v>1611</v>
      </c>
      <c r="G559" s="111">
        <f t="shared" si="111"/>
        <v>9.6225000000000005</v>
      </c>
      <c r="H559" s="112">
        <f t="shared" si="114"/>
        <v>173.21</v>
      </c>
      <c r="I559" s="112">
        <f t="shared" si="110"/>
        <v>214.07</v>
      </c>
    </row>
    <row r="560" spans="1:9" ht="16.899999999999999" customHeight="1" x14ac:dyDescent="0.25">
      <c r="A560" s="83" t="s">
        <v>144</v>
      </c>
      <c r="B560" s="110">
        <v>1</v>
      </c>
      <c r="C560" s="110">
        <f t="shared" si="109"/>
        <v>488</v>
      </c>
      <c r="D560" s="110">
        <v>478</v>
      </c>
      <c r="E560" s="110">
        <v>10</v>
      </c>
      <c r="F560" s="111">
        <v>1611</v>
      </c>
      <c r="G560" s="111">
        <f t="shared" si="111"/>
        <v>9.6225000000000005</v>
      </c>
      <c r="H560" s="112">
        <f t="shared" si="114"/>
        <v>192.45</v>
      </c>
      <c r="I560" s="112">
        <f t="shared" si="110"/>
        <v>237.85</v>
      </c>
    </row>
    <row r="561" spans="1:9" ht="16.899999999999999" customHeight="1" x14ac:dyDescent="0.25">
      <c r="A561" s="83" t="s">
        <v>144</v>
      </c>
      <c r="B561" s="110">
        <v>1</v>
      </c>
      <c r="C561" s="110">
        <f t="shared" si="109"/>
        <v>568</v>
      </c>
      <c r="D561" s="110">
        <v>486</v>
      </c>
      <c r="E561" s="110">
        <v>82</v>
      </c>
      <c r="F561" s="111">
        <v>1611</v>
      </c>
      <c r="G561" s="111">
        <f t="shared" si="111"/>
        <v>9.6225000000000005</v>
      </c>
      <c r="H561" s="112">
        <f t="shared" si="114"/>
        <v>1578.09</v>
      </c>
      <c r="I561" s="112">
        <f t="shared" si="110"/>
        <v>1950.36</v>
      </c>
    </row>
    <row r="562" spans="1:9" ht="16.899999999999999" customHeight="1" x14ac:dyDescent="0.25">
      <c r="A562" s="83" t="s">
        <v>144</v>
      </c>
      <c r="B562" s="110">
        <v>1</v>
      </c>
      <c r="C562" s="110">
        <f t="shared" si="109"/>
        <v>320</v>
      </c>
      <c r="D562" s="110">
        <v>271</v>
      </c>
      <c r="E562" s="110">
        <v>49</v>
      </c>
      <c r="F562" s="111">
        <v>1611</v>
      </c>
      <c r="G562" s="111">
        <f t="shared" si="111"/>
        <v>9.6225000000000005</v>
      </c>
      <c r="H562" s="112">
        <f t="shared" si="114"/>
        <v>943.01</v>
      </c>
      <c r="I562" s="112">
        <f t="shared" si="110"/>
        <v>1165.47</v>
      </c>
    </row>
    <row r="563" spans="1:9" ht="16.899999999999999" customHeight="1" x14ac:dyDescent="0.25">
      <c r="A563" s="83" t="s">
        <v>144</v>
      </c>
      <c r="B563" s="110">
        <v>1</v>
      </c>
      <c r="C563" s="110">
        <f t="shared" si="109"/>
        <v>288</v>
      </c>
      <c r="D563" s="110">
        <v>271</v>
      </c>
      <c r="E563" s="110">
        <v>17</v>
      </c>
      <c r="F563" s="111">
        <v>1611</v>
      </c>
      <c r="G563" s="111">
        <f t="shared" si="111"/>
        <v>9.6225000000000005</v>
      </c>
      <c r="H563" s="112">
        <f t="shared" si="114"/>
        <v>327.17</v>
      </c>
      <c r="I563" s="112">
        <f t="shared" si="110"/>
        <v>404.35</v>
      </c>
    </row>
    <row r="564" spans="1:9" ht="16.899999999999999" customHeight="1" x14ac:dyDescent="0.25">
      <c r="A564" s="83" t="s">
        <v>144</v>
      </c>
      <c r="B564" s="110">
        <v>1</v>
      </c>
      <c r="C564" s="110">
        <f t="shared" si="109"/>
        <v>600</v>
      </c>
      <c r="D564" s="110">
        <v>558</v>
      </c>
      <c r="E564" s="110">
        <v>42</v>
      </c>
      <c r="F564" s="111">
        <v>1611</v>
      </c>
      <c r="G564" s="111">
        <f t="shared" si="111"/>
        <v>9.6225000000000005</v>
      </c>
      <c r="H564" s="112">
        <f t="shared" si="114"/>
        <v>808.29</v>
      </c>
      <c r="I564" s="112">
        <f t="shared" si="110"/>
        <v>998.97</v>
      </c>
    </row>
    <row r="565" spans="1:9" ht="16.899999999999999" customHeight="1" x14ac:dyDescent="0.25">
      <c r="A565" s="83" t="s">
        <v>144</v>
      </c>
      <c r="B565" s="110">
        <v>1</v>
      </c>
      <c r="C565" s="110">
        <f t="shared" si="109"/>
        <v>638</v>
      </c>
      <c r="D565" s="110">
        <v>598</v>
      </c>
      <c r="E565" s="110">
        <v>40</v>
      </c>
      <c r="F565" s="111">
        <v>1611</v>
      </c>
      <c r="G565" s="111">
        <f t="shared" si="111"/>
        <v>9.6225000000000005</v>
      </c>
      <c r="H565" s="112">
        <f t="shared" si="114"/>
        <v>769.8</v>
      </c>
      <c r="I565" s="112">
        <f t="shared" si="110"/>
        <v>951.4</v>
      </c>
    </row>
    <row r="566" spans="1:9" ht="16.899999999999999" customHeight="1" x14ac:dyDescent="0.25">
      <c r="A566" s="83" t="s">
        <v>144</v>
      </c>
      <c r="B566" s="110">
        <v>1</v>
      </c>
      <c r="C566" s="110">
        <f t="shared" si="109"/>
        <v>592</v>
      </c>
      <c r="D566" s="110">
        <v>550</v>
      </c>
      <c r="E566" s="110">
        <v>42</v>
      </c>
      <c r="F566" s="111">
        <v>1611</v>
      </c>
      <c r="G566" s="111">
        <f t="shared" si="111"/>
        <v>9.6225000000000005</v>
      </c>
      <c r="H566" s="112">
        <f t="shared" si="114"/>
        <v>808.29</v>
      </c>
      <c r="I566" s="112">
        <f t="shared" si="110"/>
        <v>998.97</v>
      </c>
    </row>
    <row r="567" spans="1:9" ht="16.899999999999999" customHeight="1" x14ac:dyDescent="0.25">
      <c r="A567" s="83" t="s">
        <v>144</v>
      </c>
      <c r="B567" s="110">
        <v>1</v>
      </c>
      <c r="C567" s="110">
        <f t="shared" si="109"/>
        <v>560</v>
      </c>
      <c r="D567" s="110">
        <v>502</v>
      </c>
      <c r="E567" s="110">
        <v>58</v>
      </c>
      <c r="F567" s="111">
        <v>1611</v>
      </c>
      <c r="G567" s="111">
        <f t="shared" si="111"/>
        <v>9.6225000000000005</v>
      </c>
      <c r="H567" s="112">
        <f t="shared" si="114"/>
        <v>1116.21</v>
      </c>
      <c r="I567" s="112">
        <f t="shared" si="110"/>
        <v>1379.52</v>
      </c>
    </row>
    <row r="568" spans="1:9" ht="16.899999999999999" customHeight="1" x14ac:dyDescent="0.25">
      <c r="A568" s="83" t="s">
        <v>144</v>
      </c>
      <c r="B568" s="110">
        <v>1</v>
      </c>
      <c r="C568" s="110">
        <f t="shared" si="109"/>
        <v>432</v>
      </c>
      <c r="D568" s="110">
        <v>408</v>
      </c>
      <c r="E568" s="110">
        <v>24</v>
      </c>
      <c r="F568" s="111">
        <v>1611</v>
      </c>
      <c r="G568" s="111">
        <f t="shared" si="111"/>
        <v>9.6225000000000005</v>
      </c>
      <c r="H568" s="112">
        <f t="shared" si="114"/>
        <v>461.88</v>
      </c>
      <c r="I568" s="112">
        <f t="shared" si="110"/>
        <v>570.84</v>
      </c>
    </row>
    <row r="569" spans="1:9" ht="16.899999999999999" customHeight="1" x14ac:dyDescent="0.25">
      <c r="A569" s="83" t="s">
        <v>144</v>
      </c>
      <c r="B569" s="110">
        <v>1</v>
      </c>
      <c r="C569" s="110">
        <f t="shared" si="109"/>
        <v>595</v>
      </c>
      <c r="D569" s="110">
        <v>550</v>
      </c>
      <c r="E569" s="110">
        <v>45</v>
      </c>
      <c r="F569" s="111">
        <v>1686</v>
      </c>
      <c r="G569" s="111">
        <f t="shared" si="111"/>
        <v>10.070499999999999</v>
      </c>
      <c r="H569" s="112">
        <f t="shared" si="114"/>
        <v>906.35</v>
      </c>
      <c r="I569" s="112">
        <f t="shared" si="110"/>
        <v>1120.1600000000001</v>
      </c>
    </row>
    <row r="570" spans="1:9" ht="16.899999999999999" customHeight="1" x14ac:dyDescent="0.25">
      <c r="A570" s="83" t="s">
        <v>144</v>
      </c>
      <c r="B570" s="110">
        <v>1</v>
      </c>
      <c r="C570" s="110">
        <f t="shared" si="109"/>
        <v>201.75</v>
      </c>
      <c r="D570" s="110">
        <v>137.5</v>
      </c>
      <c r="E570" s="110">
        <v>64.25</v>
      </c>
      <c r="F570" s="111">
        <v>1611</v>
      </c>
      <c r="G570" s="111">
        <f t="shared" si="111"/>
        <v>9.6225000000000005</v>
      </c>
      <c r="H570" s="112">
        <f t="shared" si="114"/>
        <v>1236.49</v>
      </c>
      <c r="I570" s="112">
        <f t="shared" si="110"/>
        <v>1528.18</v>
      </c>
    </row>
    <row r="571" spans="1:9" ht="16.899999999999999" customHeight="1" x14ac:dyDescent="0.25">
      <c r="A571" s="83" t="s">
        <v>144</v>
      </c>
      <c r="B571" s="110">
        <v>1</v>
      </c>
      <c r="C571" s="110">
        <f t="shared" si="109"/>
        <v>496</v>
      </c>
      <c r="D571" s="110">
        <v>487</v>
      </c>
      <c r="E571" s="110">
        <v>9</v>
      </c>
      <c r="F571" s="111">
        <v>1611</v>
      </c>
      <c r="G571" s="111">
        <f t="shared" si="111"/>
        <v>9.6225000000000005</v>
      </c>
      <c r="H571" s="112">
        <f t="shared" si="114"/>
        <v>173.21</v>
      </c>
      <c r="I571" s="112">
        <f t="shared" si="110"/>
        <v>214.07</v>
      </c>
    </row>
    <row r="572" spans="1:9" ht="16.899999999999999" customHeight="1" x14ac:dyDescent="0.25">
      <c r="A572" s="83" t="s">
        <v>144</v>
      </c>
      <c r="B572" s="110">
        <v>1</v>
      </c>
      <c r="C572" s="110">
        <f t="shared" si="109"/>
        <v>664</v>
      </c>
      <c r="D572" s="110">
        <v>591</v>
      </c>
      <c r="E572" s="110">
        <v>73</v>
      </c>
      <c r="F572" s="111">
        <v>1611</v>
      </c>
      <c r="G572" s="111">
        <f t="shared" si="111"/>
        <v>9.6225000000000005</v>
      </c>
      <c r="H572" s="112">
        <f t="shared" si="114"/>
        <v>1404.89</v>
      </c>
      <c r="I572" s="112">
        <f t="shared" si="110"/>
        <v>1736.3</v>
      </c>
    </row>
    <row r="573" spans="1:9" ht="16.899999999999999" customHeight="1" x14ac:dyDescent="0.25">
      <c r="A573" s="83" t="s">
        <v>144</v>
      </c>
      <c r="B573" s="110">
        <v>1</v>
      </c>
      <c r="C573" s="110">
        <f t="shared" si="109"/>
        <v>583</v>
      </c>
      <c r="D573" s="110">
        <v>574</v>
      </c>
      <c r="E573" s="110">
        <v>9</v>
      </c>
      <c r="F573" s="111">
        <v>1611</v>
      </c>
      <c r="G573" s="111">
        <f t="shared" si="111"/>
        <v>9.6225000000000005</v>
      </c>
      <c r="H573" s="112">
        <f>ROUND(E573*G573*2,2)</f>
        <v>173.21</v>
      </c>
      <c r="I573" s="112">
        <f t="shared" si="110"/>
        <v>214.07</v>
      </c>
    </row>
    <row r="574" spans="1:9" ht="16.899999999999999" customHeight="1" x14ac:dyDescent="0.25">
      <c r="A574" s="83" t="s">
        <v>144</v>
      </c>
      <c r="B574" s="110">
        <v>1</v>
      </c>
      <c r="C574" s="110">
        <f t="shared" si="109"/>
        <v>711</v>
      </c>
      <c r="D574" s="110">
        <v>670</v>
      </c>
      <c r="E574" s="110">
        <v>41</v>
      </c>
      <c r="F574" s="111">
        <v>1611</v>
      </c>
      <c r="G574" s="111">
        <f t="shared" si="111"/>
        <v>9.6225000000000005</v>
      </c>
      <c r="H574" s="112">
        <f t="shared" ref="H574:H588" si="115">ROUND(E574*G574*2,2)</f>
        <v>789.05</v>
      </c>
      <c r="I574" s="112">
        <f t="shared" si="110"/>
        <v>975.19</v>
      </c>
    </row>
    <row r="575" spans="1:9" ht="16.899999999999999" customHeight="1" x14ac:dyDescent="0.25">
      <c r="A575" s="83" t="s">
        <v>144</v>
      </c>
      <c r="B575" s="110">
        <v>1</v>
      </c>
      <c r="C575" s="110">
        <f t="shared" si="109"/>
        <v>607</v>
      </c>
      <c r="D575" s="110">
        <v>590</v>
      </c>
      <c r="E575" s="110">
        <v>17</v>
      </c>
      <c r="F575" s="111">
        <v>1611</v>
      </c>
      <c r="G575" s="111">
        <f t="shared" si="111"/>
        <v>9.6225000000000005</v>
      </c>
      <c r="H575" s="112">
        <f t="shared" si="115"/>
        <v>327.17</v>
      </c>
      <c r="I575" s="112">
        <f t="shared" si="110"/>
        <v>404.35</v>
      </c>
    </row>
    <row r="576" spans="1:9" ht="16.899999999999999" customHeight="1" x14ac:dyDescent="0.25">
      <c r="A576" s="83" t="s">
        <v>144</v>
      </c>
      <c r="B576" s="110">
        <v>1</v>
      </c>
      <c r="C576" s="110">
        <f t="shared" si="109"/>
        <v>559</v>
      </c>
      <c r="D576" s="110">
        <v>502</v>
      </c>
      <c r="E576" s="110">
        <v>57</v>
      </c>
      <c r="F576" s="111">
        <v>1611</v>
      </c>
      <c r="G576" s="111">
        <f t="shared" si="111"/>
        <v>9.6225000000000005</v>
      </c>
      <c r="H576" s="112">
        <f t="shared" si="115"/>
        <v>1096.97</v>
      </c>
      <c r="I576" s="112">
        <f t="shared" si="110"/>
        <v>1355.75</v>
      </c>
    </row>
    <row r="577" spans="1:9" ht="16.899999999999999" customHeight="1" x14ac:dyDescent="0.25">
      <c r="A577" s="83" t="s">
        <v>144</v>
      </c>
      <c r="B577" s="110">
        <v>1</v>
      </c>
      <c r="C577" s="110">
        <f t="shared" si="109"/>
        <v>34</v>
      </c>
      <c r="D577" s="110">
        <v>0</v>
      </c>
      <c r="E577" s="110">
        <v>34</v>
      </c>
      <c r="F577" s="111">
        <v>1611</v>
      </c>
      <c r="G577" s="111">
        <f t="shared" si="111"/>
        <v>9.6225000000000005</v>
      </c>
      <c r="H577" s="112">
        <f t="shared" si="115"/>
        <v>654.33000000000004</v>
      </c>
      <c r="I577" s="112">
        <f t="shared" si="110"/>
        <v>808.69</v>
      </c>
    </row>
    <row r="578" spans="1:9" ht="16.899999999999999" customHeight="1" x14ac:dyDescent="0.25">
      <c r="A578" s="83" t="s">
        <v>146</v>
      </c>
      <c r="B578" s="110">
        <v>1</v>
      </c>
      <c r="C578" s="110">
        <f t="shared" si="109"/>
        <v>604</v>
      </c>
      <c r="D578" s="110">
        <v>590</v>
      </c>
      <c r="E578" s="110">
        <v>14</v>
      </c>
      <c r="F578" s="111">
        <v>1210</v>
      </c>
      <c r="G578" s="111">
        <f t="shared" si="111"/>
        <v>7.2272999999999996</v>
      </c>
      <c r="H578" s="112">
        <f t="shared" si="115"/>
        <v>202.36</v>
      </c>
      <c r="I578" s="112">
        <f t="shared" si="110"/>
        <v>250.1</v>
      </c>
    </row>
    <row r="579" spans="1:9" ht="16.899999999999999" customHeight="1" x14ac:dyDescent="0.25">
      <c r="A579" s="83" t="s">
        <v>146</v>
      </c>
      <c r="B579" s="110">
        <v>1</v>
      </c>
      <c r="C579" s="110">
        <f t="shared" si="109"/>
        <v>735.5</v>
      </c>
      <c r="D579" s="110">
        <v>550</v>
      </c>
      <c r="E579" s="110">
        <v>185.5</v>
      </c>
      <c r="F579" s="111">
        <v>1258</v>
      </c>
      <c r="G579" s="111">
        <f t="shared" si="111"/>
        <v>7.5140000000000002</v>
      </c>
      <c r="H579" s="112">
        <f t="shared" si="115"/>
        <v>2787.69</v>
      </c>
      <c r="I579" s="112">
        <f t="shared" si="110"/>
        <v>3445.31</v>
      </c>
    </row>
    <row r="580" spans="1:9" ht="16.899999999999999" customHeight="1" x14ac:dyDescent="0.25">
      <c r="A580" s="83" t="s">
        <v>146</v>
      </c>
      <c r="B580" s="110">
        <v>1</v>
      </c>
      <c r="C580" s="110">
        <f t="shared" si="109"/>
        <v>282</v>
      </c>
      <c r="D580" s="110">
        <v>279</v>
      </c>
      <c r="E580" s="110">
        <v>3</v>
      </c>
      <c r="F580" s="111">
        <v>1100</v>
      </c>
      <c r="G580" s="111">
        <f t="shared" si="111"/>
        <v>6.5702999999999996</v>
      </c>
      <c r="H580" s="112">
        <f t="shared" si="115"/>
        <v>39.42</v>
      </c>
      <c r="I580" s="112">
        <f t="shared" si="110"/>
        <v>48.72</v>
      </c>
    </row>
    <row r="581" spans="1:9" ht="16.899999999999999" customHeight="1" x14ac:dyDescent="0.25">
      <c r="A581" s="83" t="s">
        <v>146</v>
      </c>
      <c r="B581" s="110">
        <v>1</v>
      </c>
      <c r="C581" s="110">
        <f t="shared" si="109"/>
        <v>636</v>
      </c>
      <c r="D581" s="110">
        <v>510</v>
      </c>
      <c r="E581" s="110">
        <v>126</v>
      </c>
      <c r="F581" s="111">
        <v>1258</v>
      </c>
      <c r="G581" s="111">
        <f t="shared" si="111"/>
        <v>7.5140000000000002</v>
      </c>
      <c r="H581" s="112">
        <f t="shared" si="115"/>
        <v>1893.53</v>
      </c>
      <c r="I581" s="112">
        <f t="shared" si="110"/>
        <v>2340.21</v>
      </c>
    </row>
    <row r="582" spans="1:9" ht="16.899999999999999" customHeight="1" x14ac:dyDescent="0.25">
      <c r="A582" s="83" t="s">
        <v>146</v>
      </c>
      <c r="B582" s="110">
        <v>1</v>
      </c>
      <c r="C582" s="110">
        <f t="shared" si="109"/>
        <v>320</v>
      </c>
      <c r="D582" s="110">
        <v>319</v>
      </c>
      <c r="E582" s="110">
        <v>1</v>
      </c>
      <c r="F582" s="111">
        <v>1210</v>
      </c>
      <c r="G582" s="111">
        <f t="shared" si="111"/>
        <v>7.2272999999999996</v>
      </c>
      <c r="H582" s="112">
        <f t="shared" si="115"/>
        <v>14.45</v>
      </c>
      <c r="I582" s="112">
        <f t="shared" si="110"/>
        <v>17.86</v>
      </c>
    </row>
    <row r="583" spans="1:9" ht="16.899999999999999" customHeight="1" x14ac:dyDescent="0.25">
      <c r="A583" s="83" t="s">
        <v>146</v>
      </c>
      <c r="B583" s="110">
        <v>1</v>
      </c>
      <c r="C583" s="110">
        <f t="shared" si="109"/>
        <v>488</v>
      </c>
      <c r="D583" s="110">
        <v>486</v>
      </c>
      <c r="E583" s="110">
        <v>2</v>
      </c>
      <c r="F583" s="111">
        <v>1210</v>
      </c>
      <c r="G583" s="111">
        <f t="shared" si="111"/>
        <v>7.2272999999999996</v>
      </c>
      <c r="H583" s="112">
        <f t="shared" si="115"/>
        <v>28.91</v>
      </c>
      <c r="I583" s="112">
        <f t="shared" si="110"/>
        <v>35.729999999999997</v>
      </c>
    </row>
    <row r="584" spans="1:9" ht="16.899999999999999" customHeight="1" x14ac:dyDescent="0.25">
      <c r="A584" s="83" t="s">
        <v>146</v>
      </c>
      <c r="B584" s="110">
        <v>1</v>
      </c>
      <c r="C584" s="110">
        <f t="shared" si="109"/>
        <v>568</v>
      </c>
      <c r="D584" s="110">
        <v>566</v>
      </c>
      <c r="E584" s="110">
        <v>2</v>
      </c>
      <c r="F584" s="111">
        <v>1210</v>
      </c>
      <c r="G584" s="111">
        <f t="shared" si="111"/>
        <v>7.2272999999999996</v>
      </c>
      <c r="H584" s="112">
        <f t="shared" si="115"/>
        <v>28.91</v>
      </c>
      <c r="I584" s="112">
        <f t="shared" si="110"/>
        <v>35.729999999999997</v>
      </c>
    </row>
    <row r="585" spans="1:9" ht="16.899999999999999" customHeight="1" x14ac:dyDescent="0.25">
      <c r="A585" s="83" t="s">
        <v>146</v>
      </c>
      <c r="B585" s="110">
        <v>1</v>
      </c>
      <c r="C585" s="110">
        <f t="shared" si="109"/>
        <v>153</v>
      </c>
      <c r="D585" s="110">
        <v>151</v>
      </c>
      <c r="E585" s="110">
        <v>2</v>
      </c>
      <c r="F585" s="111">
        <v>1328</v>
      </c>
      <c r="G585" s="111">
        <f t="shared" si="111"/>
        <v>7.9321000000000002</v>
      </c>
      <c r="H585" s="112">
        <f t="shared" si="115"/>
        <v>31.73</v>
      </c>
      <c r="I585" s="112">
        <f t="shared" si="110"/>
        <v>39.22</v>
      </c>
    </row>
    <row r="586" spans="1:9" ht="16.899999999999999" customHeight="1" x14ac:dyDescent="0.25">
      <c r="A586" s="83" t="s">
        <v>146</v>
      </c>
      <c r="B586" s="110">
        <v>1</v>
      </c>
      <c r="C586" s="110">
        <f t="shared" si="109"/>
        <v>884</v>
      </c>
      <c r="D586" s="110">
        <v>646</v>
      </c>
      <c r="E586" s="110">
        <v>238</v>
      </c>
      <c r="F586" s="111">
        <v>1210</v>
      </c>
      <c r="G586" s="111">
        <f t="shared" si="111"/>
        <v>7.2272999999999996</v>
      </c>
      <c r="H586" s="112">
        <f t="shared" si="115"/>
        <v>3440.19</v>
      </c>
      <c r="I586" s="112">
        <f t="shared" si="110"/>
        <v>4251.7299999999996</v>
      </c>
    </row>
    <row r="587" spans="1:9" ht="16.899999999999999" customHeight="1" x14ac:dyDescent="0.25">
      <c r="A587" s="83" t="s">
        <v>146</v>
      </c>
      <c r="B587" s="110">
        <v>1</v>
      </c>
      <c r="C587" s="110">
        <f t="shared" si="109"/>
        <v>576</v>
      </c>
      <c r="D587" s="110">
        <v>454</v>
      </c>
      <c r="E587" s="110">
        <v>122</v>
      </c>
      <c r="F587" s="111">
        <v>1210</v>
      </c>
      <c r="G587" s="111">
        <f t="shared" si="111"/>
        <v>7.2272999999999996</v>
      </c>
      <c r="H587" s="112">
        <f t="shared" si="115"/>
        <v>1763.46</v>
      </c>
      <c r="I587" s="112">
        <f t="shared" si="110"/>
        <v>2179.46</v>
      </c>
    </row>
    <row r="588" spans="1:9" ht="16.899999999999999" customHeight="1" x14ac:dyDescent="0.25">
      <c r="A588" s="83" t="s">
        <v>146</v>
      </c>
      <c r="B588" s="110">
        <v>1</v>
      </c>
      <c r="C588" s="110">
        <f t="shared" si="109"/>
        <v>343</v>
      </c>
      <c r="D588" s="110">
        <v>295</v>
      </c>
      <c r="E588" s="110">
        <v>48</v>
      </c>
      <c r="F588" s="111">
        <v>1210</v>
      </c>
      <c r="G588" s="111">
        <f t="shared" si="111"/>
        <v>7.2272999999999996</v>
      </c>
      <c r="H588" s="112">
        <f t="shared" si="115"/>
        <v>693.82</v>
      </c>
      <c r="I588" s="112">
        <f t="shared" si="110"/>
        <v>857.49</v>
      </c>
    </row>
    <row r="589" spans="1:9" ht="16.899999999999999" customHeight="1" x14ac:dyDescent="0.25">
      <c r="A589" s="83" t="s">
        <v>146</v>
      </c>
      <c r="B589" s="110">
        <v>1</v>
      </c>
      <c r="C589" s="110">
        <f t="shared" ref="C589:C652" si="116">D589+E589</f>
        <v>576</v>
      </c>
      <c r="D589" s="110">
        <v>422</v>
      </c>
      <c r="E589" s="110">
        <v>154</v>
      </c>
      <c r="F589" s="111">
        <v>1210</v>
      </c>
      <c r="G589" s="111">
        <f t="shared" si="111"/>
        <v>7.2272999999999996</v>
      </c>
      <c r="H589" s="112">
        <f>ROUND(E589*G589*2,2)</f>
        <v>2226.0100000000002</v>
      </c>
      <c r="I589" s="112">
        <f t="shared" ref="I589:I652" si="117">ROUND(H589*1.2359,2)</f>
        <v>2751.13</v>
      </c>
    </row>
    <row r="590" spans="1:9" ht="16.899999999999999" customHeight="1" x14ac:dyDescent="0.25">
      <c r="A590" s="83" t="s">
        <v>146</v>
      </c>
      <c r="B590" s="110">
        <v>1</v>
      </c>
      <c r="C590" s="110">
        <f t="shared" si="116"/>
        <v>208.75</v>
      </c>
      <c r="D590" s="110">
        <v>119.75</v>
      </c>
      <c r="E590" s="110">
        <v>89</v>
      </c>
      <c r="F590" s="111">
        <v>1210</v>
      </c>
      <c r="G590" s="111">
        <f t="shared" ref="G590:G653" si="118">ROUND(F590/167.42,4)</f>
        <v>7.2272999999999996</v>
      </c>
      <c r="H590" s="112">
        <f t="shared" ref="H590:H604" si="119">ROUND(E590*G590*2,2)</f>
        <v>1286.46</v>
      </c>
      <c r="I590" s="112">
        <f t="shared" si="117"/>
        <v>1589.94</v>
      </c>
    </row>
    <row r="591" spans="1:9" ht="16.899999999999999" customHeight="1" x14ac:dyDescent="0.25">
      <c r="A591" s="83" t="s">
        <v>146</v>
      </c>
      <c r="B591" s="110">
        <v>1</v>
      </c>
      <c r="C591" s="110">
        <f t="shared" si="116"/>
        <v>344</v>
      </c>
      <c r="D591" s="110">
        <v>320</v>
      </c>
      <c r="E591" s="110">
        <v>24</v>
      </c>
      <c r="F591" s="111">
        <v>1210</v>
      </c>
      <c r="G591" s="111">
        <f t="shared" si="118"/>
        <v>7.2272999999999996</v>
      </c>
      <c r="H591" s="112">
        <f t="shared" si="119"/>
        <v>346.91</v>
      </c>
      <c r="I591" s="112">
        <f t="shared" si="117"/>
        <v>428.75</v>
      </c>
    </row>
    <row r="592" spans="1:9" ht="16.899999999999999" customHeight="1" x14ac:dyDescent="0.25">
      <c r="A592" s="83" t="s">
        <v>146</v>
      </c>
      <c r="B592" s="110">
        <v>1</v>
      </c>
      <c r="C592" s="110">
        <f t="shared" si="116"/>
        <v>892</v>
      </c>
      <c r="D592" s="110">
        <v>670</v>
      </c>
      <c r="E592" s="110">
        <v>222</v>
      </c>
      <c r="F592" s="111">
        <v>1210</v>
      </c>
      <c r="G592" s="111">
        <f t="shared" si="118"/>
        <v>7.2272999999999996</v>
      </c>
      <c r="H592" s="112">
        <f t="shared" si="119"/>
        <v>3208.92</v>
      </c>
      <c r="I592" s="112">
        <f t="shared" si="117"/>
        <v>3965.9</v>
      </c>
    </row>
    <row r="593" spans="1:9" ht="16.899999999999999" customHeight="1" x14ac:dyDescent="0.25">
      <c r="A593" s="83" t="s">
        <v>146</v>
      </c>
      <c r="B593" s="110">
        <v>1</v>
      </c>
      <c r="C593" s="110">
        <f t="shared" si="116"/>
        <v>786</v>
      </c>
      <c r="D593" s="110">
        <v>622</v>
      </c>
      <c r="E593" s="110">
        <v>164</v>
      </c>
      <c r="F593" s="111">
        <v>1210</v>
      </c>
      <c r="G593" s="111">
        <f t="shared" si="118"/>
        <v>7.2272999999999996</v>
      </c>
      <c r="H593" s="112">
        <f t="shared" si="119"/>
        <v>2370.5500000000002</v>
      </c>
      <c r="I593" s="112">
        <f t="shared" si="117"/>
        <v>2929.76</v>
      </c>
    </row>
    <row r="594" spans="1:9" ht="16.899999999999999" customHeight="1" x14ac:dyDescent="0.25">
      <c r="A594" s="83" t="s">
        <v>146</v>
      </c>
      <c r="B594" s="110">
        <v>1</v>
      </c>
      <c r="C594" s="110">
        <f t="shared" si="116"/>
        <v>457</v>
      </c>
      <c r="D594" s="110">
        <v>335</v>
      </c>
      <c r="E594" s="110">
        <v>122</v>
      </c>
      <c r="F594" s="111">
        <v>1328</v>
      </c>
      <c r="G594" s="111">
        <f t="shared" si="118"/>
        <v>7.9321000000000002</v>
      </c>
      <c r="H594" s="112">
        <f t="shared" si="119"/>
        <v>1935.43</v>
      </c>
      <c r="I594" s="112">
        <f t="shared" si="117"/>
        <v>2392</v>
      </c>
    </row>
    <row r="595" spans="1:9" ht="16.899999999999999" customHeight="1" x14ac:dyDescent="0.25">
      <c r="A595" s="83" t="s">
        <v>146</v>
      </c>
      <c r="B595" s="110">
        <v>1</v>
      </c>
      <c r="C595" s="110">
        <f t="shared" si="116"/>
        <v>760</v>
      </c>
      <c r="D595" s="110">
        <v>566</v>
      </c>
      <c r="E595" s="110">
        <v>194</v>
      </c>
      <c r="F595" s="111">
        <v>1328</v>
      </c>
      <c r="G595" s="111">
        <f t="shared" si="118"/>
        <v>7.9321000000000002</v>
      </c>
      <c r="H595" s="112">
        <f t="shared" si="119"/>
        <v>3077.65</v>
      </c>
      <c r="I595" s="112">
        <f t="shared" si="117"/>
        <v>3803.67</v>
      </c>
    </row>
    <row r="596" spans="1:9" ht="16.899999999999999" customHeight="1" x14ac:dyDescent="0.25">
      <c r="A596" s="83" t="s">
        <v>146</v>
      </c>
      <c r="B596" s="110">
        <v>1</v>
      </c>
      <c r="C596" s="110">
        <f t="shared" si="116"/>
        <v>744</v>
      </c>
      <c r="D596" s="110">
        <v>495</v>
      </c>
      <c r="E596" s="110">
        <v>249</v>
      </c>
      <c r="F596" s="111">
        <v>1328</v>
      </c>
      <c r="G596" s="111">
        <f t="shared" si="118"/>
        <v>7.9321000000000002</v>
      </c>
      <c r="H596" s="112">
        <f t="shared" si="119"/>
        <v>3950.19</v>
      </c>
      <c r="I596" s="112">
        <f t="shared" si="117"/>
        <v>4882.04</v>
      </c>
    </row>
    <row r="597" spans="1:9" ht="16.899999999999999" customHeight="1" x14ac:dyDescent="0.25">
      <c r="A597" s="83" t="s">
        <v>146</v>
      </c>
      <c r="B597" s="110">
        <v>1</v>
      </c>
      <c r="C597" s="110">
        <f t="shared" si="116"/>
        <v>409</v>
      </c>
      <c r="D597" s="110">
        <v>239</v>
      </c>
      <c r="E597" s="110">
        <v>170</v>
      </c>
      <c r="F597" s="111">
        <v>1260</v>
      </c>
      <c r="G597" s="111">
        <f t="shared" si="118"/>
        <v>7.5259999999999998</v>
      </c>
      <c r="H597" s="112">
        <f t="shared" si="119"/>
        <v>2558.84</v>
      </c>
      <c r="I597" s="112">
        <f t="shared" si="117"/>
        <v>3162.47</v>
      </c>
    </row>
    <row r="598" spans="1:9" ht="16.899999999999999" customHeight="1" x14ac:dyDescent="0.25">
      <c r="A598" s="83" t="s">
        <v>146</v>
      </c>
      <c r="B598" s="110">
        <v>1</v>
      </c>
      <c r="C598" s="110">
        <f t="shared" si="116"/>
        <v>711</v>
      </c>
      <c r="D598" s="110">
        <v>582</v>
      </c>
      <c r="E598" s="110">
        <v>129</v>
      </c>
      <c r="F598" s="111">
        <v>1260</v>
      </c>
      <c r="G598" s="111">
        <f t="shared" si="118"/>
        <v>7.5259999999999998</v>
      </c>
      <c r="H598" s="112">
        <f t="shared" si="119"/>
        <v>1941.71</v>
      </c>
      <c r="I598" s="112">
        <f t="shared" si="117"/>
        <v>2399.7600000000002</v>
      </c>
    </row>
    <row r="599" spans="1:9" ht="16.899999999999999" customHeight="1" x14ac:dyDescent="0.25">
      <c r="A599" s="83" t="s">
        <v>146</v>
      </c>
      <c r="B599" s="110">
        <v>1</v>
      </c>
      <c r="C599" s="110">
        <f t="shared" si="116"/>
        <v>389</v>
      </c>
      <c r="D599" s="110">
        <v>283</v>
      </c>
      <c r="E599" s="110">
        <v>106</v>
      </c>
      <c r="F599" s="111">
        <v>1260</v>
      </c>
      <c r="G599" s="111">
        <f t="shared" si="118"/>
        <v>7.5259999999999998</v>
      </c>
      <c r="H599" s="112">
        <f t="shared" si="119"/>
        <v>1595.51</v>
      </c>
      <c r="I599" s="112">
        <f t="shared" si="117"/>
        <v>1971.89</v>
      </c>
    </row>
    <row r="600" spans="1:9" ht="16.899999999999999" customHeight="1" x14ac:dyDescent="0.25">
      <c r="A600" s="83" t="s">
        <v>146</v>
      </c>
      <c r="B600" s="110">
        <v>1</v>
      </c>
      <c r="C600" s="110">
        <f t="shared" si="116"/>
        <v>312</v>
      </c>
      <c r="D600" s="110">
        <v>248</v>
      </c>
      <c r="E600" s="110">
        <v>64</v>
      </c>
      <c r="F600" s="111">
        <v>1260</v>
      </c>
      <c r="G600" s="111">
        <f t="shared" si="118"/>
        <v>7.5259999999999998</v>
      </c>
      <c r="H600" s="112">
        <f t="shared" si="119"/>
        <v>963.33</v>
      </c>
      <c r="I600" s="112">
        <f t="shared" si="117"/>
        <v>1190.58</v>
      </c>
    </row>
    <row r="601" spans="1:9" ht="16.899999999999999" customHeight="1" x14ac:dyDescent="0.25">
      <c r="A601" s="83" t="s">
        <v>146</v>
      </c>
      <c r="B601" s="110">
        <v>1</v>
      </c>
      <c r="C601" s="110">
        <f t="shared" si="116"/>
        <v>184</v>
      </c>
      <c r="D601" s="110">
        <v>183</v>
      </c>
      <c r="E601" s="110">
        <v>1</v>
      </c>
      <c r="F601" s="111">
        <v>1218</v>
      </c>
      <c r="G601" s="111">
        <f t="shared" si="118"/>
        <v>7.2751000000000001</v>
      </c>
      <c r="H601" s="112">
        <f t="shared" si="119"/>
        <v>14.55</v>
      </c>
      <c r="I601" s="112">
        <f t="shared" si="117"/>
        <v>17.98</v>
      </c>
    </row>
    <row r="602" spans="1:9" ht="16.899999999999999" customHeight="1" x14ac:dyDescent="0.25">
      <c r="A602" s="83" t="s">
        <v>146</v>
      </c>
      <c r="B602" s="110">
        <v>1</v>
      </c>
      <c r="C602" s="110">
        <f t="shared" si="116"/>
        <v>624</v>
      </c>
      <c r="D602" s="110">
        <v>478</v>
      </c>
      <c r="E602" s="110">
        <v>146</v>
      </c>
      <c r="F602" s="111">
        <v>1308</v>
      </c>
      <c r="G602" s="111">
        <f t="shared" si="118"/>
        <v>7.8127000000000004</v>
      </c>
      <c r="H602" s="112">
        <f t="shared" si="119"/>
        <v>2281.31</v>
      </c>
      <c r="I602" s="112">
        <f t="shared" si="117"/>
        <v>2819.47</v>
      </c>
    </row>
    <row r="603" spans="1:9" ht="16.899999999999999" customHeight="1" x14ac:dyDescent="0.25">
      <c r="A603" s="83" t="s">
        <v>146</v>
      </c>
      <c r="B603" s="110">
        <v>1</v>
      </c>
      <c r="C603" s="110">
        <f t="shared" si="116"/>
        <v>232</v>
      </c>
      <c r="D603" s="110">
        <v>231</v>
      </c>
      <c r="E603" s="110">
        <v>1</v>
      </c>
      <c r="F603" s="111">
        <v>1258</v>
      </c>
      <c r="G603" s="111">
        <f t="shared" si="118"/>
        <v>7.5140000000000002</v>
      </c>
      <c r="H603" s="112">
        <f t="shared" si="119"/>
        <v>15.03</v>
      </c>
      <c r="I603" s="112">
        <f t="shared" si="117"/>
        <v>18.579999999999998</v>
      </c>
    </row>
    <row r="604" spans="1:9" ht="16.899999999999999" customHeight="1" x14ac:dyDescent="0.25">
      <c r="A604" s="83" t="s">
        <v>238</v>
      </c>
      <c r="B604" s="110">
        <v>1</v>
      </c>
      <c r="C604" s="110">
        <f t="shared" si="116"/>
        <v>666</v>
      </c>
      <c r="D604" s="110">
        <v>591</v>
      </c>
      <c r="E604" s="110">
        <v>75</v>
      </c>
      <c r="F604" s="111">
        <v>1220</v>
      </c>
      <c r="G604" s="111">
        <f t="shared" si="118"/>
        <v>7.2870999999999997</v>
      </c>
      <c r="H604" s="112">
        <f t="shared" si="119"/>
        <v>1093.07</v>
      </c>
      <c r="I604" s="112">
        <f t="shared" si="117"/>
        <v>1350.93</v>
      </c>
    </row>
    <row r="605" spans="1:9" ht="16.899999999999999" customHeight="1" x14ac:dyDescent="0.25">
      <c r="A605" s="83" t="s">
        <v>239</v>
      </c>
      <c r="B605" s="110">
        <v>1</v>
      </c>
      <c r="C605" s="110">
        <f t="shared" si="116"/>
        <v>680</v>
      </c>
      <c r="D605" s="110">
        <v>614</v>
      </c>
      <c r="E605" s="110">
        <v>66</v>
      </c>
      <c r="F605" s="111">
        <v>1369</v>
      </c>
      <c r="G605" s="111">
        <f t="shared" si="118"/>
        <v>8.1769999999999996</v>
      </c>
      <c r="H605" s="112">
        <f>ROUND(E605*G605*2,2)</f>
        <v>1079.3599999999999</v>
      </c>
      <c r="I605" s="112">
        <f t="shared" si="117"/>
        <v>1333.98</v>
      </c>
    </row>
    <row r="606" spans="1:9" ht="16.899999999999999" customHeight="1" x14ac:dyDescent="0.25">
      <c r="A606" s="83" t="s">
        <v>147</v>
      </c>
      <c r="B606" s="110">
        <v>1</v>
      </c>
      <c r="C606" s="110">
        <f t="shared" si="116"/>
        <v>602</v>
      </c>
      <c r="D606" s="110">
        <v>559</v>
      </c>
      <c r="E606" s="110">
        <v>43</v>
      </c>
      <c r="F606" s="111">
        <v>1161</v>
      </c>
      <c r="G606" s="111">
        <f t="shared" si="118"/>
        <v>6.9347000000000003</v>
      </c>
      <c r="H606" s="112">
        <f t="shared" ref="H606:H620" si="120">ROUND(E606*G606*2,2)</f>
        <v>596.38</v>
      </c>
      <c r="I606" s="112">
        <f t="shared" si="117"/>
        <v>737.07</v>
      </c>
    </row>
    <row r="607" spans="1:9" ht="16.899999999999999" customHeight="1" x14ac:dyDescent="0.25">
      <c r="A607" s="83" t="s">
        <v>147</v>
      </c>
      <c r="B607" s="110">
        <v>1</v>
      </c>
      <c r="C607" s="110">
        <f t="shared" si="116"/>
        <v>641.5</v>
      </c>
      <c r="D607" s="110">
        <v>550</v>
      </c>
      <c r="E607" s="110">
        <v>91.5</v>
      </c>
      <c r="F607" s="111">
        <v>1161</v>
      </c>
      <c r="G607" s="111">
        <f t="shared" si="118"/>
        <v>6.9347000000000003</v>
      </c>
      <c r="H607" s="112">
        <f t="shared" si="120"/>
        <v>1269.05</v>
      </c>
      <c r="I607" s="112">
        <f t="shared" si="117"/>
        <v>1568.42</v>
      </c>
    </row>
    <row r="608" spans="1:9" ht="16.899999999999999" customHeight="1" x14ac:dyDescent="0.25">
      <c r="A608" s="83" t="s">
        <v>147</v>
      </c>
      <c r="B608" s="110">
        <v>1</v>
      </c>
      <c r="C608" s="110">
        <f t="shared" si="116"/>
        <v>768</v>
      </c>
      <c r="D608" s="110">
        <v>670</v>
      </c>
      <c r="E608" s="110">
        <v>98</v>
      </c>
      <c r="F608" s="111">
        <v>1161</v>
      </c>
      <c r="G608" s="111">
        <f t="shared" si="118"/>
        <v>6.9347000000000003</v>
      </c>
      <c r="H608" s="112">
        <f t="shared" si="120"/>
        <v>1359.2</v>
      </c>
      <c r="I608" s="112">
        <f t="shared" si="117"/>
        <v>1679.84</v>
      </c>
    </row>
    <row r="609" spans="1:9" ht="16.899999999999999" customHeight="1" x14ac:dyDescent="0.25">
      <c r="A609" s="83" t="s">
        <v>147</v>
      </c>
      <c r="B609" s="110">
        <v>1</v>
      </c>
      <c r="C609" s="110">
        <f t="shared" si="116"/>
        <v>483</v>
      </c>
      <c r="D609" s="110">
        <v>470</v>
      </c>
      <c r="E609" s="110">
        <v>13</v>
      </c>
      <c r="F609" s="111">
        <v>1161</v>
      </c>
      <c r="G609" s="111">
        <f t="shared" si="118"/>
        <v>6.9347000000000003</v>
      </c>
      <c r="H609" s="112">
        <f t="shared" si="120"/>
        <v>180.3</v>
      </c>
      <c r="I609" s="112">
        <f t="shared" si="117"/>
        <v>222.83</v>
      </c>
    </row>
    <row r="610" spans="1:9" ht="16.899999999999999" customHeight="1" x14ac:dyDescent="0.25">
      <c r="A610" s="83" t="s">
        <v>147</v>
      </c>
      <c r="B610" s="110">
        <v>1</v>
      </c>
      <c r="C610" s="110">
        <f t="shared" si="116"/>
        <v>721</v>
      </c>
      <c r="D610" s="110">
        <v>670</v>
      </c>
      <c r="E610" s="110">
        <v>51</v>
      </c>
      <c r="F610" s="111">
        <v>1020</v>
      </c>
      <c r="G610" s="111">
        <f t="shared" si="118"/>
        <v>6.0925000000000002</v>
      </c>
      <c r="H610" s="112">
        <f t="shared" si="120"/>
        <v>621.44000000000005</v>
      </c>
      <c r="I610" s="112">
        <f t="shared" si="117"/>
        <v>768.04</v>
      </c>
    </row>
    <row r="611" spans="1:9" ht="16.899999999999999" customHeight="1" x14ac:dyDescent="0.25">
      <c r="A611" s="83" t="s">
        <v>147</v>
      </c>
      <c r="B611" s="110">
        <v>1</v>
      </c>
      <c r="C611" s="110">
        <f t="shared" si="116"/>
        <v>467.5</v>
      </c>
      <c r="D611" s="110">
        <v>383</v>
      </c>
      <c r="E611" s="110">
        <v>84.5</v>
      </c>
      <c r="F611" s="111">
        <v>1138</v>
      </c>
      <c r="G611" s="111">
        <f t="shared" si="118"/>
        <v>6.7972999999999999</v>
      </c>
      <c r="H611" s="112">
        <f t="shared" si="120"/>
        <v>1148.74</v>
      </c>
      <c r="I611" s="112">
        <f t="shared" si="117"/>
        <v>1419.73</v>
      </c>
    </row>
    <row r="612" spans="1:9" ht="16.899999999999999" customHeight="1" x14ac:dyDescent="0.25">
      <c r="A612" s="83" t="s">
        <v>147</v>
      </c>
      <c r="B612" s="110">
        <v>1</v>
      </c>
      <c r="C612" s="110">
        <f t="shared" si="116"/>
        <v>440</v>
      </c>
      <c r="D612" s="110">
        <v>382</v>
      </c>
      <c r="E612" s="110">
        <v>58</v>
      </c>
      <c r="F612" s="111">
        <v>1138</v>
      </c>
      <c r="G612" s="111">
        <f t="shared" si="118"/>
        <v>6.7972999999999999</v>
      </c>
      <c r="H612" s="112">
        <f t="shared" si="120"/>
        <v>788.49</v>
      </c>
      <c r="I612" s="112">
        <f t="shared" si="117"/>
        <v>974.49</v>
      </c>
    </row>
    <row r="613" spans="1:9" ht="16.899999999999999" customHeight="1" x14ac:dyDescent="0.25">
      <c r="A613" s="83" t="s">
        <v>147</v>
      </c>
      <c r="B613" s="110">
        <v>1</v>
      </c>
      <c r="C613" s="110">
        <f t="shared" si="116"/>
        <v>538</v>
      </c>
      <c r="D613" s="110">
        <v>478</v>
      </c>
      <c r="E613" s="110">
        <v>60</v>
      </c>
      <c r="F613" s="111">
        <v>1138</v>
      </c>
      <c r="G613" s="111">
        <f t="shared" si="118"/>
        <v>6.7972999999999999</v>
      </c>
      <c r="H613" s="112">
        <f t="shared" si="120"/>
        <v>815.68</v>
      </c>
      <c r="I613" s="112">
        <f t="shared" si="117"/>
        <v>1008.1</v>
      </c>
    </row>
    <row r="614" spans="1:9" ht="16.899999999999999" customHeight="1" x14ac:dyDescent="0.25">
      <c r="A614" s="83" t="s">
        <v>147</v>
      </c>
      <c r="B614" s="110">
        <v>1</v>
      </c>
      <c r="C614" s="110">
        <f t="shared" si="116"/>
        <v>545.5</v>
      </c>
      <c r="D614" s="110">
        <v>478</v>
      </c>
      <c r="E614" s="110">
        <v>67.5</v>
      </c>
      <c r="F614" s="111">
        <v>1138</v>
      </c>
      <c r="G614" s="111">
        <f t="shared" si="118"/>
        <v>6.7972999999999999</v>
      </c>
      <c r="H614" s="112">
        <f t="shared" si="120"/>
        <v>917.64</v>
      </c>
      <c r="I614" s="112">
        <f t="shared" si="117"/>
        <v>1134.1099999999999</v>
      </c>
    </row>
    <row r="615" spans="1:9" ht="16.899999999999999" customHeight="1" x14ac:dyDescent="0.25">
      <c r="A615" s="83" t="s">
        <v>147</v>
      </c>
      <c r="B615" s="110">
        <v>1</v>
      </c>
      <c r="C615" s="110">
        <f t="shared" si="116"/>
        <v>596</v>
      </c>
      <c r="D615" s="110">
        <v>550</v>
      </c>
      <c r="E615" s="110">
        <v>46</v>
      </c>
      <c r="F615" s="111">
        <v>1138</v>
      </c>
      <c r="G615" s="111">
        <f t="shared" si="118"/>
        <v>6.7972999999999999</v>
      </c>
      <c r="H615" s="112">
        <f t="shared" si="120"/>
        <v>625.35</v>
      </c>
      <c r="I615" s="112">
        <f t="shared" si="117"/>
        <v>772.87</v>
      </c>
    </row>
    <row r="616" spans="1:9" ht="16.899999999999999" customHeight="1" x14ac:dyDescent="0.25">
      <c r="A616" s="83" t="s">
        <v>147</v>
      </c>
      <c r="B616" s="110">
        <v>1</v>
      </c>
      <c r="C616" s="110">
        <f t="shared" si="116"/>
        <v>606</v>
      </c>
      <c r="D616" s="110">
        <v>550</v>
      </c>
      <c r="E616" s="110">
        <v>56</v>
      </c>
      <c r="F616" s="111">
        <v>1138</v>
      </c>
      <c r="G616" s="111">
        <f t="shared" si="118"/>
        <v>6.7972999999999999</v>
      </c>
      <c r="H616" s="112">
        <f t="shared" si="120"/>
        <v>761.3</v>
      </c>
      <c r="I616" s="112">
        <f t="shared" si="117"/>
        <v>940.89</v>
      </c>
    </row>
    <row r="617" spans="1:9" ht="16.899999999999999" customHeight="1" x14ac:dyDescent="0.25">
      <c r="A617" s="83" t="s">
        <v>147</v>
      </c>
      <c r="B617" s="110">
        <v>1</v>
      </c>
      <c r="C617" s="110">
        <f t="shared" si="116"/>
        <v>724.5</v>
      </c>
      <c r="D617" s="110">
        <v>606</v>
      </c>
      <c r="E617" s="110">
        <v>118.5</v>
      </c>
      <c r="F617" s="111">
        <v>1138</v>
      </c>
      <c r="G617" s="111">
        <f t="shared" si="118"/>
        <v>6.7972999999999999</v>
      </c>
      <c r="H617" s="112">
        <f t="shared" si="120"/>
        <v>1610.96</v>
      </c>
      <c r="I617" s="112">
        <f t="shared" si="117"/>
        <v>1990.99</v>
      </c>
    </row>
    <row r="618" spans="1:9" ht="16.899999999999999" customHeight="1" x14ac:dyDescent="0.25">
      <c r="A618" s="83" t="s">
        <v>147</v>
      </c>
      <c r="B618" s="110">
        <v>1</v>
      </c>
      <c r="C618" s="110">
        <f t="shared" si="116"/>
        <v>596</v>
      </c>
      <c r="D618" s="110">
        <v>550</v>
      </c>
      <c r="E618" s="110">
        <v>46</v>
      </c>
      <c r="F618" s="111">
        <v>1138</v>
      </c>
      <c r="G618" s="111">
        <f t="shared" si="118"/>
        <v>6.7972999999999999</v>
      </c>
      <c r="H618" s="112">
        <f t="shared" si="120"/>
        <v>625.35</v>
      </c>
      <c r="I618" s="112">
        <f t="shared" si="117"/>
        <v>772.87</v>
      </c>
    </row>
    <row r="619" spans="1:9" ht="16.899999999999999" customHeight="1" x14ac:dyDescent="0.25">
      <c r="A619" s="83" t="s">
        <v>147</v>
      </c>
      <c r="B619" s="110">
        <v>1</v>
      </c>
      <c r="C619" s="110">
        <f t="shared" si="116"/>
        <v>768</v>
      </c>
      <c r="D619" s="110">
        <v>670</v>
      </c>
      <c r="E619" s="110">
        <v>98</v>
      </c>
      <c r="F619" s="111">
        <v>1138</v>
      </c>
      <c r="G619" s="111">
        <f t="shared" si="118"/>
        <v>6.7972999999999999</v>
      </c>
      <c r="H619" s="112">
        <f t="shared" si="120"/>
        <v>1332.27</v>
      </c>
      <c r="I619" s="112">
        <f t="shared" si="117"/>
        <v>1646.55</v>
      </c>
    </row>
    <row r="620" spans="1:9" ht="16.899999999999999" customHeight="1" x14ac:dyDescent="0.25">
      <c r="A620" s="83" t="s">
        <v>147</v>
      </c>
      <c r="B620" s="110">
        <v>1</v>
      </c>
      <c r="C620" s="110">
        <f t="shared" si="116"/>
        <v>586</v>
      </c>
      <c r="D620" s="110">
        <v>510</v>
      </c>
      <c r="E620" s="110">
        <v>76</v>
      </c>
      <c r="F620" s="111">
        <v>1138</v>
      </c>
      <c r="G620" s="111">
        <f t="shared" si="118"/>
        <v>6.7972999999999999</v>
      </c>
      <c r="H620" s="112">
        <f t="shared" si="120"/>
        <v>1033.19</v>
      </c>
      <c r="I620" s="112">
        <f t="shared" si="117"/>
        <v>1276.92</v>
      </c>
    </row>
    <row r="621" spans="1:9" ht="16.899999999999999" customHeight="1" x14ac:dyDescent="0.25">
      <c r="A621" s="83" t="s">
        <v>147</v>
      </c>
      <c r="B621" s="110">
        <v>1</v>
      </c>
      <c r="C621" s="110">
        <f t="shared" si="116"/>
        <v>573.5</v>
      </c>
      <c r="D621" s="110">
        <v>510</v>
      </c>
      <c r="E621" s="110">
        <v>63.5</v>
      </c>
      <c r="F621" s="111">
        <v>1138</v>
      </c>
      <c r="G621" s="111">
        <f t="shared" si="118"/>
        <v>6.7972999999999999</v>
      </c>
      <c r="H621" s="112">
        <f>ROUND(E621*G621*2,2)</f>
        <v>863.26</v>
      </c>
      <c r="I621" s="112">
        <f t="shared" si="117"/>
        <v>1066.9000000000001</v>
      </c>
    </row>
    <row r="622" spans="1:9" ht="16.899999999999999" customHeight="1" x14ac:dyDescent="0.25">
      <c r="A622" s="83" t="s">
        <v>147</v>
      </c>
      <c r="B622" s="110">
        <v>1</v>
      </c>
      <c r="C622" s="110">
        <f t="shared" si="116"/>
        <v>493</v>
      </c>
      <c r="D622" s="110">
        <v>422</v>
      </c>
      <c r="E622" s="110">
        <v>71</v>
      </c>
      <c r="F622" s="111">
        <v>1138</v>
      </c>
      <c r="G622" s="111">
        <f t="shared" si="118"/>
        <v>6.7972999999999999</v>
      </c>
      <c r="H622" s="112">
        <f t="shared" ref="H622:H636" si="121">ROUND(E622*G622*2,2)</f>
        <v>965.22</v>
      </c>
      <c r="I622" s="112">
        <f t="shared" si="117"/>
        <v>1192.92</v>
      </c>
    </row>
    <row r="623" spans="1:9" ht="16.899999999999999" customHeight="1" x14ac:dyDescent="0.25">
      <c r="A623" s="83" t="s">
        <v>147</v>
      </c>
      <c r="B623" s="110">
        <v>1</v>
      </c>
      <c r="C623" s="110">
        <f t="shared" si="116"/>
        <v>737.5</v>
      </c>
      <c r="D623" s="110">
        <v>670</v>
      </c>
      <c r="E623" s="110">
        <v>67.5</v>
      </c>
      <c r="F623" s="111">
        <v>1138</v>
      </c>
      <c r="G623" s="111">
        <f t="shared" si="118"/>
        <v>6.7972999999999999</v>
      </c>
      <c r="H623" s="112">
        <f t="shared" si="121"/>
        <v>917.64</v>
      </c>
      <c r="I623" s="112">
        <f t="shared" si="117"/>
        <v>1134.1099999999999</v>
      </c>
    </row>
    <row r="624" spans="1:9" ht="16.899999999999999" customHeight="1" x14ac:dyDescent="0.25">
      <c r="A624" s="83" t="s">
        <v>147</v>
      </c>
      <c r="B624" s="110">
        <v>1</v>
      </c>
      <c r="C624" s="110">
        <f t="shared" si="116"/>
        <v>513</v>
      </c>
      <c r="D624" s="110">
        <v>494</v>
      </c>
      <c r="E624" s="110">
        <v>19</v>
      </c>
      <c r="F624" s="111">
        <v>1138</v>
      </c>
      <c r="G624" s="111">
        <f t="shared" si="118"/>
        <v>6.7972999999999999</v>
      </c>
      <c r="H624" s="112">
        <f t="shared" si="121"/>
        <v>258.3</v>
      </c>
      <c r="I624" s="112">
        <f t="shared" si="117"/>
        <v>319.23</v>
      </c>
    </row>
    <row r="625" spans="1:9" ht="16.899999999999999" customHeight="1" x14ac:dyDescent="0.25">
      <c r="A625" s="83" t="s">
        <v>147</v>
      </c>
      <c r="B625" s="110">
        <v>1</v>
      </c>
      <c r="C625" s="110">
        <f t="shared" si="116"/>
        <v>545.5</v>
      </c>
      <c r="D625" s="110">
        <v>526</v>
      </c>
      <c r="E625" s="110">
        <v>19.5</v>
      </c>
      <c r="F625" s="111">
        <v>1138</v>
      </c>
      <c r="G625" s="111">
        <f t="shared" si="118"/>
        <v>6.7972999999999999</v>
      </c>
      <c r="H625" s="112">
        <f t="shared" si="121"/>
        <v>265.08999999999997</v>
      </c>
      <c r="I625" s="112">
        <f t="shared" si="117"/>
        <v>327.62</v>
      </c>
    </row>
    <row r="626" spans="1:9" ht="16.899999999999999" customHeight="1" x14ac:dyDescent="0.25">
      <c r="A626" s="83" t="s">
        <v>147</v>
      </c>
      <c r="B626" s="110">
        <v>1</v>
      </c>
      <c r="C626" s="110">
        <f t="shared" si="116"/>
        <v>612</v>
      </c>
      <c r="D626" s="110">
        <v>590</v>
      </c>
      <c r="E626" s="110">
        <v>22</v>
      </c>
      <c r="F626" s="111">
        <v>1138</v>
      </c>
      <c r="G626" s="111">
        <f t="shared" si="118"/>
        <v>6.7972999999999999</v>
      </c>
      <c r="H626" s="112">
        <f t="shared" si="121"/>
        <v>299.08</v>
      </c>
      <c r="I626" s="112">
        <f t="shared" si="117"/>
        <v>369.63</v>
      </c>
    </row>
    <row r="627" spans="1:9" ht="16.899999999999999" customHeight="1" x14ac:dyDescent="0.25">
      <c r="A627" s="83" t="s">
        <v>147</v>
      </c>
      <c r="B627" s="110">
        <v>1</v>
      </c>
      <c r="C627" s="110">
        <f t="shared" si="116"/>
        <v>655.5</v>
      </c>
      <c r="D627" s="110">
        <v>630</v>
      </c>
      <c r="E627" s="110">
        <v>25.5</v>
      </c>
      <c r="F627" s="111">
        <v>1138</v>
      </c>
      <c r="G627" s="111">
        <f t="shared" si="118"/>
        <v>6.7972999999999999</v>
      </c>
      <c r="H627" s="112">
        <f t="shared" si="121"/>
        <v>346.66</v>
      </c>
      <c r="I627" s="112">
        <f t="shared" si="117"/>
        <v>428.44</v>
      </c>
    </row>
    <row r="628" spans="1:9" ht="16.899999999999999" customHeight="1" x14ac:dyDescent="0.25">
      <c r="A628" s="83" t="s">
        <v>147</v>
      </c>
      <c r="B628" s="110">
        <v>1</v>
      </c>
      <c r="C628" s="110">
        <f t="shared" si="116"/>
        <v>528.5</v>
      </c>
      <c r="D628" s="110">
        <v>510</v>
      </c>
      <c r="E628" s="110">
        <v>18.5</v>
      </c>
      <c r="F628" s="111">
        <v>1138</v>
      </c>
      <c r="G628" s="111">
        <f t="shared" si="118"/>
        <v>6.7972999999999999</v>
      </c>
      <c r="H628" s="112">
        <f t="shared" si="121"/>
        <v>251.5</v>
      </c>
      <c r="I628" s="112">
        <f t="shared" si="117"/>
        <v>310.83</v>
      </c>
    </row>
    <row r="629" spans="1:9" ht="16.899999999999999" customHeight="1" x14ac:dyDescent="0.25">
      <c r="A629" s="83" t="s">
        <v>147</v>
      </c>
      <c r="B629" s="110">
        <v>1</v>
      </c>
      <c r="C629" s="110">
        <f t="shared" si="116"/>
        <v>241.5</v>
      </c>
      <c r="D629" s="110">
        <v>231.5</v>
      </c>
      <c r="E629" s="110">
        <v>10</v>
      </c>
      <c r="F629" s="111">
        <v>1138</v>
      </c>
      <c r="G629" s="111">
        <f t="shared" si="118"/>
        <v>6.7972999999999999</v>
      </c>
      <c r="H629" s="112">
        <f t="shared" si="121"/>
        <v>135.94999999999999</v>
      </c>
      <c r="I629" s="112">
        <f t="shared" si="117"/>
        <v>168.02</v>
      </c>
    </row>
    <row r="630" spans="1:9" ht="16.899999999999999" customHeight="1" x14ac:dyDescent="0.25">
      <c r="A630" s="83" t="s">
        <v>147</v>
      </c>
      <c r="B630" s="110">
        <v>1</v>
      </c>
      <c r="C630" s="110">
        <f t="shared" si="116"/>
        <v>598</v>
      </c>
      <c r="D630" s="110">
        <v>566</v>
      </c>
      <c r="E630" s="110">
        <v>32</v>
      </c>
      <c r="F630" s="111">
        <v>1161</v>
      </c>
      <c r="G630" s="111">
        <f t="shared" si="118"/>
        <v>6.9347000000000003</v>
      </c>
      <c r="H630" s="112">
        <f t="shared" si="121"/>
        <v>443.82</v>
      </c>
      <c r="I630" s="112">
        <f t="shared" si="117"/>
        <v>548.52</v>
      </c>
    </row>
    <row r="631" spans="1:9" ht="16.899999999999999" customHeight="1" x14ac:dyDescent="0.25">
      <c r="A631" s="83" t="s">
        <v>147</v>
      </c>
      <c r="B631" s="110">
        <v>1</v>
      </c>
      <c r="C631" s="110">
        <f t="shared" si="116"/>
        <v>670</v>
      </c>
      <c r="D631" s="110">
        <v>535</v>
      </c>
      <c r="E631" s="110">
        <v>135</v>
      </c>
      <c r="F631" s="111">
        <v>1161</v>
      </c>
      <c r="G631" s="111">
        <f t="shared" si="118"/>
        <v>6.9347000000000003</v>
      </c>
      <c r="H631" s="112">
        <f t="shared" si="121"/>
        <v>1872.37</v>
      </c>
      <c r="I631" s="112">
        <f t="shared" si="117"/>
        <v>2314.06</v>
      </c>
    </row>
    <row r="632" spans="1:9" ht="16.899999999999999" customHeight="1" x14ac:dyDescent="0.25">
      <c r="A632" s="83" t="s">
        <v>147</v>
      </c>
      <c r="B632" s="110">
        <v>1</v>
      </c>
      <c r="C632" s="110">
        <f t="shared" si="116"/>
        <v>567</v>
      </c>
      <c r="D632" s="110">
        <v>551</v>
      </c>
      <c r="E632" s="110">
        <v>16</v>
      </c>
      <c r="F632" s="111">
        <v>1161</v>
      </c>
      <c r="G632" s="111">
        <f t="shared" si="118"/>
        <v>6.9347000000000003</v>
      </c>
      <c r="H632" s="112">
        <f t="shared" si="121"/>
        <v>221.91</v>
      </c>
      <c r="I632" s="112">
        <f t="shared" si="117"/>
        <v>274.26</v>
      </c>
    </row>
    <row r="633" spans="1:9" ht="16.899999999999999" customHeight="1" x14ac:dyDescent="0.25">
      <c r="A633" s="83" t="s">
        <v>147</v>
      </c>
      <c r="B633" s="110">
        <v>1</v>
      </c>
      <c r="C633" s="110">
        <f t="shared" si="116"/>
        <v>753.5</v>
      </c>
      <c r="D633" s="110">
        <v>670</v>
      </c>
      <c r="E633" s="110">
        <v>83.5</v>
      </c>
      <c r="F633" s="111">
        <v>1161</v>
      </c>
      <c r="G633" s="111">
        <f t="shared" si="118"/>
        <v>6.9347000000000003</v>
      </c>
      <c r="H633" s="112">
        <f t="shared" si="121"/>
        <v>1158.0899999999999</v>
      </c>
      <c r="I633" s="112">
        <f t="shared" si="117"/>
        <v>1431.28</v>
      </c>
    </row>
    <row r="634" spans="1:9" ht="16.899999999999999" customHeight="1" x14ac:dyDescent="0.25">
      <c r="A634" s="83" t="s">
        <v>147</v>
      </c>
      <c r="B634" s="110">
        <v>1</v>
      </c>
      <c r="C634" s="110">
        <f t="shared" si="116"/>
        <v>529</v>
      </c>
      <c r="D634" s="110">
        <v>470</v>
      </c>
      <c r="E634" s="110">
        <v>59</v>
      </c>
      <c r="F634" s="111">
        <v>1161</v>
      </c>
      <c r="G634" s="111">
        <f t="shared" si="118"/>
        <v>6.9347000000000003</v>
      </c>
      <c r="H634" s="112">
        <f t="shared" si="121"/>
        <v>818.29</v>
      </c>
      <c r="I634" s="112">
        <f t="shared" si="117"/>
        <v>1011.32</v>
      </c>
    </row>
    <row r="635" spans="1:9" ht="16.899999999999999" customHeight="1" x14ac:dyDescent="0.25">
      <c r="A635" s="83" t="s">
        <v>147</v>
      </c>
      <c r="B635" s="110">
        <v>1</v>
      </c>
      <c r="C635" s="110">
        <f t="shared" si="116"/>
        <v>582.5</v>
      </c>
      <c r="D635" s="110">
        <v>526</v>
      </c>
      <c r="E635" s="110">
        <v>56.5</v>
      </c>
      <c r="F635" s="111">
        <v>1161</v>
      </c>
      <c r="G635" s="111">
        <f t="shared" si="118"/>
        <v>6.9347000000000003</v>
      </c>
      <c r="H635" s="112">
        <f t="shared" si="121"/>
        <v>783.62</v>
      </c>
      <c r="I635" s="112">
        <f t="shared" si="117"/>
        <v>968.48</v>
      </c>
    </row>
    <row r="636" spans="1:9" ht="16.899999999999999" customHeight="1" x14ac:dyDescent="0.25">
      <c r="A636" s="83" t="s">
        <v>147</v>
      </c>
      <c r="B636" s="110">
        <v>1</v>
      </c>
      <c r="C636" s="110">
        <f t="shared" si="116"/>
        <v>220</v>
      </c>
      <c r="D636" s="110">
        <v>159</v>
      </c>
      <c r="E636" s="110">
        <v>61.000000000000007</v>
      </c>
      <c r="F636" s="111">
        <v>1043</v>
      </c>
      <c r="G636" s="111">
        <f t="shared" si="118"/>
        <v>6.2298</v>
      </c>
      <c r="H636" s="112">
        <f t="shared" si="121"/>
        <v>760.04</v>
      </c>
      <c r="I636" s="112">
        <f t="shared" si="117"/>
        <v>939.33</v>
      </c>
    </row>
    <row r="637" spans="1:9" ht="16.899999999999999" customHeight="1" x14ac:dyDescent="0.25">
      <c r="A637" s="83" t="s">
        <v>147</v>
      </c>
      <c r="B637" s="110">
        <v>1</v>
      </c>
      <c r="C637" s="110">
        <f t="shared" si="116"/>
        <v>48.5</v>
      </c>
      <c r="D637" s="110">
        <v>31</v>
      </c>
      <c r="E637" s="110">
        <v>17.5</v>
      </c>
      <c r="F637" s="111">
        <v>1161</v>
      </c>
      <c r="G637" s="111">
        <f t="shared" si="118"/>
        <v>6.9347000000000003</v>
      </c>
      <c r="H637" s="112">
        <f>ROUND(E637*G637*2,2)</f>
        <v>242.71</v>
      </c>
      <c r="I637" s="112">
        <f t="shared" si="117"/>
        <v>299.97000000000003</v>
      </c>
    </row>
    <row r="638" spans="1:9" ht="16.899999999999999" customHeight="1" x14ac:dyDescent="0.25">
      <c r="A638" s="83" t="s">
        <v>147</v>
      </c>
      <c r="B638" s="110">
        <v>1</v>
      </c>
      <c r="C638" s="110">
        <f t="shared" si="116"/>
        <v>644.5</v>
      </c>
      <c r="D638" s="110">
        <v>630</v>
      </c>
      <c r="E638" s="110">
        <v>14.5</v>
      </c>
      <c r="F638" s="111">
        <v>1161</v>
      </c>
      <c r="G638" s="111">
        <f t="shared" si="118"/>
        <v>6.9347000000000003</v>
      </c>
      <c r="H638" s="112">
        <f t="shared" ref="H638:H651" si="122">ROUND(E638*G638*2,2)</f>
        <v>201.11</v>
      </c>
      <c r="I638" s="112">
        <f t="shared" si="117"/>
        <v>248.55</v>
      </c>
    </row>
    <row r="639" spans="1:9" ht="16.899999999999999" customHeight="1" x14ac:dyDescent="0.25">
      <c r="A639" s="83" t="s">
        <v>147</v>
      </c>
      <c r="B639" s="110">
        <v>1</v>
      </c>
      <c r="C639" s="110">
        <f t="shared" si="116"/>
        <v>195.5</v>
      </c>
      <c r="D639" s="110">
        <v>152</v>
      </c>
      <c r="E639" s="110">
        <v>43.5</v>
      </c>
      <c r="F639" s="111">
        <v>1161</v>
      </c>
      <c r="G639" s="111">
        <f t="shared" si="118"/>
        <v>6.9347000000000003</v>
      </c>
      <c r="H639" s="112">
        <f t="shared" si="122"/>
        <v>603.32000000000005</v>
      </c>
      <c r="I639" s="112">
        <f t="shared" si="117"/>
        <v>745.64</v>
      </c>
    </row>
    <row r="640" spans="1:9" ht="16.899999999999999" customHeight="1" x14ac:dyDescent="0.25">
      <c r="A640" s="83" t="s">
        <v>147</v>
      </c>
      <c r="B640" s="110">
        <v>1</v>
      </c>
      <c r="C640" s="110">
        <f t="shared" si="116"/>
        <v>617.83000000000004</v>
      </c>
      <c r="D640" s="110">
        <v>471</v>
      </c>
      <c r="E640" s="110">
        <v>146.83000000000004</v>
      </c>
      <c r="F640" s="111">
        <v>1043</v>
      </c>
      <c r="G640" s="111">
        <f t="shared" si="118"/>
        <v>6.2298</v>
      </c>
      <c r="H640" s="112">
        <f t="shared" si="122"/>
        <v>1829.44</v>
      </c>
      <c r="I640" s="112">
        <f t="shared" si="117"/>
        <v>2261</v>
      </c>
    </row>
    <row r="641" spans="1:9" ht="16.899999999999999" customHeight="1" x14ac:dyDescent="0.25">
      <c r="A641" s="83" t="s">
        <v>147</v>
      </c>
      <c r="B641" s="110">
        <v>1</v>
      </c>
      <c r="C641" s="110">
        <f t="shared" si="116"/>
        <v>733.41</v>
      </c>
      <c r="D641" s="110">
        <v>542</v>
      </c>
      <c r="E641" s="110">
        <v>191.40999999999997</v>
      </c>
      <c r="F641" s="111">
        <v>1161</v>
      </c>
      <c r="G641" s="111">
        <f t="shared" si="118"/>
        <v>6.9347000000000003</v>
      </c>
      <c r="H641" s="112">
        <f t="shared" si="122"/>
        <v>2654.74</v>
      </c>
      <c r="I641" s="112">
        <f t="shared" si="117"/>
        <v>3280.99</v>
      </c>
    </row>
    <row r="642" spans="1:9" ht="16.899999999999999" customHeight="1" x14ac:dyDescent="0.25">
      <c r="A642" s="83" t="s">
        <v>147</v>
      </c>
      <c r="B642" s="110">
        <v>1</v>
      </c>
      <c r="C642" s="110">
        <f t="shared" si="116"/>
        <v>418.577</v>
      </c>
      <c r="D642" s="110">
        <v>344</v>
      </c>
      <c r="E642" s="110">
        <v>74.576999999999998</v>
      </c>
      <c r="F642" s="111">
        <v>1161</v>
      </c>
      <c r="G642" s="111">
        <f t="shared" si="118"/>
        <v>6.9347000000000003</v>
      </c>
      <c r="H642" s="112">
        <f t="shared" si="122"/>
        <v>1034.3399999999999</v>
      </c>
      <c r="I642" s="112">
        <f t="shared" si="117"/>
        <v>1278.3399999999999</v>
      </c>
    </row>
    <row r="643" spans="1:9" ht="16.899999999999999" customHeight="1" x14ac:dyDescent="0.25">
      <c r="A643" s="83" t="s">
        <v>147</v>
      </c>
      <c r="B643" s="110">
        <v>1</v>
      </c>
      <c r="C643" s="110">
        <f t="shared" si="116"/>
        <v>480</v>
      </c>
      <c r="D643" s="110">
        <v>454</v>
      </c>
      <c r="E643" s="110">
        <v>26</v>
      </c>
      <c r="F643" s="111">
        <v>1138</v>
      </c>
      <c r="G643" s="111">
        <f t="shared" si="118"/>
        <v>6.7972999999999999</v>
      </c>
      <c r="H643" s="112">
        <f t="shared" si="122"/>
        <v>353.46</v>
      </c>
      <c r="I643" s="112">
        <f t="shared" si="117"/>
        <v>436.84</v>
      </c>
    </row>
    <row r="644" spans="1:9" ht="16.899999999999999" customHeight="1" x14ac:dyDescent="0.25">
      <c r="A644" s="83" t="s">
        <v>147</v>
      </c>
      <c r="B644" s="110">
        <v>1</v>
      </c>
      <c r="C644" s="110">
        <f t="shared" si="116"/>
        <v>510.5</v>
      </c>
      <c r="D644" s="110">
        <v>510</v>
      </c>
      <c r="E644" s="110">
        <v>0.5</v>
      </c>
      <c r="F644" s="111">
        <v>1138</v>
      </c>
      <c r="G644" s="111">
        <f t="shared" si="118"/>
        <v>6.7972999999999999</v>
      </c>
      <c r="H644" s="112">
        <f t="shared" si="122"/>
        <v>6.8</v>
      </c>
      <c r="I644" s="112">
        <f t="shared" si="117"/>
        <v>8.4</v>
      </c>
    </row>
    <row r="645" spans="1:9" ht="16.899999999999999" customHeight="1" x14ac:dyDescent="0.25">
      <c r="A645" s="83" t="s">
        <v>147</v>
      </c>
      <c r="B645" s="110">
        <v>1</v>
      </c>
      <c r="C645" s="110">
        <f t="shared" si="116"/>
        <v>701</v>
      </c>
      <c r="D645" s="110">
        <v>670</v>
      </c>
      <c r="E645" s="110">
        <v>31</v>
      </c>
      <c r="F645" s="111">
        <v>1138</v>
      </c>
      <c r="G645" s="111">
        <f t="shared" si="118"/>
        <v>6.7972999999999999</v>
      </c>
      <c r="H645" s="112">
        <f t="shared" si="122"/>
        <v>421.43</v>
      </c>
      <c r="I645" s="112">
        <f t="shared" si="117"/>
        <v>520.85</v>
      </c>
    </row>
    <row r="646" spans="1:9" ht="16.899999999999999" customHeight="1" x14ac:dyDescent="0.25">
      <c r="A646" s="83" t="s">
        <v>147</v>
      </c>
      <c r="B646" s="110">
        <v>1</v>
      </c>
      <c r="C646" s="110">
        <f t="shared" si="116"/>
        <v>88</v>
      </c>
      <c r="D646" s="110">
        <v>0</v>
      </c>
      <c r="E646" s="110">
        <v>88</v>
      </c>
      <c r="F646" s="111">
        <v>1138</v>
      </c>
      <c r="G646" s="111">
        <f t="shared" si="118"/>
        <v>6.7972999999999999</v>
      </c>
      <c r="H646" s="112">
        <f t="shared" si="122"/>
        <v>1196.32</v>
      </c>
      <c r="I646" s="112">
        <f t="shared" si="117"/>
        <v>1478.53</v>
      </c>
    </row>
    <row r="647" spans="1:9" ht="16.899999999999999" customHeight="1" x14ac:dyDescent="0.25">
      <c r="A647" s="83" t="s">
        <v>147</v>
      </c>
      <c r="B647" s="110">
        <v>1</v>
      </c>
      <c r="C647" s="110">
        <f t="shared" si="116"/>
        <v>612.5</v>
      </c>
      <c r="D647" s="110">
        <v>599</v>
      </c>
      <c r="E647" s="110">
        <v>13.5</v>
      </c>
      <c r="F647" s="111">
        <v>1161</v>
      </c>
      <c r="G647" s="111">
        <f t="shared" si="118"/>
        <v>6.9347000000000003</v>
      </c>
      <c r="H647" s="112">
        <f t="shared" si="122"/>
        <v>187.24</v>
      </c>
      <c r="I647" s="112">
        <f t="shared" si="117"/>
        <v>231.41</v>
      </c>
    </row>
    <row r="648" spans="1:9" ht="16.899999999999999" customHeight="1" x14ac:dyDescent="0.25">
      <c r="A648" s="83" t="s">
        <v>147</v>
      </c>
      <c r="B648" s="110">
        <v>1</v>
      </c>
      <c r="C648" s="110">
        <f t="shared" si="116"/>
        <v>609</v>
      </c>
      <c r="D648" s="110">
        <v>583</v>
      </c>
      <c r="E648" s="110">
        <v>26</v>
      </c>
      <c r="F648" s="111">
        <v>1161</v>
      </c>
      <c r="G648" s="111">
        <f t="shared" si="118"/>
        <v>6.9347000000000003</v>
      </c>
      <c r="H648" s="112">
        <f t="shared" si="122"/>
        <v>360.6</v>
      </c>
      <c r="I648" s="112">
        <f t="shared" si="117"/>
        <v>445.67</v>
      </c>
    </row>
    <row r="649" spans="1:9" ht="16.899999999999999" customHeight="1" x14ac:dyDescent="0.25">
      <c r="A649" s="83" t="s">
        <v>147</v>
      </c>
      <c r="B649" s="110">
        <v>1</v>
      </c>
      <c r="C649" s="110">
        <f t="shared" si="116"/>
        <v>529.5</v>
      </c>
      <c r="D649" s="110">
        <v>510</v>
      </c>
      <c r="E649" s="110">
        <v>19.5</v>
      </c>
      <c r="F649" s="111">
        <v>1161</v>
      </c>
      <c r="G649" s="111">
        <f t="shared" si="118"/>
        <v>6.9347000000000003</v>
      </c>
      <c r="H649" s="112">
        <f t="shared" si="122"/>
        <v>270.45</v>
      </c>
      <c r="I649" s="112">
        <f t="shared" si="117"/>
        <v>334.25</v>
      </c>
    </row>
    <row r="650" spans="1:9" ht="16.899999999999999" customHeight="1" x14ac:dyDescent="0.25">
      <c r="A650" s="83" t="s">
        <v>147</v>
      </c>
      <c r="B650" s="110">
        <v>1</v>
      </c>
      <c r="C650" s="110">
        <f t="shared" si="116"/>
        <v>544.5</v>
      </c>
      <c r="D650" s="110">
        <v>519</v>
      </c>
      <c r="E650" s="110">
        <v>25.5</v>
      </c>
      <c r="F650" s="111">
        <v>1161</v>
      </c>
      <c r="G650" s="111">
        <f t="shared" si="118"/>
        <v>6.9347000000000003</v>
      </c>
      <c r="H650" s="112">
        <f t="shared" si="122"/>
        <v>353.67</v>
      </c>
      <c r="I650" s="112">
        <f t="shared" si="117"/>
        <v>437.1</v>
      </c>
    </row>
    <row r="651" spans="1:9" ht="16.899999999999999" customHeight="1" x14ac:dyDescent="0.25">
      <c r="A651" s="83" t="s">
        <v>147</v>
      </c>
      <c r="B651" s="110">
        <v>1</v>
      </c>
      <c r="C651" s="110">
        <f t="shared" si="116"/>
        <v>586</v>
      </c>
      <c r="D651" s="110">
        <v>574</v>
      </c>
      <c r="E651" s="110">
        <v>12</v>
      </c>
      <c r="F651" s="111">
        <v>1161</v>
      </c>
      <c r="G651" s="111">
        <f t="shared" si="118"/>
        <v>6.9347000000000003</v>
      </c>
      <c r="H651" s="112">
        <f t="shared" si="122"/>
        <v>166.43</v>
      </c>
      <c r="I651" s="112">
        <f t="shared" si="117"/>
        <v>205.69</v>
      </c>
    </row>
    <row r="652" spans="1:9" ht="16.899999999999999" customHeight="1" x14ac:dyDescent="0.25">
      <c r="A652" s="83" t="s">
        <v>147</v>
      </c>
      <c r="B652" s="110">
        <v>1</v>
      </c>
      <c r="C652" s="110">
        <f t="shared" si="116"/>
        <v>185.5</v>
      </c>
      <c r="D652" s="110">
        <v>159</v>
      </c>
      <c r="E652" s="110">
        <v>26.5</v>
      </c>
      <c r="F652" s="111">
        <v>1161</v>
      </c>
      <c r="G652" s="111">
        <f t="shared" si="118"/>
        <v>6.9347000000000003</v>
      </c>
      <c r="H652" s="112">
        <f>ROUND(E652*G652*2,2)</f>
        <v>367.54</v>
      </c>
      <c r="I652" s="112">
        <f t="shared" si="117"/>
        <v>454.24</v>
      </c>
    </row>
    <row r="653" spans="1:9" ht="16.899999999999999" customHeight="1" x14ac:dyDescent="0.25">
      <c r="A653" s="83" t="s">
        <v>147</v>
      </c>
      <c r="B653" s="110">
        <v>1</v>
      </c>
      <c r="C653" s="110">
        <f t="shared" ref="C653:C716" si="123">D653+E653</f>
        <v>485.25</v>
      </c>
      <c r="D653" s="110">
        <v>391</v>
      </c>
      <c r="E653" s="110">
        <v>94.25</v>
      </c>
      <c r="F653" s="111">
        <v>1161</v>
      </c>
      <c r="G653" s="111">
        <f t="shared" si="118"/>
        <v>6.9347000000000003</v>
      </c>
      <c r="H653" s="112">
        <f t="shared" ref="H653:H667" si="124">ROUND(E653*G653*2,2)</f>
        <v>1307.19</v>
      </c>
      <c r="I653" s="112">
        <f t="shared" ref="I653:I716" si="125">ROUND(H653*1.2359,2)</f>
        <v>1615.56</v>
      </c>
    </row>
    <row r="654" spans="1:9" ht="16.899999999999999" customHeight="1" x14ac:dyDescent="0.25">
      <c r="A654" s="83" t="s">
        <v>147</v>
      </c>
      <c r="B654" s="110">
        <v>1</v>
      </c>
      <c r="C654" s="110">
        <f t="shared" si="123"/>
        <v>543</v>
      </c>
      <c r="D654" s="110">
        <v>487</v>
      </c>
      <c r="E654" s="110">
        <v>56</v>
      </c>
      <c r="F654" s="111">
        <v>1161</v>
      </c>
      <c r="G654" s="111">
        <f t="shared" ref="G654:G717" si="126">ROUND(F654/167.42,4)</f>
        <v>6.9347000000000003</v>
      </c>
      <c r="H654" s="112">
        <f t="shared" si="124"/>
        <v>776.69</v>
      </c>
      <c r="I654" s="112">
        <f t="shared" si="125"/>
        <v>959.91</v>
      </c>
    </row>
    <row r="655" spans="1:9" ht="16.899999999999999" customHeight="1" x14ac:dyDescent="0.25">
      <c r="A655" s="83" t="s">
        <v>147</v>
      </c>
      <c r="B655" s="110">
        <v>1</v>
      </c>
      <c r="C655" s="110">
        <f t="shared" si="123"/>
        <v>621.66700000000003</v>
      </c>
      <c r="D655" s="110">
        <v>550</v>
      </c>
      <c r="E655" s="110">
        <v>71.66700000000003</v>
      </c>
      <c r="F655" s="111">
        <v>1161</v>
      </c>
      <c r="G655" s="111">
        <f t="shared" si="126"/>
        <v>6.9347000000000003</v>
      </c>
      <c r="H655" s="112">
        <f t="shared" si="124"/>
        <v>993.98</v>
      </c>
      <c r="I655" s="112">
        <f t="shared" si="125"/>
        <v>1228.46</v>
      </c>
    </row>
    <row r="656" spans="1:9" ht="16.899999999999999" customHeight="1" x14ac:dyDescent="0.25">
      <c r="A656" s="83" t="s">
        <v>147</v>
      </c>
      <c r="B656" s="110">
        <v>1</v>
      </c>
      <c r="C656" s="110">
        <f t="shared" si="123"/>
        <v>496.5</v>
      </c>
      <c r="D656" s="110">
        <v>494</v>
      </c>
      <c r="E656" s="110">
        <v>2.5</v>
      </c>
      <c r="F656" s="111">
        <v>1161</v>
      </c>
      <c r="G656" s="111">
        <f t="shared" si="126"/>
        <v>6.9347000000000003</v>
      </c>
      <c r="H656" s="112">
        <f t="shared" si="124"/>
        <v>34.67</v>
      </c>
      <c r="I656" s="112">
        <f t="shared" si="125"/>
        <v>42.85</v>
      </c>
    </row>
    <row r="657" spans="1:9" ht="16.899999999999999" customHeight="1" x14ac:dyDescent="0.25">
      <c r="A657" s="83" t="s">
        <v>148</v>
      </c>
      <c r="B657" s="110">
        <v>1</v>
      </c>
      <c r="C657" s="110">
        <f t="shared" si="123"/>
        <v>440</v>
      </c>
      <c r="D657" s="110">
        <v>439</v>
      </c>
      <c r="E657" s="110">
        <v>1</v>
      </c>
      <c r="F657" s="111">
        <v>1178</v>
      </c>
      <c r="G657" s="111">
        <f t="shared" si="126"/>
        <v>7.0362</v>
      </c>
      <c r="H657" s="112">
        <f t="shared" si="124"/>
        <v>14.07</v>
      </c>
      <c r="I657" s="112">
        <f t="shared" si="125"/>
        <v>17.39</v>
      </c>
    </row>
    <row r="658" spans="1:9" ht="16.899999999999999" customHeight="1" x14ac:dyDescent="0.25">
      <c r="A658" s="83" t="s">
        <v>148</v>
      </c>
      <c r="B658" s="110">
        <v>1</v>
      </c>
      <c r="C658" s="110">
        <f t="shared" si="123"/>
        <v>559</v>
      </c>
      <c r="D658" s="110">
        <v>511</v>
      </c>
      <c r="E658" s="110">
        <v>48</v>
      </c>
      <c r="F658" s="111">
        <v>1178</v>
      </c>
      <c r="G658" s="111">
        <f t="shared" si="126"/>
        <v>7.0362</v>
      </c>
      <c r="H658" s="112">
        <f t="shared" si="124"/>
        <v>675.48</v>
      </c>
      <c r="I658" s="112">
        <f t="shared" si="125"/>
        <v>834.83</v>
      </c>
    </row>
    <row r="659" spans="1:9" ht="16.899999999999999" customHeight="1" x14ac:dyDescent="0.25">
      <c r="A659" s="83" t="s">
        <v>148</v>
      </c>
      <c r="B659" s="110">
        <v>1</v>
      </c>
      <c r="C659" s="110">
        <f t="shared" si="123"/>
        <v>400</v>
      </c>
      <c r="D659" s="110">
        <v>359</v>
      </c>
      <c r="E659" s="110">
        <v>41</v>
      </c>
      <c r="F659" s="111">
        <v>1178</v>
      </c>
      <c r="G659" s="111">
        <f t="shared" si="126"/>
        <v>7.0362</v>
      </c>
      <c r="H659" s="112">
        <f t="shared" si="124"/>
        <v>576.97</v>
      </c>
      <c r="I659" s="112">
        <f t="shared" si="125"/>
        <v>713.08</v>
      </c>
    </row>
    <row r="660" spans="1:9" ht="16.899999999999999" customHeight="1" x14ac:dyDescent="0.25">
      <c r="A660" s="83" t="s">
        <v>148</v>
      </c>
      <c r="B660" s="110">
        <v>1</v>
      </c>
      <c r="C660" s="110">
        <f t="shared" si="123"/>
        <v>31.499999999999996</v>
      </c>
      <c r="D660" s="110">
        <v>0</v>
      </c>
      <c r="E660" s="110">
        <v>31.499999999999996</v>
      </c>
      <c r="F660" s="111">
        <v>1178</v>
      </c>
      <c r="G660" s="111">
        <f t="shared" si="126"/>
        <v>7.0362</v>
      </c>
      <c r="H660" s="112">
        <f t="shared" si="124"/>
        <v>443.28</v>
      </c>
      <c r="I660" s="112">
        <f t="shared" si="125"/>
        <v>547.85</v>
      </c>
    </row>
    <row r="661" spans="1:9" ht="16.899999999999999" customHeight="1" x14ac:dyDescent="0.25">
      <c r="A661" s="83" t="s">
        <v>148</v>
      </c>
      <c r="B661" s="110">
        <v>1</v>
      </c>
      <c r="C661" s="110">
        <f t="shared" si="123"/>
        <v>552</v>
      </c>
      <c r="D661" s="110">
        <v>511</v>
      </c>
      <c r="E661" s="110">
        <v>41</v>
      </c>
      <c r="F661" s="111">
        <v>1253</v>
      </c>
      <c r="G661" s="111">
        <f t="shared" si="126"/>
        <v>7.4842000000000004</v>
      </c>
      <c r="H661" s="112">
        <f t="shared" si="124"/>
        <v>613.70000000000005</v>
      </c>
      <c r="I661" s="112">
        <f t="shared" si="125"/>
        <v>758.47</v>
      </c>
    </row>
    <row r="662" spans="1:9" ht="16.899999999999999" customHeight="1" x14ac:dyDescent="0.25">
      <c r="A662" s="83" t="s">
        <v>148</v>
      </c>
      <c r="B662" s="110">
        <v>1</v>
      </c>
      <c r="C662" s="110">
        <f t="shared" si="123"/>
        <v>238.95499999999998</v>
      </c>
      <c r="D662" s="110">
        <v>167.5</v>
      </c>
      <c r="E662" s="110">
        <v>71.454999999999998</v>
      </c>
      <c r="F662" s="111">
        <v>1398</v>
      </c>
      <c r="G662" s="111">
        <f t="shared" si="126"/>
        <v>8.3503000000000007</v>
      </c>
      <c r="H662" s="112">
        <f t="shared" si="124"/>
        <v>1193.3399999999999</v>
      </c>
      <c r="I662" s="112">
        <f t="shared" si="125"/>
        <v>1474.85</v>
      </c>
    </row>
    <row r="663" spans="1:9" ht="16.899999999999999" customHeight="1" x14ac:dyDescent="0.25">
      <c r="A663" s="83" t="s">
        <v>148</v>
      </c>
      <c r="B663" s="110">
        <v>1</v>
      </c>
      <c r="C663" s="110">
        <f t="shared" si="123"/>
        <v>445</v>
      </c>
      <c r="D663" s="110">
        <v>423</v>
      </c>
      <c r="E663" s="110">
        <v>22</v>
      </c>
      <c r="F663" s="111">
        <v>1178</v>
      </c>
      <c r="G663" s="111">
        <f t="shared" si="126"/>
        <v>7.0362</v>
      </c>
      <c r="H663" s="112">
        <f t="shared" si="124"/>
        <v>309.58999999999997</v>
      </c>
      <c r="I663" s="112">
        <f t="shared" si="125"/>
        <v>382.62</v>
      </c>
    </row>
    <row r="664" spans="1:9" ht="16.899999999999999" customHeight="1" x14ac:dyDescent="0.25">
      <c r="A664" s="83" t="s">
        <v>148</v>
      </c>
      <c r="B664" s="110">
        <v>1</v>
      </c>
      <c r="C664" s="110">
        <f t="shared" si="123"/>
        <v>699</v>
      </c>
      <c r="D664" s="110">
        <v>670</v>
      </c>
      <c r="E664" s="110">
        <v>29</v>
      </c>
      <c r="F664" s="111">
        <v>1178</v>
      </c>
      <c r="G664" s="111">
        <f t="shared" si="126"/>
        <v>7.0362</v>
      </c>
      <c r="H664" s="112">
        <f t="shared" si="124"/>
        <v>408.1</v>
      </c>
      <c r="I664" s="112">
        <f t="shared" si="125"/>
        <v>504.37</v>
      </c>
    </row>
    <row r="665" spans="1:9" ht="16.899999999999999" customHeight="1" x14ac:dyDescent="0.25">
      <c r="A665" s="83" t="s">
        <v>148</v>
      </c>
      <c r="B665" s="110">
        <v>1</v>
      </c>
      <c r="C665" s="110">
        <f t="shared" si="123"/>
        <v>634</v>
      </c>
      <c r="D665" s="110">
        <v>591</v>
      </c>
      <c r="E665" s="110">
        <v>43</v>
      </c>
      <c r="F665" s="111">
        <v>1178</v>
      </c>
      <c r="G665" s="111">
        <f t="shared" si="126"/>
        <v>7.0362</v>
      </c>
      <c r="H665" s="112">
        <f t="shared" si="124"/>
        <v>605.11</v>
      </c>
      <c r="I665" s="112">
        <f t="shared" si="125"/>
        <v>747.86</v>
      </c>
    </row>
    <row r="666" spans="1:9" ht="16.899999999999999" customHeight="1" x14ac:dyDescent="0.25">
      <c r="A666" s="83" t="s">
        <v>148</v>
      </c>
      <c r="B666" s="110">
        <v>1</v>
      </c>
      <c r="C666" s="110">
        <f t="shared" si="123"/>
        <v>125.5</v>
      </c>
      <c r="D666" s="110">
        <v>111</v>
      </c>
      <c r="E666" s="110">
        <v>14.5</v>
      </c>
      <c r="F666" s="111">
        <v>1218</v>
      </c>
      <c r="G666" s="111">
        <f t="shared" si="126"/>
        <v>7.2751000000000001</v>
      </c>
      <c r="H666" s="112">
        <f t="shared" si="124"/>
        <v>210.98</v>
      </c>
      <c r="I666" s="112">
        <f t="shared" si="125"/>
        <v>260.75</v>
      </c>
    </row>
    <row r="667" spans="1:9" ht="16.899999999999999" customHeight="1" x14ac:dyDescent="0.25">
      <c r="A667" s="83" t="s">
        <v>148</v>
      </c>
      <c r="B667" s="110">
        <v>1</v>
      </c>
      <c r="C667" s="110">
        <f t="shared" si="123"/>
        <v>619</v>
      </c>
      <c r="D667" s="110">
        <v>590</v>
      </c>
      <c r="E667" s="110">
        <v>29</v>
      </c>
      <c r="F667" s="111">
        <v>1253</v>
      </c>
      <c r="G667" s="111">
        <f t="shared" si="126"/>
        <v>7.4842000000000004</v>
      </c>
      <c r="H667" s="112">
        <f t="shared" si="124"/>
        <v>434.08</v>
      </c>
      <c r="I667" s="112">
        <f t="shared" si="125"/>
        <v>536.48</v>
      </c>
    </row>
    <row r="668" spans="1:9" ht="16.899999999999999" customHeight="1" x14ac:dyDescent="0.25">
      <c r="A668" s="83" t="s">
        <v>148</v>
      </c>
      <c r="B668" s="110">
        <v>1</v>
      </c>
      <c r="C668" s="110">
        <f t="shared" si="123"/>
        <v>407</v>
      </c>
      <c r="D668" s="110">
        <v>334</v>
      </c>
      <c r="E668" s="110">
        <v>73</v>
      </c>
      <c r="F668" s="111">
        <v>1138</v>
      </c>
      <c r="G668" s="111">
        <f t="shared" si="126"/>
        <v>6.7972999999999999</v>
      </c>
      <c r="H668" s="112">
        <f>ROUND(E668*G668*2,2)</f>
        <v>992.41</v>
      </c>
      <c r="I668" s="112">
        <f t="shared" si="125"/>
        <v>1226.52</v>
      </c>
    </row>
    <row r="669" spans="1:9" ht="16.899999999999999" customHeight="1" x14ac:dyDescent="0.25">
      <c r="A669" s="83" t="s">
        <v>148</v>
      </c>
      <c r="B669" s="110">
        <v>1</v>
      </c>
      <c r="C669" s="110">
        <f t="shared" si="123"/>
        <v>256</v>
      </c>
      <c r="D669" s="110">
        <v>206</v>
      </c>
      <c r="E669" s="110">
        <v>50</v>
      </c>
      <c r="F669" s="111">
        <v>1138</v>
      </c>
      <c r="G669" s="111">
        <f t="shared" si="126"/>
        <v>6.7972999999999999</v>
      </c>
      <c r="H669" s="112">
        <f t="shared" ref="H669:H683" si="127">ROUND(E669*G669*2,2)</f>
        <v>679.73</v>
      </c>
      <c r="I669" s="112">
        <f t="shared" si="125"/>
        <v>840.08</v>
      </c>
    </row>
    <row r="670" spans="1:9" ht="16.899999999999999" customHeight="1" x14ac:dyDescent="0.25">
      <c r="A670" s="83" t="s">
        <v>148</v>
      </c>
      <c r="B670" s="110">
        <v>1</v>
      </c>
      <c r="C670" s="110">
        <f t="shared" si="123"/>
        <v>672</v>
      </c>
      <c r="D670" s="110">
        <v>670</v>
      </c>
      <c r="E670" s="110">
        <v>2</v>
      </c>
      <c r="F670" s="111">
        <v>1178</v>
      </c>
      <c r="G670" s="111">
        <f t="shared" si="126"/>
        <v>7.0362</v>
      </c>
      <c r="H670" s="112">
        <f t="shared" si="127"/>
        <v>28.14</v>
      </c>
      <c r="I670" s="112">
        <f t="shared" si="125"/>
        <v>34.78</v>
      </c>
    </row>
    <row r="671" spans="1:9" ht="16.899999999999999" customHeight="1" x14ac:dyDescent="0.25">
      <c r="A671" s="83" t="s">
        <v>148</v>
      </c>
      <c r="B671" s="110">
        <v>1</v>
      </c>
      <c r="C671" s="110">
        <f t="shared" si="123"/>
        <v>703</v>
      </c>
      <c r="D671" s="110">
        <v>590</v>
      </c>
      <c r="E671" s="110">
        <v>113</v>
      </c>
      <c r="F671" s="111">
        <v>1178</v>
      </c>
      <c r="G671" s="111">
        <f t="shared" si="126"/>
        <v>7.0362</v>
      </c>
      <c r="H671" s="112">
        <f t="shared" si="127"/>
        <v>1590.18</v>
      </c>
      <c r="I671" s="112">
        <f t="shared" si="125"/>
        <v>1965.3</v>
      </c>
    </row>
    <row r="672" spans="1:9" ht="16.899999999999999" customHeight="1" x14ac:dyDescent="0.25">
      <c r="A672" s="83" t="s">
        <v>148</v>
      </c>
      <c r="B672" s="110">
        <v>1</v>
      </c>
      <c r="C672" s="110">
        <f t="shared" si="123"/>
        <v>616</v>
      </c>
      <c r="D672" s="110">
        <v>574</v>
      </c>
      <c r="E672" s="110">
        <v>42</v>
      </c>
      <c r="F672" s="111">
        <v>1178</v>
      </c>
      <c r="G672" s="111">
        <f t="shared" si="126"/>
        <v>7.0362</v>
      </c>
      <c r="H672" s="112">
        <f t="shared" si="127"/>
        <v>591.04</v>
      </c>
      <c r="I672" s="112">
        <f t="shared" si="125"/>
        <v>730.47</v>
      </c>
    </row>
    <row r="673" spans="1:9" ht="16.899999999999999" customHeight="1" x14ac:dyDescent="0.25">
      <c r="A673" s="83" t="s">
        <v>148</v>
      </c>
      <c r="B673" s="110">
        <v>1</v>
      </c>
      <c r="C673" s="110">
        <f t="shared" si="123"/>
        <v>624</v>
      </c>
      <c r="D673" s="110">
        <v>502</v>
      </c>
      <c r="E673" s="110">
        <v>122</v>
      </c>
      <c r="F673" s="111">
        <v>1178</v>
      </c>
      <c r="G673" s="111">
        <f t="shared" si="126"/>
        <v>7.0362</v>
      </c>
      <c r="H673" s="112">
        <f t="shared" si="127"/>
        <v>1716.83</v>
      </c>
      <c r="I673" s="112">
        <f t="shared" si="125"/>
        <v>2121.83</v>
      </c>
    </row>
    <row r="674" spans="1:9" ht="16.899999999999999" customHeight="1" x14ac:dyDescent="0.25">
      <c r="A674" s="83" t="s">
        <v>148</v>
      </c>
      <c r="B674" s="110">
        <v>1</v>
      </c>
      <c r="C674" s="110">
        <f t="shared" si="123"/>
        <v>632</v>
      </c>
      <c r="D674" s="110">
        <v>542</v>
      </c>
      <c r="E674" s="110">
        <v>90</v>
      </c>
      <c r="F674" s="111">
        <v>1178</v>
      </c>
      <c r="G674" s="111">
        <f t="shared" si="126"/>
        <v>7.0362</v>
      </c>
      <c r="H674" s="112">
        <f t="shared" si="127"/>
        <v>1266.52</v>
      </c>
      <c r="I674" s="112">
        <f t="shared" si="125"/>
        <v>1565.29</v>
      </c>
    </row>
    <row r="675" spans="1:9" ht="16.899999999999999" customHeight="1" x14ac:dyDescent="0.25">
      <c r="A675" s="83" t="s">
        <v>148</v>
      </c>
      <c r="B675" s="110">
        <v>1</v>
      </c>
      <c r="C675" s="110">
        <f t="shared" si="123"/>
        <v>696</v>
      </c>
      <c r="D675" s="110">
        <v>590</v>
      </c>
      <c r="E675" s="110">
        <v>106</v>
      </c>
      <c r="F675" s="111">
        <v>1178</v>
      </c>
      <c r="G675" s="111">
        <f t="shared" si="126"/>
        <v>7.0362</v>
      </c>
      <c r="H675" s="112">
        <f t="shared" si="127"/>
        <v>1491.67</v>
      </c>
      <c r="I675" s="112">
        <f t="shared" si="125"/>
        <v>1843.55</v>
      </c>
    </row>
    <row r="676" spans="1:9" ht="16.899999999999999" customHeight="1" x14ac:dyDescent="0.25">
      <c r="A676" s="83" t="s">
        <v>148</v>
      </c>
      <c r="B676" s="110">
        <v>1</v>
      </c>
      <c r="C676" s="110">
        <f t="shared" si="123"/>
        <v>648</v>
      </c>
      <c r="D676" s="110">
        <v>558</v>
      </c>
      <c r="E676" s="110">
        <v>90</v>
      </c>
      <c r="F676" s="111">
        <v>1178</v>
      </c>
      <c r="G676" s="111">
        <f t="shared" si="126"/>
        <v>7.0362</v>
      </c>
      <c r="H676" s="112">
        <f t="shared" si="127"/>
        <v>1266.52</v>
      </c>
      <c r="I676" s="112">
        <f t="shared" si="125"/>
        <v>1565.29</v>
      </c>
    </row>
    <row r="677" spans="1:9" ht="16.899999999999999" customHeight="1" x14ac:dyDescent="0.25">
      <c r="A677" s="83" t="s">
        <v>148</v>
      </c>
      <c r="B677" s="110">
        <v>1</v>
      </c>
      <c r="C677" s="110">
        <f t="shared" si="123"/>
        <v>503</v>
      </c>
      <c r="D677" s="110">
        <v>478</v>
      </c>
      <c r="E677" s="110">
        <v>25</v>
      </c>
      <c r="F677" s="111">
        <v>1178</v>
      </c>
      <c r="G677" s="111">
        <f t="shared" si="126"/>
        <v>7.0362</v>
      </c>
      <c r="H677" s="112">
        <f t="shared" si="127"/>
        <v>351.81</v>
      </c>
      <c r="I677" s="112">
        <f t="shared" si="125"/>
        <v>434.8</v>
      </c>
    </row>
    <row r="678" spans="1:9" ht="16.899999999999999" customHeight="1" x14ac:dyDescent="0.25">
      <c r="A678" s="83" t="s">
        <v>148</v>
      </c>
      <c r="B678" s="110">
        <v>1</v>
      </c>
      <c r="C678" s="110">
        <f t="shared" si="123"/>
        <v>24</v>
      </c>
      <c r="D678" s="110">
        <v>0</v>
      </c>
      <c r="E678" s="110">
        <v>24</v>
      </c>
      <c r="F678" s="111">
        <v>1178</v>
      </c>
      <c r="G678" s="111">
        <f t="shared" si="126"/>
        <v>7.0362</v>
      </c>
      <c r="H678" s="112">
        <f t="shared" si="127"/>
        <v>337.74</v>
      </c>
      <c r="I678" s="112">
        <f t="shared" si="125"/>
        <v>417.41</v>
      </c>
    </row>
    <row r="679" spans="1:9" ht="16.899999999999999" customHeight="1" x14ac:dyDescent="0.25">
      <c r="A679" s="83" t="s">
        <v>148</v>
      </c>
      <c r="B679" s="110">
        <v>1</v>
      </c>
      <c r="C679" s="110">
        <f t="shared" si="123"/>
        <v>648</v>
      </c>
      <c r="D679" s="110">
        <v>486</v>
      </c>
      <c r="E679" s="110">
        <v>162</v>
      </c>
      <c r="F679" s="111">
        <v>1218</v>
      </c>
      <c r="G679" s="111">
        <f t="shared" si="126"/>
        <v>7.2751000000000001</v>
      </c>
      <c r="H679" s="112">
        <f t="shared" si="127"/>
        <v>2357.13</v>
      </c>
      <c r="I679" s="112">
        <f t="shared" si="125"/>
        <v>2913.18</v>
      </c>
    </row>
    <row r="680" spans="1:9" ht="16.899999999999999" customHeight="1" x14ac:dyDescent="0.25">
      <c r="A680" s="83" t="s">
        <v>148</v>
      </c>
      <c r="B680" s="110">
        <v>1</v>
      </c>
      <c r="C680" s="110">
        <f t="shared" si="123"/>
        <v>848</v>
      </c>
      <c r="D680" s="110">
        <v>614</v>
      </c>
      <c r="E680" s="110">
        <v>234</v>
      </c>
      <c r="F680" s="111">
        <v>1218</v>
      </c>
      <c r="G680" s="111">
        <f t="shared" si="126"/>
        <v>7.2751000000000001</v>
      </c>
      <c r="H680" s="112">
        <f t="shared" si="127"/>
        <v>3404.75</v>
      </c>
      <c r="I680" s="112">
        <f t="shared" si="125"/>
        <v>4207.93</v>
      </c>
    </row>
    <row r="681" spans="1:9" ht="16.899999999999999" customHeight="1" x14ac:dyDescent="0.25">
      <c r="A681" s="83" t="s">
        <v>148</v>
      </c>
      <c r="B681" s="110">
        <v>1</v>
      </c>
      <c r="C681" s="110">
        <f t="shared" si="123"/>
        <v>192</v>
      </c>
      <c r="D681" s="110">
        <v>0</v>
      </c>
      <c r="E681" s="110">
        <v>192</v>
      </c>
      <c r="F681" s="111">
        <v>1218</v>
      </c>
      <c r="G681" s="111">
        <f t="shared" si="126"/>
        <v>7.2751000000000001</v>
      </c>
      <c r="H681" s="112">
        <f t="shared" si="127"/>
        <v>2793.64</v>
      </c>
      <c r="I681" s="112">
        <f t="shared" si="125"/>
        <v>3452.66</v>
      </c>
    </row>
    <row r="682" spans="1:9" ht="16.899999999999999" customHeight="1" x14ac:dyDescent="0.25">
      <c r="A682" s="83" t="s">
        <v>148</v>
      </c>
      <c r="B682" s="110">
        <v>1</v>
      </c>
      <c r="C682" s="110">
        <f t="shared" si="123"/>
        <v>456</v>
      </c>
      <c r="D682" s="110">
        <v>414</v>
      </c>
      <c r="E682" s="110">
        <v>42</v>
      </c>
      <c r="F682" s="111">
        <v>1178</v>
      </c>
      <c r="G682" s="111">
        <f t="shared" si="126"/>
        <v>7.0362</v>
      </c>
      <c r="H682" s="112">
        <f t="shared" si="127"/>
        <v>591.04</v>
      </c>
      <c r="I682" s="112">
        <f t="shared" si="125"/>
        <v>730.47</v>
      </c>
    </row>
    <row r="683" spans="1:9" ht="16.899999999999999" customHeight="1" x14ac:dyDescent="0.25">
      <c r="A683" s="83" t="s">
        <v>148</v>
      </c>
      <c r="B683" s="110">
        <v>1</v>
      </c>
      <c r="C683" s="110">
        <f t="shared" si="123"/>
        <v>472</v>
      </c>
      <c r="D683" s="110">
        <v>455</v>
      </c>
      <c r="E683" s="110">
        <v>17</v>
      </c>
      <c r="F683" s="111">
        <v>1218</v>
      </c>
      <c r="G683" s="111">
        <f t="shared" si="126"/>
        <v>7.2751000000000001</v>
      </c>
      <c r="H683" s="112">
        <f t="shared" si="127"/>
        <v>247.35</v>
      </c>
      <c r="I683" s="112">
        <f t="shared" si="125"/>
        <v>305.7</v>
      </c>
    </row>
    <row r="684" spans="1:9" ht="16.899999999999999" customHeight="1" x14ac:dyDescent="0.25">
      <c r="A684" s="83" t="s">
        <v>148</v>
      </c>
      <c r="B684" s="110">
        <v>1</v>
      </c>
      <c r="C684" s="110">
        <f t="shared" si="123"/>
        <v>615</v>
      </c>
      <c r="D684" s="110">
        <v>494</v>
      </c>
      <c r="E684" s="110">
        <v>121</v>
      </c>
      <c r="F684" s="111">
        <v>1218</v>
      </c>
      <c r="G684" s="111">
        <f t="shared" si="126"/>
        <v>7.2751000000000001</v>
      </c>
      <c r="H684" s="112">
        <f>ROUND(E684*G684*2,2)</f>
        <v>1760.57</v>
      </c>
      <c r="I684" s="112">
        <f t="shared" si="125"/>
        <v>2175.89</v>
      </c>
    </row>
    <row r="685" spans="1:9" ht="16.899999999999999" customHeight="1" x14ac:dyDescent="0.25">
      <c r="A685" s="83" t="s">
        <v>148</v>
      </c>
      <c r="B685" s="110">
        <v>1</v>
      </c>
      <c r="C685" s="110">
        <f t="shared" si="123"/>
        <v>616</v>
      </c>
      <c r="D685" s="110">
        <v>487</v>
      </c>
      <c r="E685" s="110">
        <v>129</v>
      </c>
      <c r="F685" s="111">
        <v>1218</v>
      </c>
      <c r="G685" s="111">
        <f t="shared" si="126"/>
        <v>7.2751000000000001</v>
      </c>
      <c r="H685" s="112">
        <f t="shared" ref="H685:H699" si="128">ROUND(E685*G685*2,2)</f>
        <v>1876.98</v>
      </c>
      <c r="I685" s="112">
        <f t="shared" si="125"/>
        <v>2319.7600000000002</v>
      </c>
    </row>
    <row r="686" spans="1:9" ht="16.899999999999999" customHeight="1" x14ac:dyDescent="0.25">
      <c r="A686" s="83" t="s">
        <v>148</v>
      </c>
      <c r="B686" s="110">
        <v>1</v>
      </c>
      <c r="C686" s="110">
        <f t="shared" si="123"/>
        <v>620</v>
      </c>
      <c r="D686" s="110">
        <v>443.25</v>
      </c>
      <c r="E686" s="110">
        <v>176.75</v>
      </c>
      <c r="F686" s="111">
        <v>1218</v>
      </c>
      <c r="G686" s="111">
        <f t="shared" si="126"/>
        <v>7.2751000000000001</v>
      </c>
      <c r="H686" s="112">
        <f t="shared" si="128"/>
        <v>2571.75</v>
      </c>
      <c r="I686" s="112">
        <f t="shared" si="125"/>
        <v>3178.43</v>
      </c>
    </row>
    <row r="687" spans="1:9" ht="16.899999999999999" customHeight="1" x14ac:dyDescent="0.25">
      <c r="A687" s="83" t="s">
        <v>148</v>
      </c>
      <c r="B687" s="110">
        <v>1</v>
      </c>
      <c r="C687" s="110">
        <f t="shared" si="123"/>
        <v>8</v>
      </c>
      <c r="D687" s="110">
        <v>0</v>
      </c>
      <c r="E687" s="110">
        <v>8</v>
      </c>
      <c r="F687" s="111">
        <v>1218</v>
      </c>
      <c r="G687" s="111">
        <f t="shared" si="126"/>
        <v>7.2751000000000001</v>
      </c>
      <c r="H687" s="112">
        <f t="shared" si="128"/>
        <v>116.4</v>
      </c>
      <c r="I687" s="112">
        <f t="shared" si="125"/>
        <v>143.86000000000001</v>
      </c>
    </row>
    <row r="688" spans="1:9" ht="16.899999999999999" customHeight="1" x14ac:dyDescent="0.25">
      <c r="A688" s="83" t="s">
        <v>148</v>
      </c>
      <c r="B688" s="110">
        <v>1</v>
      </c>
      <c r="C688" s="110">
        <f t="shared" si="123"/>
        <v>664</v>
      </c>
      <c r="D688" s="110">
        <v>462</v>
      </c>
      <c r="E688" s="110">
        <v>202</v>
      </c>
      <c r="F688" s="111">
        <v>1218</v>
      </c>
      <c r="G688" s="111">
        <f t="shared" si="126"/>
        <v>7.2751000000000001</v>
      </c>
      <c r="H688" s="112">
        <f t="shared" si="128"/>
        <v>2939.14</v>
      </c>
      <c r="I688" s="112">
        <f t="shared" si="125"/>
        <v>3632.48</v>
      </c>
    </row>
    <row r="689" spans="1:9" ht="16.899999999999999" customHeight="1" x14ac:dyDescent="0.25">
      <c r="A689" s="83" t="s">
        <v>148</v>
      </c>
      <c r="B689" s="110">
        <v>1</v>
      </c>
      <c r="C689" s="110">
        <f t="shared" si="123"/>
        <v>600</v>
      </c>
      <c r="D689" s="110">
        <v>486</v>
      </c>
      <c r="E689" s="110">
        <v>114</v>
      </c>
      <c r="F689" s="111">
        <v>1218</v>
      </c>
      <c r="G689" s="111">
        <f t="shared" si="126"/>
        <v>7.2751000000000001</v>
      </c>
      <c r="H689" s="112">
        <f t="shared" si="128"/>
        <v>1658.72</v>
      </c>
      <c r="I689" s="112">
        <f t="shared" si="125"/>
        <v>2050.0100000000002</v>
      </c>
    </row>
    <row r="690" spans="1:9" ht="16.899999999999999" customHeight="1" x14ac:dyDescent="0.25">
      <c r="A690" s="83" t="s">
        <v>148</v>
      </c>
      <c r="B690" s="110">
        <v>1</v>
      </c>
      <c r="C690" s="110">
        <f t="shared" si="123"/>
        <v>608.5</v>
      </c>
      <c r="D690" s="110">
        <v>478</v>
      </c>
      <c r="E690" s="110">
        <v>130.5</v>
      </c>
      <c r="F690" s="111">
        <v>1218</v>
      </c>
      <c r="G690" s="111">
        <f t="shared" si="126"/>
        <v>7.2751000000000001</v>
      </c>
      <c r="H690" s="112">
        <f t="shared" si="128"/>
        <v>1898.8</v>
      </c>
      <c r="I690" s="112">
        <f t="shared" si="125"/>
        <v>2346.73</v>
      </c>
    </row>
    <row r="691" spans="1:9" ht="16.899999999999999" customHeight="1" x14ac:dyDescent="0.25">
      <c r="A691" s="83" t="s">
        <v>148</v>
      </c>
      <c r="B691" s="110">
        <v>1</v>
      </c>
      <c r="C691" s="110">
        <f t="shared" si="123"/>
        <v>808</v>
      </c>
      <c r="D691" s="110">
        <v>670</v>
      </c>
      <c r="E691" s="110">
        <v>138</v>
      </c>
      <c r="F691" s="111">
        <v>1218</v>
      </c>
      <c r="G691" s="111">
        <f t="shared" si="126"/>
        <v>7.2751000000000001</v>
      </c>
      <c r="H691" s="112">
        <f t="shared" si="128"/>
        <v>2007.93</v>
      </c>
      <c r="I691" s="112">
        <f t="shared" si="125"/>
        <v>2481.6</v>
      </c>
    </row>
    <row r="692" spans="1:9" ht="16.899999999999999" customHeight="1" x14ac:dyDescent="0.25">
      <c r="A692" s="83" t="s">
        <v>148</v>
      </c>
      <c r="B692" s="110">
        <v>1</v>
      </c>
      <c r="C692" s="110">
        <f t="shared" si="123"/>
        <v>608.5</v>
      </c>
      <c r="D692" s="110">
        <v>566</v>
      </c>
      <c r="E692" s="110">
        <v>42.5</v>
      </c>
      <c r="F692" s="111">
        <v>1218</v>
      </c>
      <c r="G692" s="111">
        <f t="shared" si="126"/>
        <v>7.2751000000000001</v>
      </c>
      <c r="H692" s="112">
        <f t="shared" si="128"/>
        <v>618.38</v>
      </c>
      <c r="I692" s="112">
        <f t="shared" si="125"/>
        <v>764.26</v>
      </c>
    </row>
    <row r="693" spans="1:9" ht="16.899999999999999" customHeight="1" x14ac:dyDescent="0.25">
      <c r="A693" s="83" t="s">
        <v>148</v>
      </c>
      <c r="B693" s="110">
        <v>1</v>
      </c>
      <c r="C693" s="110">
        <f t="shared" si="123"/>
        <v>648</v>
      </c>
      <c r="D693" s="110">
        <v>566</v>
      </c>
      <c r="E693" s="110">
        <v>82</v>
      </c>
      <c r="F693" s="111">
        <v>1218</v>
      </c>
      <c r="G693" s="111">
        <f t="shared" si="126"/>
        <v>7.2751000000000001</v>
      </c>
      <c r="H693" s="112">
        <f t="shared" si="128"/>
        <v>1193.1199999999999</v>
      </c>
      <c r="I693" s="112">
        <f t="shared" si="125"/>
        <v>1474.58</v>
      </c>
    </row>
    <row r="694" spans="1:9" ht="16.899999999999999" customHeight="1" x14ac:dyDescent="0.25">
      <c r="A694" s="83" t="s">
        <v>148</v>
      </c>
      <c r="B694" s="110">
        <v>1</v>
      </c>
      <c r="C694" s="110">
        <f t="shared" si="123"/>
        <v>671.5</v>
      </c>
      <c r="D694" s="110">
        <v>590</v>
      </c>
      <c r="E694" s="110">
        <v>81.5</v>
      </c>
      <c r="F694" s="111">
        <v>1218</v>
      </c>
      <c r="G694" s="111">
        <f t="shared" si="126"/>
        <v>7.2751000000000001</v>
      </c>
      <c r="H694" s="112">
        <f t="shared" si="128"/>
        <v>1185.8399999999999</v>
      </c>
      <c r="I694" s="112">
        <f t="shared" si="125"/>
        <v>1465.58</v>
      </c>
    </row>
    <row r="695" spans="1:9" ht="16.899999999999999" customHeight="1" x14ac:dyDescent="0.25">
      <c r="A695" s="83" t="s">
        <v>148</v>
      </c>
      <c r="B695" s="110">
        <v>1</v>
      </c>
      <c r="C695" s="110">
        <f t="shared" si="123"/>
        <v>648</v>
      </c>
      <c r="D695" s="110">
        <v>590</v>
      </c>
      <c r="E695" s="110">
        <v>58</v>
      </c>
      <c r="F695" s="111">
        <v>1218</v>
      </c>
      <c r="G695" s="111">
        <f t="shared" si="126"/>
        <v>7.2751000000000001</v>
      </c>
      <c r="H695" s="112">
        <f t="shared" si="128"/>
        <v>843.91</v>
      </c>
      <c r="I695" s="112">
        <f t="shared" si="125"/>
        <v>1042.99</v>
      </c>
    </row>
    <row r="696" spans="1:9" ht="16.899999999999999" customHeight="1" x14ac:dyDescent="0.25">
      <c r="A696" s="83" t="s">
        <v>148</v>
      </c>
      <c r="B696" s="110">
        <v>1</v>
      </c>
      <c r="C696" s="110">
        <f t="shared" si="123"/>
        <v>120</v>
      </c>
      <c r="D696" s="110">
        <v>0</v>
      </c>
      <c r="E696" s="110">
        <v>120</v>
      </c>
      <c r="F696" s="111">
        <v>1293</v>
      </c>
      <c r="G696" s="111">
        <f t="shared" si="126"/>
        <v>7.7230999999999996</v>
      </c>
      <c r="H696" s="112">
        <f t="shared" si="128"/>
        <v>1853.54</v>
      </c>
      <c r="I696" s="112">
        <f t="shared" si="125"/>
        <v>2290.79</v>
      </c>
    </row>
    <row r="697" spans="1:9" ht="16.899999999999999" customHeight="1" x14ac:dyDescent="0.25">
      <c r="A697" s="83" t="s">
        <v>148</v>
      </c>
      <c r="B697" s="110">
        <v>1</v>
      </c>
      <c r="C697" s="110">
        <f t="shared" si="123"/>
        <v>458</v>
      </c>
      <c r="D697" s="110">
        <v>406</v>
      </c>
      <c r="E697" s="110">
        <v>52</v>
      </c>
      <c r="F697" s="111">
        <v>1178</v>
      </c>
      <c r="G697" s="111">
        <f t="shared" si="126"/>
        <v>7.0362</v>
      </c>
      <c r="H697" s="112">
        <f t="shared" si="128"/>
        <v>731.76</v>
      </c>
      <c r="I697" s="112">
        <f t="shared" si="125"/>
        <v>904.38</v>
      </c>
    </row>
    <row r="698" spans="1:9" ht="16.899999999999999" customHeight="1" x14ac:dyDescent="0.25">
      <c r="A698" s="83" t="s">
        <v>148</v>
      </c>
      <c r="B698" s="110">
        <v>1</v>
      </c>
      <c r="C698" s="110">
        <f t="shared" si="123"/>
        <v>627</v>
      </c>
      <c r="D698" s="110">
        <v>590</v>
      </c>
      <c r="E698" s="110">
        <v>37</v>
      </c>
      <c r="F698" s="111">
        <v>1178</v>
      </c>
      <c r="G698" s="111">
        <f t="shared" si="126"/>
        <v>7.0362</v>
      </c>
      <c r="H698" s="112">
        <f t="shared" si="128"/>
        <v>520.67999999999995</v>
      </c>
      <c r="I698" s="112">
        <f t="shared" si="125"/>
        <v>643.51</v>
      </c>
    </row>
    <row r="699" spans="1:9" ht="16.899999999999999" customHeight="1" x14ac:dyDescent="0.25">
      <c r="A699" s="83" t="s">
        <v>148</v>
      </c>
      <c r="B699" s="110">
        <v>1</v>
      </c>
      <c r="C699" s="110">
        <f t="shared" si="123"/>
        <v>548.5</v>
      </c>
      <c r="D699" s="110">
        <v>502</v>
      </c>
      <c r="E699" s="110">
        <v>46.5</v>
      </c>
      <c r="F699" s="111">
        <v>1178</v>
      </c>
      <c r="G699" s="111">
        <f t="shared" si="126"/>
        <v>7.0362</v>
      </c>
      <c r="H699" s="112">
        <f t="shared" si="128"/>
        <v>654.37</v>
      </c>
      <c r="I699" s="112">
        <f t="shared" si="125"/>
        <v>808.74</v>
      </c>
    </row>
    <row r="700" spans="1:9" ht="16.899999999999999" customHeight="1" x14ac:dyDescent="0.25">
      <c r="A700" s="83" t="s">
        <v>148</v>
      </c>
      <c r="B700" s="110">
        <v>1</v>
      </c>
      <c r="C700" s="110">
        <f t="shared" si="123"/>
        <v>539</v>
      </c>
      <c r="D700" s="110">
        <v>510</v>
      </c>
      <c r="E700" s="110">
        <v>29</v>
      </c>
      <c r="F700" s="111">
        <v>1178</v>
      </c>
      <c r="G700" s="111">
        <f t="shared" si="126"/>
        <v>7.0362</v>
      </c>
      <c r="H700" s="112">
        <f>ROUND(E700*G700*2,2)</f>
        <v>408.1</v>
      </c>
      <c r="I700" s="112">
        <f t="shared" si="125"/>
        <v>504.37</v>
      </c>
    </row>
    <row r="701" spans="1:9" ht="16.899999999999999" customHeight="1" x14ac:dyDescent="0.25">
      <c r="A701" s="83" t="s">
        <v>148</v>
      </c>
      <c r="B701" s="110">
        <v>1</v>
      </c>
      <c r="C701" s="110">
        <f t="shared" si="123"/>
        <v>541</v>
      </c>
      <c r="D701" s="110">
        <v>502</v>
      </c>
      <c r="E701" s="110">
        <v>39</v>
      </c>
      <c r="F701" s="111">
        <v>1178</v>
      </c>
      <c r="G701" s="111">
        <f t="shared" si="126"/>
        <v>7.0362</v>
      </c>
      <c r="H701" s="112">
        <f t="shared" ref="H701:H715" si="129">ROUND(E701*G701*2,2)</f>
        <v>548.82000000000005</v>
      </c>
      <c r="I701" s="112">
        <f t="shared" si="125"/>
        <v>678.29</v>
      </c>
    </row>
    <row r="702" spans="1:9" ht="16.899999999999999" customHeight="1" x14ac:dyDescent="0.25">
      <c r="A702" s="83" t="s">
        <v>148</v>
      </c>
      <c r="B702" s="110">
        <v>1</v>
      </c>
      <c r="C702" s="110">
        <f t="shared" si="123"/>
        <v>666</v>
      </c>
      <c r="D702" s="110">
        <v>590</v>
      </c>
      <c r="E702" s="110">
        <v>76</v>
      </c>
      <c r="F702" s="111">
        <v>1178</v>
      </c>
      <c r="G702" s="111">
        <f t="shared" si="126"/>
        <v>7.0362</v>
      </c>
      <c r="H702" s="112">
        <f t="shared" si="129"/>
        <v>1069.5</v>
      </c>
      <c r="I702" s="112">
        <f t="shared" si="125"/>
        <v>1321.8</v>
      </c>
    </row>
    <row r="703" spans="1:9" ht="16.899999999999999" customHeight="1" x14ac:dyDescent="0.25">
      <c r="A703" s="83" t="s">
        <v>148</v>
      </c>
      <c r="B703" s="110">
        <v>1</v>
      </c>
      <c r="C703" s="110">
        <f t="shared" si="123"/>
        <v>586.5</v>
      </c>
      <c r="D703" s="110">
        <v>518</v>
      </c>
      <c r="E703" s="110">
        <v>68.5</v>
      </c>
      <c r="F703" s="111">
        <v>1178</v>
      </c>
      <c r="G703" s="111">
        <f t="shared" si="126"/>
        <v>7.0362</v>
      </c>
      <c r="H703" s="112">
        <f t="shared" si="129"/>
        <v>963.96</v>
      </c>
      <c r="I703" s="112">
        <f t="shared" si="125"/>
        <v>1191.3599999999999</v>
      </c>
    </row>
    <row r="704" spans="1:9" ht="16.899999999999999" customHeight="1" x14ac:dyDescent="0.25">
      <c r="A704" s="83" t="s">
        <v>148</v>
      </c>
      <c r="B704" s="110">
        <v>1</v>
      </c>
      <c r="C704" s="110">
        <f t="shared" si="123"/>
        <v>591.5</v>
      </c>
      <c r="D704" s="110">
        <v>510</v>
      </c>
      <c r="E704" s="110">
        <v>81.5</v>
      </c>
      <c r="F704" s="111">
        <v>1218</v>
      </c>
      <c r="G704" s="111">
        <f t="shared" si="126"/>
        <v>7.2751000000000001</v>
      </c>
      <c r="H704" s="112">
        <f t="shared" si="129"/>
        <v>1185.8399999999999</v>
      </c>
      <c r="I704" s="112">
        <f t="shared" si="125"/>
        <v>1465.58</v>
      </c>
    </row>
    <row r="705" spans="1:9" ht="16.899999999999999" customHeight="1" x14ac:dyDescent="0.25">
      <c r="A705" s="83" t="s">
        <v>148</v>
      </c>
      <c r="B705" s="110">
        <v>1</v>
      </c>
      <c r="C705" s="110">
        <f t="shared" si="123"/>
        <v>556</v>
      </c>
      <c r="D705" s="110">
        <v>510</v>
      </c>
      <c r="E705" s="110">
        <v>46</v>
      </c>
      <c r="F705" s="111">
        <v>1218</v>
      </c>
      <c r="G705" s="111">
        <f t="shared" si="126"/>
        <v>7.2751000000000001</v>
      </c>
      <c r="H705" s="112">
        <f t="shared" si="129"/>
        <v>669.31</v>
      </c>
      <c r="I705" s="112">
        <f t="shared" si="125"/>
        <v>827.2</v>
      </c>
    </row>
    <row r="706" spans="1:9" ht="16.899999999999999" customHeight="1" x14ac:dyDescent="0.25">
      <c r="A706" s="83" t="s">
        <v>148</v>
      </c>
      <c r="B706" s="110">
        <v>1</v>
      </c>
      <c r="C706" s="110">
        <f t="shared" si="123"/>
        <v>585</v>
      </c>
      <c r="D706" s="110">
        <v>511</v>
      </c>
      <c r="E706" s="110">
        <v>74</v>
      </c>
      <c r="F706" s="111">
        <v>1218</v>
      </c>
      <c r="G706" s="111">
        <f t="shared" si="126"/>
        <v>7.2751000000000001</v>
      </c>
      <c r="H706" s="112">
        <f t="shared" si="129"/>
        <v>1076.71</v>
      </c>
      <c r="I706" s="112">
        <f t="shared" si="125"/>
        <v>1330.71</v>
      </c>
    </row>
    <row r="707" spans="1:9" ht="16.899999999999999" customHeight="1" x14ac:dyDescent="0.25">
      <c r="A707" s="83" t="s">
        <v>148</v>
      </c>
      <c r="B707" s="110">
        <v>1</v>
      </c>
      <c r="C707" s="110">
        <f t="shared" si="123"/>
        <v>684</v>
      </c>
      <c r="D707" s="110">
        <v>550</v>
      </c>
      <c r="E707" s="110">
        <v>134</v>
      </c>
      <c r="F707" s="111">
        <v>1218</v>
      </c>
      <c r="G707" s="111">
        <f t="shared" si="126"/>
        <v>7.2751000000000001</v>
      </c>
      <c r="H707" s="112">
        <f t="shared" si="129"/>
        <v>1949.73</v>
      </c>
      <c r="I707" s="112">
        <f t="shared" si="125"/>
        <v>2409.67</v>
      </c>
    </row>
    <row r="708" spans="1:9" ht="16.899999999999999" customHeight="1" x14ac:dyDescent="0.25">
      <c r="A708" s="83" t="s">
        <v>148</v>
      </c>
      <c r="B708" s="110">
        <v>1</v>
      </c>
      <c r="C708" s="110">
        <f t="shared" si="123"/>
        <v>176</v>
      </c>
      <c r="D708" s="110">
        <v>159</v>
      </c>
      <c r="E708" s="110">
        <v>17</v>
      </c>
      <c r="F708" s="111">
        <v>1178</v>
      </c>
      <c r="G708" s="111">
        <f t="shared" si="126"/>
        <v>7.0362</v>
      </c>
      <c r="H708" s="112">
        <f t="shared" si="129"/>
        <v>239.23</v>
      </c>
      <c r="I708" s="112">
        <f t="shared" si="125"/>
        <v>295.66000000000003</v>
      </c>
    </row>
    <row r="709" spans="1:9" ht="16.899999999999999" customHeight="1" x14ac:dyDescent="0.25">
      <c r="A709" s="83" t="s">
        <v>148</v>
      </c>
      <c r="B709" s="110">
        <v>1</v>
      </c>
      <c r="C709" s="110">
        <f t="shared" si="123"/>
        <v>160</v>
      </c>
      <c r="D709" s="110">
        <v>159</v>
      </c>
      <c r="E709" s="110">
        <v>0.99999999999999989</v>
      </c>
      <c r="F709" s="111">
        <v>1178</v>
      </c>
      <c r="G709" s="111">
        <f t="shared" si="126"/>
        <v>7.0362</v>
      </c>
      <c r="H709" s="112">
        <f t="shared" si="129"/>
        <v>14.07</v>
      </c>
      <c r="I709" s="112">
        <f t="shared" si="125"/>
        <v>17.39</v>
      </c>
    </row>
    <row r="710" spans="1:9" ht="16.899999999999999" customHeight="1" x14ac:dyDescent="0.25">
      <c r="A710" s="83" t="s">
        <v>148</v>
      </c>
      <c r="B710" s="110">
        <v>1</v>
      </c>
      <c r="C710" s="110">
        <f t="shared" si="123"/>
        <v>16</v>
      </c>
      <c r="D710" s="110">
        <v>0</v>
      </c>
      <c r="E710" s="110">
        <v>16</v>
      </c>
      <c r="F710" s="111">
        <v>1178</v>
      </c>
      <c r="G710" s="111">
        <f t="shared" si="126"/>
        <v>7.0362</v>
      </c>
      <c r="H710" s="112">
        <f t="shared" si="129"/>
        <v>225.16</v>
      </c>
      <c r="I710" s="112">
        <f t="shared" si="125"/>
        <v>278.27999999999997</v>
      </c>
    </row>
    <row r="711" spans="1:9" ht="16.899999999999999" customHeight="1" x14ac:dyDescent="0.25">
      <c r="A711" s="83" t="s">
        <v>148</v>
      </c>
      <c r="B711" s="110">
        <v>1</v>
      </c>
      <c r="C711" s="110">
        <f t="shared" si="123"/>
        <v>48</v>
      </c>
      <c r="D711" s="110">
        <v>0</v>
      </c>
      <c r="E711" s="110">
        <v>48</v>
      </c>
      <c r="F711" s="111">
        <v>1218</v>
      </c>
      <c r="G711" s="111">
        <f t="shared" si="126"/>
        <v>7.2751000000000001</v>
      </c>
      <c r="H711" s="112">
        <f t="shared" si="129"/>
        <v>698.41</v>
      </c>
      <c r="I711" s="112">
        <f t="shared" si="125"/>
        <v>863.16</v>
      </c>
    </row>
    <row r="712" spans="1:9" ht="16.899999999999999" customHeight="1" x14ac:dyDescent="0.25">
      <c r="A712" s="83" t="s">
        <v>148</v>
      </c>
      <c r="B712" s="110">
        <v>1</v>
      </c>
      <c r="C712" s="110">
        <f t="shared" si="123"/>
        <v>168</v>
      </c>
      <c r="D712" s="110">
        <v>159</v>
      </c>
      <c r="E712" s="110">
        <v>9</v>
      </c>
      <c r="F712" s="111">
        <v>1178</v>
      </c>
      <c r="G712" s="111">
        <f t="shared" si="126"/>
        <v>7.0362</v>
      </c>
      <c r="H712" s="112">
        <f t="shared" si="129"/>
        <v>126.65</v>
      </c>
      <c r="I712" s="112">
        <f t="shared" si="125"/>
        <v>156.53</v>
      </c>
    </row>
    <row r="713" spans="1:9" ht="16.899999999999999" customHeight="1" x14ac:dyDescent="0.25">
      <c r="A713" s="83" t="s">
        <v>148</v>
      </c>
      <c r="B713" s="110">
        <v>1</v>
      </c>
      <c r="C713" s="110">
        <f t="shared" si="123"/>
        <v>184</v>
      </c>
      <c r="D713" s="110">
        <v>159</v>
      </c>
      <c r="E713" s="110">
        <v>25</v>
      </c>
      <c r="F713" s="111">
        <v>1178</v>
      </c>
      <c r="G713" s="111">
        <f t="shared" si="126"/>
        <v>7.0362</v>
      </c>
      <c r="H713" s="112">
        <f t="shared" si="129"/>
        <v>351.81</v>
      </c>
      <c r="I713" s="112">
        <f t="shared" si="125"/>
        <v>434.8</v>
      </c>
    </row>
    <row r="714" spans="1:9" ht="16.899999999999999" customHeight="1" x14ac:dyDescent="0.25">
      <c r="A714" s="83" t="s">
        <v>148</v>
      </c>
      <c r="B714" s="110">
        <v>1</v>
      </c>
      <c r="C714" s="110">
        <f t="shared" si="123"/>
        <v>113</v>
      </c>
      <c r="D714" s="110">
        <v>112</v>
      </c>
      <c r="E714" s="110">
        <v>1</v>
      </c>
      <c r="F714" s="111">
        <v>1178</v>
      </c>
      <c r="G714" s="111">
        <f t="shared" si="126"/>
        <v>7.0362</v>
      </c>
      <c r="H714" s="112">
        <f t="shared" si="129"/>
        <v>14.07</v>
      </c>
      <c r="I714" s="112">
        <f t="shared" si="125"/>
        <v>17.39</v>
      </c>
    </row>
    <row r="715" spans="1:9" ht="16.899999999999999" customHeight="1" x14ac:dyDescent="0.25">
      <c r="A715" s="83" t="s">
        <v>148</v>
      </c>
      <c r="B715" s="110">
        <v>1</v>
      </c>
      <c r="C715" s="110">
        <f t="shared" si="123"/>
        <v>120</v>
      </c>
      <c r="D715" s="110">
        <v>119</v>
      </c>
      <c r="E715" s="110">
        <v>1</v>
      </c>
      <c r="F715" s="111">
        <v>1178</v>
      </c>
      <c r="G715" s="111">
        <f t="shared" si="126"/>
        <v>7.0362</v>
      </c>
      <c r="H715" s="112">
        <f t="shared" si="129"/>
        <v>14.07</v>
      </c>
      <c r="I715" s="112">
        <f t="shared" si="125"/>
        <v>17.39</v>
      </c>
    </row>
    <row r="716" spans="1:9" ht="16.899999999999999" customHeight="1" x14ac:dyDescent="0.25">
      <c r="A716" s="83" t="s">
        <v>240</v>
      </c>
      <c r="B716" s="110">
        <v>1</v>
      </c>
      <c r="C716" s="110">
        <f t="shared" si="123"/>
        <v>433</v>
      </c>
      <c r="D716" s="110">
        <v>431</v>
      </c>
      <c r="E716" s="110">
        <v>2</v>
      </c>
      <c r="F716" s="111">
        <v>1534</v>
      </c>
      <c r="G716" s="111">
        <f t="shared" si="126"/>
        <v>9.1625999999999994</v>
      </c>
      <c r="H716" s="112">
        <f>ROUND(E716*G716*2,2)</f>
        <v>36.65</v>
      </c>
      <c r="I716" s="112">
        <f t="shared" si="125"/>
        <v>45.3</v>
      </c>
    </row>
    <row r="717" spans="1:9" ht="16.899999999999999" customHeight="1" x14ac:dyDescent="0.25">
      <c r="A717" s="83" t="s">
        <v>149</v>
      </c>
      <c r="B717" s="110">
        <v>1</v>
      </c>
      <c r="C717" s="110">
        <f t="shared" ref="C717:C780" si="130">D717+E717</f>
        <v>702</v>
      </c>
      <c r="D717" s="110">
        <v>590</v>
      </c>
      <c r="E717" s="110">
        <v>112</v>
      </c>
      <c r="F717" s="111">
        <v>1178</v>
      </c>
      <c r="G717" s="111">
        <f t="shared" si="126"/>
        <v>7.0362</v>
      </c>
      <c r="H717" s="112">
        <f t="shared" ref="H717:H731" si="131">ROUND(E717*G717*2,2)</f>
        <v>1576.11</v>
      </c>
      <c r="I717" s="112">
        <f t="shared" ref="I717:I780" si="132">ROUND(H717*1.2359,2)</f>
        <v>1947.91</v>
      </c>
    </row>
    <row r="718" spans="1:9" ht="16.899999999999999" customHeight="1" x14ac:dyDescent="0.25">
      <c r="A718" s="83" t="s">
        <v>149</v>
      </c>
      <c r="B718" s="110">
        <v>1</v>
      </c>
      <c r="C718" s="110">
        <f t="shared" si="130"/>
        <v>600</v>
      </c>
      <c r="D718" s="110">
        <v>518</v>
      </c>
      <c r="E718" s="110">
        <v>82</v>
      </c>
      <c r="F718" s="111">
        <v>1178</v>
      </c>
      <c r="G718" s="111">
        <f t="shared" ref="G718:G781" si="133">ROUND(F718/167.42,4)</f>
        <v>7.0362</v>
      </c>
      <c r="H718" s="112">
        <f t="shared" si="131"/>
        <v>1153.94</v>
      </c>
      <c r="I718" s="112">
        <f t="shared" si="132"/>
        <v>1426.15</v>
      </c>
    </row>
    <row r="719" spans="1:9" ht="16.899999999999999" customHeight="1" x14ac:dyDescent="0.25">
      <c r="A719" s="83" t="s">
        <v>149</v>
      </c>
      <c r="B719" s="110">
        <v>1</v>
      </c>
      <c r="C719" s="110">
        <f t="shared" si="130"/>
        <v>606</v>
      </c>
      <c r="D719" s="110">
        <v>590</v>
      </c>
      <c r="E719" s="110">
        <v>16</v>
      </c>
      <c r="F719" s="111">
        <v>1263</v>
      </c>
      <c r="G719" s="111">
        <f t="shared" si="133"/>
        <v>7.5438999999999998</v>
      </c>
      <c r="H719" s="112">
        <f t="shared" si="131"/>
        <v>241.4</v>
      </c>
      <c r="I719" s="112">
        <f t="shared" si="132"/>
        <v>298.35000000000002</v>
      </c>
    </row>
    <row r="720" spans="1:9" ht="16.899999999999999" customHeight="1" x14ac:dyDescent="0.25">
      <c r="A720" s="83" t="s">
        <v>149</v>
      </c>
      <c r="B720" s="110">
        <v>1</v>
      </c>
      <c r="C720" s="110">
        <f t="shared" si="130"/>
        <v>551</v>
      </c>
      <c r="D720" s="110">
        <v>543</v>
      </c>
      <c r="E720" s="110">
        <v>8</v>
      </c>
      <c r="F720" s="111">
        <v>1263</v>
      </c>
      <c r="G720" s="111">
        <f t="shared" si="133"/>
        <v>7.5438999999999998</v>
      </c>
      <c r="H720" s="112">
        <f t="shared" si="131"/>
        <v>120.7</v>
      </c>
      <c r="I720" s="112">
        <f t="shared" si="132"/>
        <v>149.16999999999999</v>
      </c>
    </row>
    <row r="721" spans="1:9" ht="16.899999999999999" customHeight="1" x14ac:dyDescent="0.25">
      <c r="A721" s="83" t="s">
        <v>149</v>
      </c>
      <c r="B721" s="110">
        <v>1</v>
      </c>
      <c r="C721" s="110">
        <f t="shared" si="130"/>
        <v>16</v>
      </c>
      <c r="D721" s="110">
        <v>0</v>
      </c>
      <c r="E721" s="110">
        <v>16</v>
      </c>
      <c r="F721" s="111">
        <v>1263</v>
      </c>
      <c r="G721" s="111">
        <f t="shared" si="133"/>
        <v>7.5438999999999998</v>
      </c>
      <c r="H721" s="112">
        <f t="shared" si="131"/>
        <v>241.4</v>
      </c>
      <c r="I721" s="112">
        <f t="shared" si="132"/>
        <v>298.35000000000002</v>
      </c>
    </row>
    <row r="722" spans="1:9" ht="16.899999999999999" customHeight="1" x14ac:dyDescent="0.25">
      <c r="A722" s="83" t="s">
        <v>149</v>
      </c>
      <c r="B722" s="110">
        <v>1</v>
      </c>
      <c r="C722" s="110">
        <f t="shared" si="130"/>
        <v>551</v>
      </c>
      <c r="D722" s="110">
        <v>527</v>
      </c>
      <c r="E722" s="110">
        <v>24</v>
      </c>
      <c r="F722" s="111">
        <v>1178</v>
      </c>
      <c r="G722" s="111">
        <f t="shared" si="133"/>
        <v>7.0362</v>
      </c>
      <c r="H722" s="112">
        <f t="shared" si="131"/>
        <v>337.74</v>
      </c>
      <c r="I722" s="112">
        <f t="shared" si="132"/>
        <v>417.41</v>
      </c>
    </row>
    <row r="723" spans="1:9" ht="16.899999999999999" customHeight="1" x14ac:dyDescent="0.25">
      <c r="A723" s="83" t="s">
        <v>149</v>
      </c>
      <c r="B723" s="110">
        <v>1</v>
      </c>
      <c r="C723" s="110">
        <f t="shared" si="130"/>
        <v>567</v>
      </c>
      <c r="D723" s="110">
        <v>559</v>
      </c>
      <c r="E723" s="110">
        <v>8</v>
      </c>
      <c r="F723" s="111">
        <v>1178</v>
      </c>
      <c r="G723" s="111">
        <f t="shared" si="133"/>
        <v>7.0362</v>
      </c>
      <c r="H723" s="112">
        <f t="shared" si="131"/>
        <v>112.58</v>
      </c>
      <c r="I723" s="112">
        <f t="shared" si="132"/>
        <v>139.13999999999999</v>
      </c>
    </row>
    <row r="724" spans="1:9" ht="16.899999999999999" customHeight="1" x14ac:dyDescent="0.25">
      <c r="A724" s="83" t="s">
        <v>149</v>
      </c>
      <c r="B724" s="110">
        <v>1</v>
      </c>
      <c r="C724" s="110">
        <f t="shared" si="130"/>
        <v>503</v>
      </c>
      <c r="D724" s="110">
        <v>495</v>
      </c>
      <c r="E724" s="110">
        <v>8</v>
      </c>
      <c r="F724" s="111">
        <v>1178</v>
      </c>
      <c r="G724" s="111">
        <f t="shared" si="133"/>
        <v>7.0362</v>
      </c>
      <c r="H724" s="112">
        <f t="shared" si="131"/>
        <v>112.58</v>
      </c>
      <c r="I724" s="112">
        <f t="shared" si="132"/>
        <v>139.13999999999999</v>
      </c>
    </row>
    <row r="725" spans="1:9" ht="16.899999999999999" customHeight="1" x14ac:dyDescent="0.25">
      <c r="A725" s="83" t="s">
        <v>149</v>
      </c>
      <c r="B725" s="110">
        <v>1</v>
      </c>
      <c r="C725" s="110">
        <f t="shared" si="130"/>
        <v>456</v>
      </c>
      <c r="D725" s="110">
        <v>455</v>
      </c>
      <c r="E725" s="110">
        <v>1</v>
      </c>
      <c r="F725" s="111">
        <v>1178</v>
      </c>
      <c r="G725" s="111">
        <f t="shared" si="133"/>
        <v>7.0362</v>
      </c>
      <c r="H725" s="112">
        <f t="shared" si="131"/>
        <v>14.07</v>
      </c>
      <c r="I725" s="112">
        <f t="shared" si="132"/>
        <v>17.39</v>
      </c>
    </row>
    <row r="726" spans="1:9" ht="16.899999999999999" customHeight="1" x14ac:dyDescent="0.25">
      <c r="A726" s="83" t="s">
        <v>149</v>
      </c>
      <c r="B726" s="110">
        <v>1</v>
      </c>
      <c r="C726" s="110">
        <f t="shared" si="130"/>
        <v>697</v>
      </c>
      <c r="D726" s="110">
        <v>590</v>
      </c>
      <c r="E726" s="110">
        <v>107</v>
      </c>
      <c r="F726" s="111">
        <v>1178</v>
      </c>
      <c r="G726" s="111">
        <f t="shared" si="133"/>
        <v>7.0362</v>
      </c>
      <c r="H726" s="112">
        <f t="shared" si="131"/>
        <v>1505.75</v>
      </c>
      <c r="I726" s="112">
        <f t="shared" si="132"/>
        <v>1860.96</v>
      </c>
    </row>
    <row r="727" spans="1:9" ht="16.899999999999999" customHeight="1" x14ac:dyDescent="0.25">
      <c r="A727" s="83" t="s">
        <v>149</v>
      </c>
      <c r="B727" s="110">
        <v>1</v>
      </c>
      <c r="C727" s="110">
        <f t="shared" si="130"/>
        <v>616</v>
      </c>
      <c r="D727" s="110">
        <v>591</v>
      </c>
      <c r="E727" s="110">
        <v>25</v>
      </c>
      <c r="F727" s="111">
        <v>1178</v>
      </c>
      <c r="G727" s="111">
        <f t="shared" si="133"/>
        <v>7.0362</v>
      </c>
      <c r="H727" s="112">
        <f t="shared" si="131"/>
        <v>351.81</v>
      </c>
      <c r="I727" s="112">
        <f t="shared" si="132"/>
        <v>434.8</v>
      </c>
    </row>
    <row r="728" spans="1:9" ht="16.899999999999999" customHeight="1" x14ac:dyDescent="0.25">
      <c r="A728" s="83" t="s">
        <v>149</v>
      </c>
      <c r="B728" s="110">
        <v>1</v>
      </c>
      <c r="C728" s="110">
        <f t="shared" si="130"/>
        <v>616</v>
      </c>
      <c r="D728" s="110">
        <v>494</v>
      </c>
      <c r="E728" s="110">
        <v>122</v>
      </c>
      <c r="F728" s="111">
        <v>1178</v>
      </c>
      <c r="G728" s="111">
        <f t="shared" si="133"/>
        <v>7.0362</v>
      </c>
      <c r="H728" s="112">
        <f t="shared" si="131"/>
        <v>1716.83</v>
      </c>
      <c r="I728" s="112">
        <f t="shared" si="132"/>
        <v>2121.83</v>
      </c>
    </row>
    <row r="729" spans="1:9" ht="16.899999999999999" customHeight="1" x14ac:dyDescent="0.25">
      <c r="A729" s="83" t="s">
        <v>149</v>
      </c>
      <c r="B729" s="110">
        <v>1</v>
      </c>
      <c r="C729" s="110">
        <f t="shared" si="130"/>
        <v>575</v>
      </c>
      <c r="D729" s="110">
        <v>567</v>
      </c>
      <c r="E729" s="110">
        <v>8</v>
      </c>
      <c r="F729" s="111">
        <v>1178</v>
      </c>
      <c r="G729" s="111">
        <f t="shared" si="133"/>
        <v>7.0362</v>
      </c>
      <c r="H729" s="112">
        <f t="shared" si="131"/>
        <v>112.58</v>
      </c>
      <c r="I729" s="112">
        <f t="shared" si="132"/>
        <v>139.13999999999999</v>
      </c>
    </row>
    <row r="730" spans="1:9" ht="16.899999999999999" customHeight="1" x14ac:dyDescent="0.25">
      <c r="A730" s="83" t="s">
        <v>149</v>
      </c>
      <c r="B730" s="110">
        <v>1</v>
      </c>
      <c r="C730" s="110">
        <f t="shared" si="130"/>
        <v>454</v>
      </c>
      <c r="D730" s="110">
        <v>446</v>
      </c>
      <c r="E730" s="110">
        <v>8</v>
      </c>
      <c r="F730" s="111">
        <v>1178</v>
      </c>
      <c r="G730" s="111">
        <f t="shared" si="133"/>
        <v>7.0362</v>
      </c>
      <c r="H730" s="112">
        <f t="shared" si="131"/>
        <v>112.58</v>
      </c>
      <c r="I730" s="112">
        <f t="shared" si="132"/>
        <v>139.13999999999999</v>
      </c>
    </row>
    <row r="731" spans="1:9" ht="16.899999999999999" customHeight="1" x14ac:dyDescent="0.25">
      <c r="A731" s="83" t="s">
        <v>149</v>
      </c>
      <c r="B731" s="110">
        <v>1</v>
      </c>
      <c r="C731" s="110">
        <f t="shared" si="130"/>
        <v>572</v>
      </c>
      <c r="D731" s="110">
        <v>567</v>
      </c>
      <c r="E731" s="110">
        <v>5</v>
      </c>
      <c r="F731" s="111">
        <v>1178</v>
      </c>
      <c r="G731" s="111">
        <f t="shared" si="133"/>
        <v>7.0362</v>
      </c>
      <c r="H731" s="112">
        <f t="shared" si="131"/>
        <v>70.36</v>
      </c>
      <c r="I731" s="112">
        <f t="shared" si="132"/>
        <v>86.96</v>
      </c>
    </row>
    <row r="732" spans="1:9" ht="16.899999999999999" customHeight="1" x14ac:dyDescent="0.25">
      <c r="A732" s="83" t="s">
        <v>149</v>
      </c>
      <c r="B732" s="110">
        <v>1</v>
      </c>
      <c r="C732" s="110">
        <f t="shared" si="130"/>
        <v>504</v>
      </c>
      <c r="D732" s="110">
        <v>502</v>
      </c>
      <c r="E732" s="110">
        <v>2</v>
      </c>
      <c r="F732" s="111">
        <v>1178</v>
      </c>
      <c r="G732" s="111">
        <f t="shared" si="133"/>
        <v>7.0362</v>
      </c>
      <c r="H732" s="112">
        <f>ROUND(E732*G732*2,2)</f>
        <v>28.14</v>
      </c>
      <c r="I732" s="112">
        <f t="shared" si="132"/>
        <v>34.78</v>
      </c>
    </row>
    <row r="733" spans="1:9" ht="16.899999999999999" customHeight="1" x14ac:dyDescent="0.25">
      <c r="A733" s="83" t="s">
        <v>149</v>
      </c>
      <c r="B733" s="110">
        <v>1</v>
      </c>
      <c r="C733" s="110">
        <f t="shared" si="130"/>
        <v>32</v>
      </c>
      <c r="D733" s="110">
        <v>31</v>
      </c>
      <c r="E733" s="110">
        <v>1</v>
      </c>
      <c r="F733" s="111">
        <v>1218</v>
      </c>
      <c r="G733" s="111">
        <f t="shared" si="133"/>
        <v>7.2751000000000001</v>
      </c>
      <c r="H733" s="112">
        <f t="shared" ref="H733:H747" si="134">ROUND(E733*G733*2,2)</f>
        <v>14.55</v>
      </c>
      <c r="I733" s="112">
        <f t="shared" si="132"/>
        <v>17.98</v>
      </c>
    </row>
    <row r="734" spans="1:9" ht="16.899999999999999" customHeight="1" x14ac:dyDescent="0.25">
      <c r="A734" s="83" t="s">
        <v>149</v>
      </c>
      <c r="B734" s="110">
        <v>1</v>
      </c>
      <c r="C734" s="110">
        <f t="shared" si="130"/>
        <v>48</v>
      </c>
      <c r="D734" s="110">
        <v>31</v>
      </c>
      <c r="E734" s="110">
        <v>17</v>
      </c>
      <c r="F734" s="111">
        <v>1218</v>
      </c>
      <c r="G734" s="111">
        <f t="shared" si="133"/>
        <v>7.2751000000000001</v>
      </c>
      <c r="H734" s="112">
        <f t="shared" si="134"/>
        <v>247.35</v>
      </c>
      <c r="I734" s="112">
        <f t="shared" si="132"/>
        <v>305.7</v>
      </c>
    </row>
    <row r="735" spans="1:9" ht="16.899999999999999" customHeight="1" x14ac:dyDescent="0.25">
      <c r="A735" s="83" t="s">
        <v>241</v>
      </c>
      <c r="B735" s="110">
        <v>1</v>
      </c>
      <c r="C735" s="110">
        <f t="shared" si="130"/>
        <v>616</v>
      </c>
      <c r="D735" s="110">
        <v>590</v>
      </c>
      <c r="E735" s="110">
        <v>26</v>
      </c>
      <c r="F735" s="111">
        <v>1534</v>
      </c>
      <c r="G735" s="111">
        <f t="shared" si="133"/>
        <v>9.1625999999999994</v>
      </c>
      <c r="H735" s="112">
        <f t="shared" si="134"/>
        <v>476.46</v>
      </c>
      <c r="I735" s="112">
        <f t="shared" si="132"/>
        <v>588.86</v>
      </c>
    </row>
    <row r="736" spans="1:9" ht="16.899999999999999" customHeight="1" x14ac:dyDescent="0.25">
      <c r="A736" s="83" t="s">
        <v>241</v>
      </c>
      <c r="B736" s="110">
        <v>1</v>
      </c>
      <c r="C736" s="110">
        <f t="shared" si="130"/>
        <v>241</v>
      </c>
      <c r="D736" s="110">
        <v>240</v>
      </c>
      <c r="E736" s="110">
        <v>1</v>
      </c>
      <c r="F736" s="111">
        <v>1534</v>
      </c>
      <c r="G736" s="111">
        <f t="shared" si="133"/>
        <v>9.1625999999999994</v>
      </c>
      <c r="H736" s="112">
        <f t="shared" si="134"/>
        <v>18.329999999999998</v>
      </c>
      <c r="I736" s="112">
        <f t="shared" si="132"/>
        <v>22.65</v>
      </c>
    </row>
    <row r="737" spans="1:9" ht="16.899999999999999" customHeight="1" x14ac:dyDescent="0.25">
      <c r="A737" s="83" t="s">
        <v>25</v>
      </c>
      <c r="B737" s="110">
        <v>1</v>
      </c>
      <c r="C737" s="110">
        <f t="shared" si="130"/>
        <v>12</v>
      </c>
      <c r="D737" s="110">
        <v>0</v>
      </c>
      <c r="E737" s="110">
        <v>12</v>
      </c>
      <c r="F737" s="111">
        <v>970</v>
      </c>
      <c r="G737" s="111">
        <f t="shared" si="133"/>
        <v>5.7938000000000001</v>
      </c>
      <c r="H737" s="112">
        <f t="shared" si="134"/>
        <v>139.05000000000001</v>
      </c>
      <c r="I737" s="112">
        <f t="shared" si="132"/>
        <v>171.85</v>
      </c>
    </row>
    <row r="738" spans="1:9" ht="16.899999999999999" customHeight="1" x14ac:dyDescent="0.25">
      <c r="A738" s="83" t="s">
        <v>25</v>
      </c>
      <c r="B738" s="110">
        <v>1</v>
      </c>
      <c r="C738" s="110">
        <f t="shared" si="130"/>
        <v>12</v>
      </c>
      <c r="D738" s="110">
        <v>0</v>
      </c>
      <c r="E738" s="110">
        <v>12</v>
      </c>
      <c r="F738" s="111">
        <v>1088</v>
      </c>
      <c r="G738" s="111">
        <f t="shared" si="133"/>
        <v>6.4985999999999997</v>
      </c>
      <c r="H738" s="112">
        <f t="shared" si="134"/>
        <v>155.97</v>
      </c>
      <c r="I738" s="112">
        <f t="shared" si="132"/>
        <v>192.76</v>
      </c>
    </row>
    <row r="739" spans="1:9" ht="16.899999999999999" customHeight="1" x14ac:dyDescent="0.25">
      <c r="A739" s="83" t="s">
        <v>25</v>
      </c>
      <c r="B739" s="110">
        <v>1</v>
      </c>
      <c r="C739" s="110">
        <f t="shared" si="130"/>
        <v>613</v>
      </c>
      <c r="D739" s="110">
        <v>590</v>
      </c>
      <c r="E739" s="110">
        <v>23</v>
      </c>
      <c r="F739" s="111">
        <v>1043</v>
      </c>
      <c r="G739" s="111">
        <f t="shared" si="133"/>
        <v>6.2298</v>
      </c>
      <c r="H739" s="112">
        <f t="shared" si="134"/>
        <v>286.57</v>
      </c>
      <c r="I739" s="112">
        <f t="shared" si="132"/>
        <v>354.17</v>
      </c>
    </row>
    <row r="740" spans="1:9" ht="16.899999999999999" customHeight="1" x14ac:dyDescent="0.25">
      <c r="A740" s="83" t="s">
        <v>25</v>
      </c>
      <c r="B740" s="110">
        <v>1</v>
      </c>
      <c r="C740" s="110">
        <f t="shared" si="130"/>
        <v>697</v>
      </c>
      <c r="D740" s="110">
        <v>670</v>
      </c>
      <c r="E740" s="110">
        <v>27</v>
      </c>
      <c r="F740" s="111">
        <v>1161</v>
      </c>
      <c r="G740" s="111">
        <f t="shared" si="133"/>
        <v>6.9347000000000003</v>
      </c>
      <c r="H740" s="112">
        <f t="shared" si="134"/>
        <v>374.47</v>
      </c>
      <c r="I740" s="112">
        <f t="shared" si="132"/>
        <v>462.81</v>
      </c>
    </row>
    <row r="741" spans="1:9" ht="16.899999999999999" customHeight="1" x14ac:dyDescent="0.25">
      <c r="A741" s="83" t="s">
        <v>25</v>
      </c>
      <c r="B741" s="110">
        <v>1</v>
      </c>
      <c r="C741" s="110">
        <f t="shared" si="130"/>
        <v>726.5</v>
      </c>
      <c r="D741" s="110">
        <v>590</v>
      </c>
      <c r="E741" s="110">
        <v>136.5</v>
      </c>
      <c r="F741" s="111">
        <v>1161</v>
      </c>
      <c r="G741" s="111">
        <f t="shared" si="133"/>
        <v>6.9347000000000003</v>
      </c>
      <c r="H741" s="112">
        <f t="shared" si="134"/>
        <v>1893.17</v>
      </c>
      <c r="I741" s="112">
        <f t="shared" si="132"/>
        <v>2339.77</v>
      </c>
    </row>
    <row r="742" spans="1:9" ht="16.899999999999999" customHeight="1" x14ac:dyDescent="0.25">
      <c r="A742" s="83" t="s">
        <v>25</v>
      </c>
      <c r="B742" s="110">
        <v>1</v>
      </c>
      <c r="C742" s="110">
        <f t="shared" si="130"/>
        <v>682</v>
      </c>
      <c r="D742" s="110">
        <v>670</v>
      </c>
      <c r="E742" s="110">
        <v>12</v>
      </c>
      <c r="F742" s="111">
        <v>1080</v>
      </c>
      <c r="G742" s="111">
        <f t="shared" si="133"/>
        <v>6.4508000000000001</v>
      </c>
      <c r="H742" s="112">
        <f t="shared" si="134"/>
        <v>154.82</v>
      </c>
      <c r="I742" s="112">
        <f t="shared" si="132"/>
        <v>191.34</v>
      </c>
    </row>
    <row r="743" spans="1:9" ht="16.899999999999999" customHeight="1" x14ac:dyDescent="0.25">
      <c r="A743" s="83" t="s">
        <v>25</v>
      </c>
      <c r="B743" s="110">
        <v>1</v>
      </c>
      <c r="C743" s="110">
        <f t="shared" si="130"/>
        <v>6</v>
      </c>
      <c r="D743" s="110">
        <v>0</v>
      </c>
      <c r="E743" s="110">
        <v>6</v>
      </c>
      <c r="F743" s="111">
        <v>1080</v>
      </c>
      <c r="G743" s="111">
        <f t="shared" si="133"/>
        <v>6.4508000000000001</v>
      </c>
      <c r="H743" s="112">
        <f t="shared" si="134"/>
        <v>77.41</v>
      </c>
      <c r="I743" s="112">
        <f t="shared" si="132"/>
        <v>95.67</v>
      </c>
    </row>
    <row r="744" spans="1:9" ht="16.899999999999999" customHeight="1" x14ac:dyDescent="0.25">
      <c r="A744" s="83" t="s">
        <v>25</v>
      </c>
      <c r="B744" s="110">
        <v>1</v>
      </c>
      <c r="C744" s="110">
        <f t="shared" si="130"/>
        <v>560.5</v>
      </c>
      <c r="D744" s="110">
        <v>551</v>
      </c>
      <c r="E744" s="110">
        <v>9.5</v>
      </c>
      <c r="F744" s="111">
        <v>1178</v>
      </c>
      <c r="G744" s="111">
        <f t="shared" si="133"/>
        <v>7.0362</v>
      </c>
      <c r="H744" s="112">
        <f t="shared" si="134"/>
        <v>133.69</v>
      </c>
      <c r="I744" s="112">
        <f t="shared" si="132"/>
        <v>165.23</v>
      </c>
    </row>
    <row r="745" spans="1:9" ht="16.899999999999999" customHeight="1" x14ac:dyDescent="0.25">
      <c r="A745" s="83" t="s">
        <v>25</v>
      </c>
      <c r="B745" s="110">
        <v>1</v>
      </c>
      <c r="C745" s="110">
        <f t="shared" si="130"/>
        <v>601.5</v>
      </c>
      <c r="D745" s="110">
        <v>590</v>
      </c>
      <c r="E745" s="110">
        <v>11.5</v>
      </c>
      <c r="F745" s="111">
        <v>1178</v>
      </c>
      <c r="G745" s="111">
        <f t="shared" si="133"/>
        <v>7.0362</v>
      </c>
      <c r="H745" s="112">
        <f t="shared" si="134"/>
        <v>161.83000000000001</v>
      </c>
      <c r="I745" s="112">
        <f t="shared" si="132"/>
        <v>200.01</v>
      </c>
    </row>
    <row r="746" spans="1:9" ht="16.899999999999999" customHeight="1" x14ac:dyDescent="0.25">
      <c r="A746" s="83" t="s">
        <v>25</v>
      </c>
      <c r="B746" s="110">
        <v>1</v>
      </c>
      <c r="C746" s="110">
        <f t="shared" si="130"/>
        <v>558</v>
      </c>
      <c r="D746" s="110">
        <v>550</v>
      </c>
      <c r="E746" s="110">
        <v>8</v>
      </c>
      <c r="F746" s="111">
        <v>1060</v>
      </c>
      <c r="G746" s="111">
        <f t="shared" si="133"/>
        <v>6.3314000000000004</v>
      </c>
      <c r="H746" s="112">
        <f t="shared" si="134"/>
        <v>101.3</v>
      </c>
      <c r="I746" s="112">
        <f t="shared" si="132"/>
        <v>125.2</v>
      </c>
    </row>
    <row r="747" spans="1:9" ht="16.899999999999999" customHeight="1" x14ac:dyDescent="0.25">
      <c r="A747" s="83" t="s">
        <v>25</v>
      </c>
      <c r="B747" s="110">
        <v>1</v>
      </c>
      <c r="C747" s="110">
        <f t="shared" si="130"/>
        <v>500</v>
      </c>
      <c r="D747" s="110">
        <v>495</v>
      </c>
      <c r="E747" s="110">
        <v>5</v>
      </c>
      <c r="F747" s="111">
        <v>1060</v>
      </c>
      <c r="G747" s="111">
        <f t="shared" si="133"/>
        <v>6.3314000000000004</v>
      </c>
      <c r="H747" s="112">
        <f t="shared" si="134"/>
        <v>63.31</v>
      </c>
      <c r="I747" s="112">
        <f t="shared" si="132"/>
        <v>78.239999999999995</v>
      </c>
    </row>
    <row r="748" spans="1:9" ht="16.899999999999999" customHeight="1" x14ac:dyDescent="0.25">
      <c r="A748" s="83" t="s">
        <v>25</v>
      </c>
      <c r="B748" s="110">
        <v>1</v>
      </c>
      <c r="C748" s="110">
        <f t="shared" si="130"/>
        <v>608</v>
      </c>
      <c r="D748" s="110">
        <v>590</v>
      </c>
      <c r="E748" s="110">
        <v>18</v>
      </c>
      <c r="F748" s="111">
        <v>1060</v>
      </c>
      <c r="G748" s="111">
        <f t="shared" si="133"/>
        <v>6.3314000000000004</v>
      </c>
      <c r="H748" s="112">
        <f>ROUND(E748*G748*2,2)</f>
        <v>227.93</v>
      </c>
      <c r="I748" s="112">
        <f t="shared" si="132"/>
        <v>281.7</v>
      </c>
    </row>
    <row r="749" spans="1:9" ht="16.899999999999999" customHeight="1" x14ac:dyDescent="0.25">
      <c r="A749" s="83" t="s">
        <v>25</v>
      </c>
      <c r="B749" s="110">
        <v>1</v>
      </c>
      <c r="C749" s="110">
        <f t="shared" si="130"/>
        <v>515</v>
      </c>
      <c r="D749" s="110">
        <v>498</v>
      </c>
      <c r="E749" s="110">
        <v>17</v>
      </c>
      <c r="F749" s="111">
        <v>1060</v>
      </c>
      <c r="G749" s="111">
        <f t="shared" si="133"/>
        <v>6.3314000000000004</v>
      </c>
      <c r="H749" s="112">
        <f t="shared" ref="H749:H763" si="135">ROUND(E749*G749*2,2)</f>
        <v>215.27</v>
      </c>
      <c r="I749" s="112">
        <f t="shared" si="132"/>
        <v>266.05</v>
      </c>
    </row>
    <row r="750" spans="1:9" ht="16.899999999999999" customHeight="1" x14ac:dyDescent="0.25">
      <c r="A750" s="83" t="s">
        <v>25</v>
      </c>
      <c r="B750" s="110">
        <v>1</v>
      </c>
      <c r="C750" s="110">
        <f t="shared" si="130"/>
        <v>549</v>
      </c>
      <c r="D750" s="110">
        <v>543</v>
      </c>
      <c r="E750" s="110">
        <v>6</v>
      </c>
      <c r="F750" s="111">
        <v>1253</v>
      </c>
      <c r="G750" s="111">
        <f t="shared" si="133"/>
        <v>7.4842000000000004</v>
      </c>
      <c r="H750" s="112">
        <f t="shared" si="135"/>
        <v>89.81</v>
      </c>
      <c r="I750" s="112">
        <f t="shared" si="132"/>
        <v>111</v>
      </c>
    </row>
    <row r="751" spans="1:9" ht="16.899999999999999" customHeight="1" x14ac:dyDescent="0.25">
      <c r="A751" s="83" t="s">
        <v>25</v>
      </c>
      <c r="B751" s="110">
        <v>1</v>
      </c>
      <c r="C751" s="110">
        <f t="shared" si="130"/>
        <v>717</v>
      </c>
      <c r="D751" s="110">
        <v>670</v>
      </c>
      <c r="E751" s="110">
        <v>47</v>
      </c>
      <c r="F751" s="111">
        <v>1170</v>
      </c>
      <c r="G751" s="111">
        <f t="shared" si="133"/>
        <v>6.9884000000000004</v>
      </c>
      <c r="H751" s="112">
        <f t="shared" si="135"/>
        <v>656.91</v>
      </c>
      <c r="I751" s="112">
        <f t="shared" si="132"/>
        <v>811.88</v>
      </c>
    </row>
    <row r="752" spans="1:9" ht="16.899999999999999" customHeight="1" x14ac:dyDescent="0.25">
      <c r="A752" s="83" t="s">
        <v>25</v>
      </c>
      <c r="B752" s="110">
        <v>1</v>
      </c>
      <c r="C752" s="110">
        <f t="shared" si="130"/>
        <v>700</v>
      </c>
      <c r="D752" s="110">
        <v>670</v>
      </c>
      <c r="E752" s="110">
        <v>30</v>
      </c>
      <c r="F752" s="111">
        <v>1170</v>
      </c>
      <c r="G752" s="111">
        <f t="shared" si="133"/>
        <v>6.9884000000000004</v>
      </c>
      <c r="H752" s="112">
        <f t="shared" si="135"/>
        <v>419.3</v>
      </c>
      <c r="I752" s="112">
        <f t="shared" si="132"/>
        <v>518.21</v>
      </c>
    </row>
    <row r="753" spans="1:9" ht="16.899999999999999" customHeight="1" x14ac:dyDescent="0.25">
      <c r="A753" s="83" t="s">
        <v>25</v>
      </c>
      <c r="B753" s="110">
        <v>1</v>
      </c>
      <c r="C753" s="110">
        <f t="shared" si="130"/>
        <v>219.63300000000001</v>
      </c>
      <c r="D753" s="110">
        <v>44</v>
      </c>
      <c r="E753" s="110">
        <v>175.63300000000001</v>
      </c>
      <c r="F753" s="111">
        <v>1218</v>
      </c>
      <c r="G753" s="111">
        <f t="shared" si="133"/>
        <v>7.2751000000000001</v>
      </c>
      <c r="H753" s="112">
        <f t="shared" si="135"/>
        <v>2555.5</v>
      </c>
      <c r="I753" s="112">
        <f t="shared" si="132"/>
        <v>3158.34</v>
      </c>
    </row>
    <row r="754" spans="1:9" ht="16.899999999999999" customHeight="1" x14ac:dyDescent="0.25">
      <c r="A754" s="83" t="s">
        <v>25</v>
      </c>
      <c r="B754" s="110">
        <v>1</v>
      </c>
      <c r="C754" s="110">
        <f t="shared" si="130"/>
        <v>216</v>
      </c>
      <c r="D754" s="110">
        <v>0</v>
      </c>
      <c r="E754" s="110">
        <v>216</v>
      </c>
      <c r="F754" s="111">
        <v>1218</v>
      </c>
      <c r="G754" s="111">
        <f t="shared" si="133"/>
        <v>7.2751000000000001</v>
      </c>
      <c r="H754" s="112">
        <f t="shared" si="135"/>
        <v>3142.84</v>
      </c>
      <c r="I754" s="112">
        <f t="shared" si="132"/>
        <v>3884.24</v>
      </c>
    </row>
    <row r="755" spans="1:9" ht="16.899999999999999" customHeight="1" x14ac:dyDescent="0.25">
      <c r="A755" s="83" t="s">
        <v>25</v>
      </c>
      <c r="B755" s="110">
        <v>1</v>
      </c>
      <c r="C755" s="110">
        <f t="shared" si="130"/>
        <v>360.5</v>
      </c>
      <c r="D755" s="110">
        <v>0</v>
      </c>
      <c r="E755" s="110">
        <v>360.5</v>
      </c>
      <c r="F755" s="111">
        <v>1218</v>
      </c>
      <c r="G755" s="111">
        <f t="shared" si="133"/>
        <v>7.2751000000000001</v>
      </c>
      <c r="H755" s="112">
        <f t="shared" si="135"/>
        <v>5245.35</v>
      </c>
      <c r="I755" s="112">
        <f t="shared" si="132"/>
        <v>6482.73</v>
      </c>
    </row>
    <row r="756" spans="1:9" ht="16.899999999999999" customHeight="1" x14ac:dyDescent="0.25">
      <c r="A756" s="83" t="s">
        <v>25</v>
      </c>
      <c r="B756" s="110">
        <v>1</v>
      </c>
      <c r="C756" s="110">
        <f t="shared" si="130"/>
        <v>759.5</v>
      </c>
      <c r="D756" s="110">
        <v>574</v>
      </c>
      <c r="E756" s="110">
        <v>185.5</v>
      </c>
      <c r="F756" s="111">
        <v>1218</v>
      </c>
      <c r="G756" s="111">
        <f t="shared" si="133"/>
        <v>7.2751000000000001</v>
      </c>
      <c r="H756" s="112">
        <f t="shared" si="135"/>
        <v>2699.06</v>
      </c>
      <c r="I756" s="112">
        <f t="shared" si="132"/>
        <v>3335.77</v>
      </c>
    </row>
    <row r="757" spans="1:9" ht="16.899999999999999" customHeight="1" x14ac:dyDescent="0.25">
      <c r="A757" s="83" t="s">
        <v>25</v>
      </c>
      <c r="B757" s="110">
        <v>1</v>
      </c>
      <c r="C757" s="110">
        <f t="shared" si="130"/>
        <v>87.5</v>
      </c>
      <c r="D757" s="110">
        <v>0</v>
      </c>
      <c r="E757" s="110">
        <v>87.5</v>
      </c>
      <c r="F757" s="111">
        <v>1218</v>
      </c>
      <c r="G757" s="111">
        <f t="shared" si="133"/>
        <v>7.2751000000000001</v>
      </c>
      <c r="H757" s="112">
        <f t="shared" si="135"/>
        <v>1273.1400000000001</v>
      </c>
      <c r="I757" s="112">
        <f t="shared" si="132"/>
        <v>1573.47</v>
      </c>
    </row>
    <row r="758" spans="1:9" ht="16.899999999999999" customHeight="1" x14ac:dyDescent="0.25">
      <c r="A758" s="83" t="s">
        <v>25</v>
      </c>
      <c r="B758" s="110">
        <v>1</v>
      </c>
      <c r="C758" s="110">
        <f t="shared" si="130"/>
        <v>400</v>
      </c>
      <c r="D758" s="110">
        <v>374</v>
      </c>
      <c r="E758" s="110">
        <v>26</v>
      </c>
      <c r="F758" s="111">
        <v>1218</v>
      </c>
      <c r="G758" s="111">
        <f t="shared" si="133"/>
        <v>7.2751000000000001</v>
      </c>
      <c r="H758" s="112">
        <f t="shared" si="135"/>
        <v>378.31</v>
      </c>
      <c r="I758" s="112">
        <f t="shared" si="132"/>
        <v>467.55</v>
      </c>
    </row>
    <row r="759" spans="1:9" ht="16.899999999999999" customHeight="1" x14ac:dyDescent="0.25">
      <c r="A759" s="83" t="s">
        <v>25</v>
      </c>
      <c r="B759" s="110">
        <v>1</v>
      </c>
      <c r="C759" s="110">
        <f t="shared" si="130"/>
        <v>360</v>
      </c>
      <c r="D759" s="110">
        <v>318</v>
      </c>
      <c r="E759" s="110">
        <v>42</v>
      </c>
      <c r="F759" s="111">
        <v>1218</v>
      </c>
      <c r="G759" s="111">
        <f t="shared" si="133"/>
        <v>7.2751000000000001</v>
      </c>
      <c r="H759" s="112">
        <f t="shared" si="135"/>
        <v>611.11</v>
      </c>
      <c r="I759" s="112">
        <f t="shared" si="132"/>
        <v>755.27</v>
      </c>
    </row>
    <row r="760" spans="1:9" ht="16.899999999999999" customHeight="1" x14ac:dyDescent="0.25">
      <c r="A760" s="83" t="s">
        <v>25</v>
      </c>
      <c r="B760" s="110">
        <v>1</v>
      </c>
      <c r="C760" s="110">
        <f t="shared" si="130"/>
        <v>384</v>
      </c>
      <c r="D760" s="110">
        <v>374</v>
      </c>
      <c r="E760" s="110">
        <v>10</v>
      </c>
      <c r="F760" s="111">
        <v>1218</v>
      </c>
      <c r="G760" s="111">
        <f t="shared" si="133"/>
        <v>7.2751000000000001</v>
      </c>
      <c r="H760" s="112">
        <f t="shared" si="135"/>
        <v>145.5</v>
      </c>
      <c r="I760" s="112">
        <f t="shared" si="132"/>
        <v>179.82</v>
      </c>
    </row>
    <row r="761" spans="1:9" ht="16.899999999999999" customHeight="1" x14ac:dyDescent="0.25">
      <c r="A761" s="83" t="s">
        <v>25</v>
      </c>
      <c r="B761" s="110">
        <v>1</v>
      </c>
      <c r="C761" s="110">
        <f t="shared" si="130"/>
        <v>320</v>
      </c>
      <c r="D761" s="110">
        <v>294</v>
      </c>
      <c r="E761" s="110">
        <v>26</v>
      </c>
      <c r="F761" s="111">
        <v>1218</v>
      </c>
      <c r="G761" s="111">
        <f t="shared" si="133"/>
        <v>7.2751000000000001</v>
      </c>
      <c r="H761" s="112">
        <f t="shared" si="135"/>
        <v>378.31</v>
      </c>
      <c r="I761" s="112">
        <f t="shared" si="132"/>
        <v>467.55</v>
      </c>
    </row>
    <row r="762" spans="1:9" ht="16.899999999999999" customHeight="1" x14ac:dyDescent="0.25">
      <c r="A762" s="83" t="s">
        <v>25</v>
      </c>
      <c r="B762" s="110">
        <v>1</v>
      </c>
      <c r="C762" s="110">
        <f t="shared" si="130"/>
        <v>408</v>
      </c>
      <c r="D762" s="110">
        <v>374</v>
      </c>
      <c r="E762" s="110">
        <v>34</v>
      </c>
      <c r="F762" s="111">
        <v>1218</v>
      </c>
      <c r="G762" s="111">
        <f t="shared" si="133"/>
        <v>7.2751000000000001</v>
      </c>
      <c r="H762" s="112">
        <f t="shared" si="135"/>
        <v>494.71</v>
      </c>
      <c r="I762" s="112">
        <f t="shared" si="132"/>
        <v>611.41</v>
      </c>
    </row>
    <row r="763" spans="1:9" ht="16.899999999999999" customHeight="1" x14ac:dyDescent="0.25">
      <c r="A763" s="83" t="s">
        <v>25</v>
      </c>
      <c r="B763" s="110">
        <v>1</v>
      </c>
      <c r="C763" s="110">
        <f t="shared" si="130"/>
        <v>368.5</v>
      </c>
      <c r="D763" s="110">
        <v>358</v>
      </c>
      <c r="E763" s="110">
        <v>10.5</v>
      </c>
      <c r="F763" s="111">
        <v>1218</v>
      </c>
      <c r="G763" s="111">
        <f t="shared" si="133"/>
        <v>7.2751000000000001</v>
      </c>
      <c r="H763" s="112">
        <f t="shared" si="135"/>
        <v>152.78</v>
      </c>
      <c r="I763" s="112">
        <f t="shared" si="132"/>
        <v>188.82</v>
      </c>
    </row>
    <row r="764" spans="1:9" ht="16.899999999999999" customHeight="1" x14ac:dyDescent="0.25">
      <c r="A764" s="83" t="s">
        <v>25</v>
      </c>
      <c r="B764" s="110">
        <v>1</v>
      </c>
      <c r="C764" s="110">
        <f t="shared" si="130"/>
        <v>375.17200000000003</v>
      </c>
      <c r="D764" s="110">
        <v>374</v>
      </c>
      <c r="E764" s="110">
        <v>1.1719999999999999</v>
      </c>
      <c r="F764" s="111">
        <v>1218</v>
      </c>
      <c r="G764" s="111">
        <f t="shared" si="133"/>
        <v>7.2751000000000001</v>
      </c>
      <c r="H764" s="112">
        <f>ROUND(E764*G764*2,2)</f>
        <v>17.05</v>
      </c>
      <c r="I764" s="112">
        <f t="shared" si="132"/>
        <v>21.07</v>
      </c>
    </row>
    <row r="765" spans="1:9" ht="16.899999999999999" customHeight="1" x14ac:dyDescent="0.25">
      <c r="A765" s="83" t="s">
        <v>25</v>
      </c>
      <c r="B765" s="110">
        <v>1</v>
      </c>
      <c r="C765" s="110">
        <f t="shared" si="130"/>
        <v>96</v>
      </c>
      <c r="D765" s="110">
        <v>0</v>
      </c>
      <c r="E765" s="110">
        <v>96</v>
      </c>
      <c r="F765" s="111">
        <v>1218</v>
      </c>
      <c r="G765" s="111">
        <f t="shared" si="133"/>
        <v>7.2751000000000001</v>
      </c>
      <c r="H765" s="112">
        <f t="shared" ref="H765:H779" si="136">ROUND(E765*G765*2,2)</f>
        <v>1396.82</v>
      </c>
      <c r="I765" s="112">
        <f t="shared" si="132"/>
        <v>1726.33</v>
      </c>
    </row>
    <row r="766" spans="1:9" ht="16.899999999999999" customHeight="1" x14ac:dyDescent="0.25">
      <c r="A766" s="83" t="s">
        <v>25</v>
      </c>
      <c r="B766" s="110">
        <v>1</v>
      </c>
      <c r="C766" s="110">
        <f t="shared" si="130"/>
        <v>687.5</v>
      </c>
      <c r="D766" s="110">
        <v>558</v>
      </c>
      <c r="E766" s="110">
        <v>129.5</v>
      </c>
      <c r="F766" s="111">
        <v>1218</v>
      </c>
      <c r="G766" s="111">
        <f t="shared" si="133"/>
        <v>7.2751000000000001</v>
      </c>
      <c r="H766" s="112">
        <f t="shared" si="136"/>
        <v>1884.25</v>
      </c>
      <c r="I766" s="112">
        <f t="shared" si="132"/>
        <v>2328.7399999999998</v>
      </c>
    </row>
    <row r="767" spans="1:9" ht="16.899999999999999" customHeight="1" x14ac:dyDescent="0.25">
      <c r="A767" s="83" t="s">
        <v>25</v>
      </c>
      <c r="B767" s="110">
        <v>1</v>
      </c>
      <c r="C767" s="110">
        <f t="shared" si="130"/>
        <v>448.5</v>
      </c>
      <c r="D767" s="110">
        <v>447</v>
      </c>
      <c r="E767" s="110">
        <v>1.5</v>
      </c>
      <c r="F767" s="111">
        <v>1218</v>
      </c>
      <c r="G767" s="111">
        <f t="shared" si="133"/>
        <v>7.2751000000000001</v>
      </c>
      <c r="H767" s="112">
        <f t="shared" si="136"/>
        <v>21.83</v>
      </c>
      <c r="I767" s="112">
        <f t="shared" si="132"/>
        <v>26.98</v>
      </c>
    </row>
    <row r="768" spans="1:9" ht="16.899999999999999" customHeight="1" x14ac:dyDescent="0.25">
      <c r="A768" s="83" t="s">
        <v>25</v>
      </c>
      <c r="B768" s="110">
        <v>1</v>
      </c>
      <c r="C768" s="110">
        <f t="shared" si="130"/>
        <v>287.5</v>
      </c>
      <c r="D768" s="110">
        <v>0</v>
      </c>
      <c r="E768" s="110">
        <v>287.5</v>
      </c>
      <c r="F768" s="111">
        <v>1218</v>
      </c>
      <c r="G768" s="111">
        <f t="shared" si="133"/>
        <v>7.2751000000000001</v>
      </c>
      <c r="H768" s="112">
        <f t="shared" si="136"/>
        <v>4183.18</v>
      </c>
      <c r="I768" s="112">
        <f t="shared" si="132"/>
        <v>5169.99</v>
      </c>
    </row>
    <row r="769" spans="1:9" ht="16.899999999999999" customHeight="1" x14ac:dyDescent="0.25">
      <c r="A769" s="83" t="s">
        <v>25</v>
      </c>
      <c r="B769" s="110">
        <v>1</v>
      </c>
      <c r="C769" s="110">
        <f t="shared" si="130"/>
        <v>735.5</v>
      </c>
      <c r="D769" s="110">
        <v>663</v>
      </c>
      <c r="E769" s="110">
        <v>72.5</v>
      </c>
      <c r="F769" s="111">
        <v>1218</v>
      </c>
      <c r="G769" s="111">
        <f t="shared" si="133"/>
        <v>7.2751000000000001</v>
      </c>
      <c r="H769" s="112">
        <f t="shared" si="136"/>
        <v>1054.8900000000001</v>
      </c>
      <c r="I769" s="112">
        <f t="shared" si="132"/>
        <v>1303.74</v>
      </c>
    </row>
    <row r="770" spans="1:9" ht="16.899999999999999" customHeight="1" x14ac:dyDescent="0.25">
      <c r="A770" s="83" t="s">
        <v>25</v>
      </c>
      <c r="B770" s="110">
        <v>1</v>
      </c>
      <c r="C770" s="110">
        <f t="shared" si="130"/>
        <v>24</v>
      </c>
      <c r="D770" s="110">
        <v>0</v>
      </c>
      <c r="E770" s="110">
        <v>24</v>
      </c>
      <c r="F770" s="111">
        <v>1218</v>
      </c>
      <c r="G770" s="111">
        <f t="shared" si="133"/>
        <v>7.2751000000000001</v>
      </c>
      <c r="H770" s="112">
        <f t="shared" si="136"/>
        <v>349.2</v>
      </c>
      <c r="I770" s="112">
        <f t="shared" si="132"/>
        <v>431.58</v>
      </c>
    </row>
    <row r="771" spans="1:9" ht="16.899999999999999" customHeight="1" x14ac:dyDescent="0.25">
      <c r="A771" s="83" t="s">
        <v>25</v>
      </c>
      <c r="B771" s="110">
        <v>1</v>
      </c>
      <c r="C771" s="110">
        <f t="shared" si="130"/>
        <v>8</v>
      </c>
      <c r="D771" s="110">
        <v>0</v>
      </c>
      <c r="E771" s="110">
        <v>8</v>
      </c>
      <c r="F771" s="111">
        <v>1218</v>
      </c>
      <c r="G771" s="111">
        <f t="shared" si="133"/>
        <v>7.2751000000000001</v>
      </c>
      <c r="H771" s="112">
        <f t="shared" si="136"/>
        <v>116.4</v>
      </c>
      <c r="I771" s="112">
        <f t="shared" si="132"/>
        <v>143.86000000000001</v>
      </c>
    </row>
    <row r="772" spans="1:9" ht="16.899999999999999" customHeight="1" x14ac:dyDescent="0.25">
      <c r="A772" s="83" t="s">
        <v>25</v>
      </c>
      <c r="B772" s="110">
        <v>1</v>
      </c>
      <c r="C772" s="110">
        <f t="shared" si="130"/>
        <v>96</v>
      </c>
      <c r="D772" s="110">
        <v>0</v>
      </c>
      <c r="E772" s="110">
        <v>96</v>
      </c>
      <c r="F772" s="111">
        <v>1218</v>
      </c>
      <c r="G772" s="111">
        <f t="shared" si="133"/>
        <v>7.2751000000000001</v>
      </c>
      <c r="H772" s="112">
        <f t="shared" si="136"/>
        <v>1396.82</v>
      </c>
      <c r="I772" s="112">
        <f t="shared" si="132"/>
        <v>1726.33</v>
      </c>
    </row>
    <row r="773" spans="1:9" ht="16.899999999999999" customHeight="1" x14ac:dyDescent="0.25">
      <c r="A773" s="83" t="s">
        <v>25</v>
      </c>
      <c r="B773" s="110">
        <v>1</v>
      </c>
      <c r="C773" s="110">
        <f t="shared" si="130"/>
        <v>41</v>
      </c>
      <c r="D773" s="110">
        <v>0</v>
      </c>
      <c r="E773" s="110">
        <v>41</v>
      </c>
      <c r="F773" s="111">
        <v>1218</v>
      </c>
      <c r="G773" s="111">
        <f t="shared" si="133"/>
        <v>7.2751000000000001</v>
      </c>
      <c r="H773" s="112">
        <f t="shared" si="136"/>
        <v>596.55999999999995</v>
      </c>
      <c r="I773" s="112">
        <f t="shared" si="132"/>
        <v>737.29</v>
      </c>
    </row>
    <row r="774" spans="1:9" ht="16.899999999999999" customHeight="1" x14ac:dyDescent="0.25">
      <c r="A774" s="83" t="s">
        <v>25</v>
      </c>
      <c r="B774" s="110">
        <v>1</v>
      </c>
      <c r="C774" s="110">
        <f t="shared" si="130"/>
        <v>2.5</v>
      </c>
      <c r="D774" s="110">
        <v>0</v>
      </c>
      <c r="E774" s="110">
        <v>2.5</v>
      </c>
      <c r="F774" s="111">
        <v>1218</v>
      </c>
      <c r="G774" s="111">
        <f t="shared" si="133"/>
        <v>7.2751000000000001</v>
      </c>
      <c r="H774" s="112">
        <f t="shared" si="136"/>
        <v>36.380000000000003</v>
      </c>
      <c r="I774" s="112">
        <f t="shared" si="132"/>
        <v>44.96</v>
      </c>
    </row>
    <row r="775" spans="1:9" ht="16.899999999999999" customHeight="1" x14ac:dyDescent="0.25">
      <c r="A775" s="83" t="s">
        <v>25</v>
      </c>
      <c r="B775" s="110">
        <v>1</v>
      </c>
      <c r="C775" s="110">
        <f t="shared" si="130"/>
        <v>384</v>
      </c>
      <c r="D775" s="110">
        <v>374</v>
      </c>
      <c r="E775" s="110">
        <v>10</v>
      </c>
      <c r="F775" s="111">
        <v>1293</v>
      </c>
      <c r="G775" s="111">
        <f t="shared" si="133"/>
        <v>7.7230999999999996</v>
      </c>
      <c r="H775" s="112">
        <f t="shared" si="136"/>
        <v>154.46</v>
      </c>
      <c r="I775" s="112">
        <f t="shared" si="132"/>
        <v>190.9</v>
      </c>
    </row>
    <row r="776" spans="1:9" ht="16.899999999999999" customHeight="1" x14ac:dyDescent="0.25">
      <c r="A776" s="83" t="s">
        <v>25</v>
      </c>
      <c r="B776" s="110">
        <v>1</v>
      </c>
      <c r="C776" s="110">
        <f t="shared" si="130"/>
        <v>544</v>
      </c>
      <c r="D776" s="110">
        <v>487</v>
      </c>
      <c r="E776" s="110">
        <v>57</v>
      </c>
      <c r="F776" s="111">
        <v>1178</v>
      </c>
      <c r="G776" s="111">
        <f t="shared" si="133"/>
        <v>7.0362</v>
      </c>
      <c r="H776" s="112">
        <f t="shared" si="136"/>
        <v>802.13</v>
      </c>
      <c r="I776" s="112">
        <f t="shared" si="132"/>
        <v>991.35</v>
      </c>
    </row>
    <row r="777" spans="1:9" ht="16.899999999999999" customHeight="1" x14ac:dyDescent="0.25">
      <c r="A777" s="83" t="s">
        <v>25</v>
      </c>
      <c r="B777" s="110">
        <v>1</v>
      </c>
      <c r="C777" s="110">
        <f t="shared" si="130"/>
        <v>507.5</v>
      </c>
      <c r="D777" s="110">
        <v>442.5</v>
      </c>
      <c r="E777" s="110">
        <v>65</v>
      </c>
      <c r="F777" s="111">
        <v>1178</v>
      </c>
      <c r="G777" s="111">
        <f t="shared" si="133"/>
        <v>7.0362</v>
      </c>
      <c r="H777" s="112">
        <f t="shared" si="136"/>
        <v>914.71</v>
      </c>
      <c r="I777" s="112">
        <f t="shared" si="132"/>
        <v>1130.49</v>
      </c>
    </row>
    <row r="778" spans="1:9" ht="16.899999999999999" customHeight="1" x14ac:dyDescent="0.25">
      <c r="A778" s="83" t="s">
        <v>25</v>
      </c>
      <c r="B778" s="110">
        <v>1</v>
      </c>
      <c r="C778" s="110">
        <f t="shared" si="130"/>
        <v>442</v>
      </c>
      <c r="D778" s="110">
        <v>439</v>
      </c>
      <c r="E778" s="110">
        <v>3</v>
      </c>
      <c r="F778" s="111">
        <v>1060</v>
      </c>
      <c r="G778" s="111">
        <f t="shared" si="133"/>
        <v>6.3314000000000004</v>
      </c>
      <c r="H778" s="112">
        <f t="shared" si="136"/>
        <v>37.99</v>
      </c>
      <c r="I778" s="112">
        <f t="shared" si="132"/>
        <v>46.95</v>
      </c>
    </row>
    <row r="779" spans="1:9" ht="16.899999999999999" customHeight="1" x14ac:dyDescent="0.25">
      <c r="A779" s="83" t="s">
        <v>25</v>
      </c>
      <c r="B779" s="110">
        <v>1</v>
      </c>
      <c r="C779" s="110">
        <f t="shared" si="130"/>
        <v>403</v>
      </c>
      <c r="D779" s="110">
        <v>399</v>
      </c>
      <c r="E779" s="110">
        <v>4</v>
      </c>
      <c r="F779" s="111">
        <v>1060</v>
      </c>
      <c r="G779" s="111">
        <f t="shared" si="133"/>
        <v>6.3314000000000004</v>
      </c>
      <c r="H779" s="112">
        <f t="shared" si="136"/>
        <v>50.65</v>
      </c>
      <c r="I779" s="112">
        <f t="shared" si="132"/>
        <v>62.6</v>
      </c>
    </row>
    <row r="780" spans="1:9" ht="16.899999999999999" customHeight="1" x14ac:dyDescent="0.25">
      <c r="A780" s="83" t="s">
        <v>25</v>
      </c>
      <c r="B780" s="110">
        <v>1</v>
      </c>
      <c r="C780" s="110">
        <f t="shared" si="130"/>
        <v>369</v>
      </c>
      <c r="D780" s="110">
        <v>367</v>
      </c>
      <c r="E780" s="110">
        <v>2</v>
      </c>
      <c r="F780" s="111">
        <v>1060</v>
      </c>
      <c r="G780" s="111">
        <f t="shared" si="133"/>
        <v>6.3314000000000004</v>
      </c>
      <c r="H780" s="112">
        <f>ROUND(E780*G780*2,2)</f>
        <v>25.33</v>
      </c>
      <c r="I780" s="112">
        <f t="shared" si="132"/>
        <v>31.31</v>
      </c>
    </row>
    <row r="781" spans="1:9" ht="16.899999999999999" customHeight="1" x14ac:dyDescent="0.25">
      <c r="A781" s="83" t="s">
        <v>25</v>
      </c>
      <c r="B781" s="110">
        <v>1</v>
      </c>
      <c r="C781" s="110">
        <f t="shared" ref="C781:C844" si="137">D781+E781</f>
        <v>176.37976539589442</v>
      </c>
      <c r="D781" s="110">
        <v>175.5</v>
      </c>
      <c r="E781" s="110">
        <v>0.87976539589442815</v>
      </c>
      <c r="F781" s="111">
        <v>1060</v>
      </c>
      <c r="G781" s="111">
        <f t="shared" si="133"/>
        <v>6.3314000000000004</v>
      </c>
      <c r="H781" s="112">
        <f t="shared" ref="H781:H794" si="138">ROUND(E781*G781*2,2)</f>
        <v>11.14</v>
      </c>
      <c r="I781" s="112">
        <f t="shared" ref="I781:I844" si="139">ROUND(H781*1.2359,2)</f>
        <v>13.77</v>
      </c>
    </row>
    <row r="782" spans="1:9" ht="16.899999999999999" customHeight="1" x14ac:dyDescent="0.25">
      <c r="A782" s="83" t="s">
        <v>25</v>
      </c>
      <c r="B782" s="110">
        <v>1</v>
      </c>
      <c r="C782" s="110">
        <f t="shared" si="137"/>
        <v>177.25953079178885</v>
      </c>
      <c r="D782" s="110">
        <v>175.5</v>
      </c>
      <c r="E782" s="110">
        <v>1.7595307917888563</v>
      </c>
      <c r="F782" s="111">
        <v>1060</v>
      </c>
      <c r="G782" s="111">
        <f t="shared" ref="G782:G845" si="140">ROUND(F782/167.42,4)</f>
        <v>6.3314000000000004</v>
      </c>
      <c r="H782" s="112">
        <f t="shared" si="138"/>
        <v>22.28</v>
      </c>
      <c r="I782" s="112">
        <f t="shared" si="139"/>
        <v>27.54</v>
      </c>
    </row>
    <row r="783" spans="1:9" ht="16.899999999999999" customHeight="1" x14ac:dyDescent="0.25">
      <c r="A783" s="83" t="s">
        <v>25</v>
      </c>
      <c r="B783" s="110">
        <v>1</v>
      </c>
      <c r="C783" s="110">
        <f t="shared" si="137"/>
        <v>447.5</v>
      </c>
      <c r="D783" s="110">
        <v>431</v>
      </c>
      <c r="E783" s="110">
        <v>16.5</v>
      </c>
      <c r="F783" s="111">
        <v>1060</v>
      </c>
      <c r="G783" s="111">
        <f t="shared" si="140"/>
        <v>6.3314000000000004</v>
      </c>
      <c r="H783" s="112">
        <f t="shared" si="138"/>
        <v>208.94</v>
      </c>
      <c r="I783" s="112">
        <f t="shared" si="139"/>
        <v>258.23</v>
      </c>
    </row>
    <row r="784" spans="1:9" ht="16.899999999999999" customHeight="1" x14ac:dyDescent="0.25">
      <c r="A784" s="83" t="s">
        <v>25</v>
      </c>
      <c r="B784" s="110">
        <v>1</v>
      </c>
      <c r="C784" s="110">
        <f t="shared" si="137"/>
        <v>8</v>
      </c>
      <c r="D784" s="110">
        <v>0</v>
      </c>
      <c r="E784" s="110">
        <v>8</v>
      </c>
      <c r="F784" s="111">
        <v>1145</v>
      </c>
      <c r="G784" s="111">
        <f t="shared" si="140"/>
        <v>6.8391000000000002</v>
      </c>
      <c r="H784" s="112">
        <f t="shared" si="138"/>
        <v>109.43</v>
      </c>
      <c r="I784" s="112">
        <f t="shared" si="139"/>
        <v>135.24</v>
      </c>
    </row>
    <row r="785" spans="1:9" ht="16.899999999999999" customHeight="1" x14ac:dyDescent="0.25">
      <c r="A785" s="83" t="s">
        <v>25</v>
      </c>
      <c r="B785" s="110">
        <v>1</v>
      </c>
      <c r="C785" s="110">
        <f t="shared" si="137"/>
        <v>607</v>
      </c>
      <c r="D785" s="110">
        <v>559</v>
      </c>
      <c r="E785" s="110">
        <v>48</v>
      </c>
      <c r="F785" s="111">
        <v>1060</v>
      </c>
      <c r="G785" s="111">
        <f t="shared" si="140"/>
        <v>6.3314000000000004</v>
      </c>
      <c r="H785" s="112">
        <f t="shared" si="138"/>
        <v>607.80999999999995</v>
      </c>
      <c r="I785" s="112">
        <f t="shared" si="139"/>
        <v>751.19</v>
      </c>
    </row>
    <row r="786" spans="1:9" ht="16.899999999999999" customHeight="1" x14ac:dyDescent="0.25">
      <c r="A786" s="83" t="s">
        <v>25</v>
      </c>
      <c r="B786" s="110">
        <v>1</v>
      </c>
      <c r="C786" s="110">
        <f t="shared" si="137"/>
        <v>567</v>
      </c>
      <c r="D786" s="110">
        <v>559</v>
      </c>
      <c r="E786" s="110">
        <v>8</v>
      </c>
      <c r="F786" s="111">
        <v>1060</v>
      </c>
      <c r="G786" s="111">
        <f t="shared" si="140"/>
        <v>6.3314000000000004</v>
      </c>
      <c r="H786" s="112">
        <f t="shared" si="138"/>
        <v>101.3</v>
      </c>
      <c r="I786" s="112">
        <f t="shared" si="139"/>
        <v>125.2</v>
      </c>
    </row>
    <row r="787" spans="1:9" ht="16.899999999999999" customHeight="1" x14ac:dyDescent="0.25">
      <c r="A787" s="83" t="s">
        <v>25</v>
      </c>
      <c r="B787" s="110">
        <v>1</v>
      </c>
      <c r="C787" s="110">
        <f t="shared" si="137"/>
        <v>297</v>
      </c>
      <c r="D787" s="110">
        <v>272</v>
      </c>
      <c r="E787" s="110">
        <v>25</v>
      </c>
      <c r="F787" s="111">
        <v>1060</v>
      </c>
      <c r="G787" s="111">
        <f t="shared" si="140"/>
        <v>6.3314000000000004</v>
      </c>
      <c r="H787" s="112">
        <f t="shared" si="138"/>
        <v>316.57</v>
      </c>
      <c r="I787" s="112">
        <f t="shared" si="139"/>
        <v>391.25</v>
      </c>
    </row>
    <row r="788" spans="1:9" ht="16.899999999999999" customHeight="1" x14ac:dyDescent="0.25">
      <c r="A788" s="83" t="s">
        <v>25</v>
      </c>
      <c r="B788" s="110">
        <v>1</v>
      </c>
      <c r="C788" s="110">
        <f t="shared" si="137"/>
        <v>602</v>
      </c>
      <c r="D788" s="110">
        <v>470</v>
      </c>
      <c r="E788" s="110">
        <v>132</v>
      </c>
      <c r="F788" s="111">
        <v>1178</v>
      </c>
      <c r="G788" s="111">
        <f t="shared" si="140"/>
        <v>7.0362</v>
      </c>
      <c r="H788" s="112">
        <f t="shared" si="138"/>
        <v>1857.56</v>
      </c>
      <c r="I788" s="112">
        <f t="shared" si="139"/>
        <v>2295.7600000000002</v>
      </c>
    </row>
    <row r="789" spans="1:9" ht="16.899999999999999" customHeight="1" x14ac:dyDescent="0.25">
      <c r="A789" s="83" t="s">
        <v>25</v>
      </c>
      <c r="B789" s="110">
        <v>1</v>
      </c>
      <c r="C789" s="110">
        <f t="shared" si="137"/>
        <v>680</v>
      </c>
      <c r="D789" s="110">
        <v>542</v>
      </c>
      <c r="E789" s="110">
        <v>138</v>
      </c>
      <c r="F789" s="111">
        <v>1178</v>
      </c>
      <c r="G789" s="111">
        <f t="shared" si="140"/>
        <v>7.0362</v>
      </c>
      <c r="H789" s="112">
        <f t="shared" si="138"/>
        <v>1941.99</v>
      </c>
      <c r="I789" s="112">
        <f t="shared" si="139"/>
        <v>2400.11</v>
      </c>
    </row>
    <row r="790" spans="1:9" ht="16.899999999999999" customHeight="1" x14ac:dyDescent="0.25">
      <c r="A790" s="83" t="s">
        <v>25</v>
      </c>
      <c r="B790" s="110">
        <v>1</v>
      </c>
      <c r="C790" s="110">
        <f t="shared" si="137"/>
        <v>662</v>
      </c>
      <c r="D790" s="110">
        <v>542</v>
      </c>
      <c r="E790" s="110">
        <v>120</v>
      </c>
      <c r="F790" s="111">
        <v>1178</v>
      </c>
      <c r="G790" s="111">
        <f t="shared" si="140"/>
        <v>7.0362</v>
      </c>
      <c r="H790" s="112">
        <f t="shared" si="138"/>
        <v>1688.69</v>
      </c>
      <c r="I790" s="112">
        <f t="shared" si="139"/>
        <v>2087.0500000000002</v>
      </c>
    </row>
    <row r="791" spans="1:9" ht="16.899999999999999" customHeight="1" x14ac:dyDescent="0.25">
      <c r="A791" s="83" t="s">
        <v>25</v>
      </c>
      <c r="B791" s="110">
        <v>1</v>
      </c>
      <c r="C791" s="110">
        <f t="shared" si="137"/>
        <v>601</v>
      </c>
      <c r="D791" s="110">
        <v>566</v>
      </c>
      <c r="E791" s="110">
        <v>35</v>
      </c>
      <c r="F791" s="111">
        <v>1178</v>
      </c>
      <c r="G791" s="111">
        <f t="shared" si="140"/>
        <v>7.0362</v>
      </c>
      <c r="H791" s="112">
        <f t="shared" si="138"/>
        <v>492.53</v>
      </c>
      <c r="I791" s="112">
        <f t="shared" si="139"/>
        <v>608.72</v>
      </c>
    </row>
    <row r="792" spans="1:9" ht="16.899999999999999" customHeight="1" x14ac:dyDescent="0.25">
      <c r="A792" s="83" t="s">
        <v>25</v>
      </c>
      <c r="B792" s="110">
        <v>1</v>
      </c>
      <c r="C792" s="110">
        <f t="shared" si="137"/>
        <v>681</v>
      </c>
      <c r="D792" s="110">
        <v>566</v>
      </c>
      <c r="E792" s="110">
        <v>115</v>
      </c>
      <c r="F792" s="111">
        <v>1178</v>
      </c>
      <c r="G792" s="111">
        <f t="shared" si="140"/>
        <v>7.0362</v>
      </c>
      <c r="H792" s="112">
        <f t="shared" si="138"/>
        <v>1618.33</v>
      </c>
      <c r="I792" s="112">
        <f t="shared" si="139"/>
        <v>2000.09</v>
      </c>
    </row>
    <row r="793" spans="1:9" ht="16.899999999999999" customHeight="1" x14ac:dyDescent="0.25">
      <c r="A793" s="83" t="s">
        <v>25</v>
      </c>
      <c r="B793" s="110">
        <v>1</v>
      </c>
      <c r="C793" s="110">
        <f t="shared" si="137"/>
        <v>652</v>
      </c>
      <c r="D793" s="110">
        <v>591</v>
      </c>
      <c r="E793" s="110">
        <v>61</v>
      </c>
      <c r="F793" s="111">
        <v>1388</v>
      </c>
      <c r="G793" s="111">
        <f t="shared" si="140"/>
        <v>8.2904999999999998</v>
      </c>
      <c r="H793" s="112">
        <f t="shared" si="138"/>
        <v>1011.44</v>
      </c>
      <c r="I793" s="112">
        <f t="shared" si="139"/>
        <v>1250.04</v>
      </c>
    </row>
    <row r="794" spans="1:9" ht="16.899999999999999" customHeight="1" x14ac:dyDescent="0.25">
      <c r="A794" s="83" t="s">
        <v>25</v>
      </c>
      <c r="B794" s="110">
        <v>1</v>
      </c>
      <c r="C794" s="110">
        <f t="shared" si="137"/>
        <v>310</v>
      </c>
      <c r="D794" s="110">
        <v>303</v>
      </c>
      <c r="E794" s="110">
        <v>7</v>
      </c>
      <c r="F794" s="111">
        <v>1388</v>
      </c>
      <c r="G794" s="111">
        <f t="shared" si="140"/>
        <v>8.2904999999999998</v>
      </c>
      <c r="H794" s="112">
        <f t="shared" si="138"/>
        <v>116.07</v>
      </c>
      <c r="I794" s="112">
        <f t="shared" si="139"/>
        <v>143.44999999999999</v>
      </c>
    </row>
    <row r="795" spans="1:9" ht="16.899999999999999" customHeight="1" x14ac:dyDescent="0.25">
      <c r="A795" s="83" t="s">
        <v>25</v>
      </c>
      <c r="B795" s="110">
        <v>1</v>
      </c>
      <c r="C795" s="110">
        <f t="shared" si="137"/>
        <v>24</v>
      </c>
      <c r="D795" s="110">
        <v>0</v>
      </c>
      <c r="E795" s="110">
        <v>24</v>
      </c>
      <c r="F795" s="111">
        <v>1428</v>
      </c>
      <c r="G795" s="111">
        <f t="shared" si="140"/>
        <v>8.5294000000000008</v>
      </c>
      <c r="H795" s="112">
        <f>ROUND(E795*G795*2,2)</f>
        <v>409.41</v>
      </c>
      <c r="I795" s="112">
        <f t="shared" si="139"/>
        <v>505.99</v>
      </c>
    </row>
    <row r="796" spans="1:9" ht="16.899999999999999" customHeight="1" x14ac:dyDescent="0.25">
      <c r="A796" s="83" t="s">
        <v>25</v>
      </c>
      <c r="B796" s="110">
        <v>1</v>
      </c>
      <c r="C796" s="110">
        <f t="shared" si="137"/>
        <v>651</v>
      </c>
      <c r="D796" s="110">
        <v>582</v>
      </c>
      <c r="E796" s="110">
        <v>69</v>
      </c>
      <c r="F796" s="111">
        <v>1100</v>
      </c>
      <c r="G796" s="111">
        <f t="shared" si="140"/>
        <v>6.5702999999999996</v>
      </c>
      <c r="H796" s="112">
        <f t="shared" ref="H796:H810" si="141">ROUND(E796*G796*2,2)</f>
        <v>906.7</v>
      </c>
      <c r="I796" s="112">
        <f t="shared" si="139"/>
        <v>1120.5899999999999</v>
      </c>
    </row>
    <row r="797" spans="1:9" ht="16.899999999999999" customHeight="1" x14ac:dyDescent="0.25">
      <c r="A797" s="83" t="s">
        <v>25</v>
      </c>
      <c r="B797" s="110">
        <v>1</v>
      </c>
      <c r="C797" s="110">
        <f t="shared" si="137"/>
        <v>640</v>
      </c>
      <c r="D797" s="110">
        <v>583</v>
      </c>
      <c r="E797" s="110">
        <v>57</v>
      </c>
      <c r="F797" s="111">
        <v>1100</v>
      </c>
      <c r="G797" s="111">
        <f t="shared" si="140"/>
        <v>6.5702999999999996</v>
      </c>
      <c r="H797" s="112">
        <f t="shared" si="141"/>
        <v>749.01</v>
      </c>
      <c r="I797" s="112">
        <f t="shared" si="139"/>
        <v>925.7</v>
      </c>
    </row>
    <row r="798" spans="1:9" ht="16.899999999999999" customHeight="1" x14ac:dyDescent="0.25">
      <c r="A798" s="83" t="s">
        <v>25</v>
      </c>
      <c r="B798" s="110">
        <v>1</v>
      </c>
      <c r="C798" s="110">
        <f t="shared" si="137"/>
        <v>627</v>
      </c>
      <c r="D798" s="110">
        <v>511</v>
      </c>
      <c r="E798" s="110">
        <v>116</v>
      </c>
      <c r="F798" s="111">
        <v>1100</v>
      </c>
      <c r="G798" s="111">
        <f t="shared" si="140"/>
        <v>6.5702999999999996</v>
      </c>
      <c r="H798" s="112">
        <f t="shared" si="141"/>
        <v>1524.31</v>
      </c>
      <c r="I798" s="112">
        <f t="shared" si="139"/>
        <v>1883.89</v>
      </c>
    </row>
    <row r="799" spans="1:9" ht="16.899999999999999" customHeight="1" x14ac:dyDescent="0.25">
      <c r="A799" s="83" t="s">
        <v>25</v>
      </c>
      <c r="B799" s="110">
        <v>1</v>
      </c>
      <c r="C799" s="110">
        <f t="shared" si="137"/>
        <v>635</v>
      </c>
      <c r="D799" s="110">
        <v>590</v>
      </c>
      <c r="E799" s="110">
        <v>45</v>
      </c>
      <c r="F799" s="111">
        <v>1100</v>
      </c>
      <c r="G799" s="111">
        <f t="shared" si="140"/>
        <v>6.5702999999999996</v>
      </c>
      <c r="H799" s="112">
        <f t="shared" si="141"/>
        <v>591.33000000000004</v>
      </c>
      <c r="I799" s="112">
        <f t="shared" si="139"/>
        <v>730.82</v>
      </c>
    </row>
    <row r="800" spans="1:9" ht="16.899999999999999" customHeight="1" x14ac:dyDescent="0.25">
      <c r="A800" s="83" t="s">
        <v>25</v>
      </c>
      <c r="B800" s="110">
        <v>1</v>
      </c>
      <c r="C800" s="110">
        <f t="shared" si="137"/>
        <v>628</v>
      </c>
      <c r="D800" s="110">
        <v>550</v>
      </c>
      <c r="E800" s="110">
        <v>78</v>
      </c>
      <c r="F800" s="111">
        <v>1100</v>
      </c>
      <c r="G800" s="111">
        <f t="shared" si="140"/>
        <v>6.5702999999999996</v>
      </c>
      <c r="H800" s="112">
        <f t="shared" si="141"/>
        <v>1024.97</v>
      </c>
      <c r="I800" s="112">
        <f t="shared" si="139"/>
        <v>1266.76</v>
      </c>
    </row>
    <row r="801" spans="1:9" ht="16.899999999999999" customHeight="1" x14ac:dyDescent="0.25">
      <c r="A801" s="83" t="s">
        <v>25</v>
      </c>
      <c r="B801" s="110">
        <v>1</v>
      </c>
      <c r="C801" s="110">
        <f t="shared" si="137"/>
        <v>264</v>
      </c>
      <c r="D801" s="110">
        <v>230</v>
      </c>
      <c r="E801" s="110">
        <v>34</v>
      </c>
      <c r="F801" s="111">
        <v>1218</v>
      </c>
      <c r="G801" s="111">
        <f t="shared" si="140"/>
        <v>7.2751000000000001</v>
      </c>
      <c r="H801" s="112">
        <f t="shared" si="141"/>
        <v>494.71</v>
      </c>
      <c r="I801" s="112">
        <f t="shared" si="139"/>
        <v>611.41</v>
      </c>
    </row>
    <row r="802" spans="1:9" ht="16.899999999999999" customHeight="1" x14ac:dyDescent="0.25">
      <c r="A802" s="83" t="s">
        <v>25</v>
      </c>
      <c r="B802" s="110">
        <v>1</v>
      </c>
      <c r="C802" s="110">
        <f t="shared" si="137"/>
        <v>643</v>
      </c>
      <c r="D802" s="110">
        <v>590</v>
      </c>
      <c r="E802" s="110">
        <v>53</v>
      </c>
      <c r="F802" s="111">
        <v>1218</v>
      </c>
      <c r="G802" s="111">
        <f t="shared" si="140"/>
        <v>7.2751000000000001</v>
      </c>
      <c r="H802" s="112">
        <f t="shared" si="141"/>
        <v>771.16</v>
      </c>
      <c r="I802" s="112">
        <f t="shared" si="139"/>
        <v>953.08</v>
      </c>
    </row>
    <row r="803" spans="1:9" ht="16.899999999999999" customHeight="1" x14ac:dyDescent="0.25">
      <c r="A803" s="83" t="s">
        <v>25</v>
      </c>
      <c r="B803" s="110">
        <v>1</v>
      </c>
      <c r="C803" s="110">
        <f t="shared" si="137"/>
        <v>607</v>
      </c>
      <c r="D803" s="110">
        <v>591</v>
      </c>
      <c r="E803" s="110">
        <v>16</v>
      </c>
      <c r="F803" s="111">
        <v>1145</v>
      </c>
      <c r="G803" s="111">
        <f t="shared" si="140"/>
        <v>6.8391000000000002</v>
      </c>
      <c r="H803" s="112">
        <f t="shared" si="141"/>
        <v>218.85</v>
      </c>
      <c r="I803" s="112">
        <f t="shared" si="139"/>
        <v>270.48</v>
      </c>
    </row>
    <row r="804" spans="1:9" ht="16.899999999999999" customHeight="1" x14ac:dyDescent="0.25">
      <c r="A804" s="83" t="s">
        <v>25</v>
      </c>
      <c r="B804" s="110">
        <v>1</v>
      </c>
      <c r="C804" s="110">
        <f t="shared" si="137"/>
        <v>614</v>
      </c>
      <c r="D804" s="110">
        <v>590</v>
      </c>
      <c r="E804" s="110">
        <v>24</v>
      </c>
      <c r="F804" s="111">
        <v>1263</v>
      </c>
      <c r="G804" s="111">
        <f t="shared" si="140"/>
        <v>7.5438999999999998</v>
      </c>
      <c r="H804" s="112">
        <f t="shared" si="141"/>
        <v>362.11</v>
      </c>
      <c r="I804" s="112">
        <f t="shared" si="139"/>
        <v>447.53</v>
      </c>
    </row>
    <row r="805" spans="1:9" ht="16.899999999999999" customHeight="1" x14ac:dyDescent="0.25">
      <c r="A805" s="83" t="s">
        <v>25</v>
      </c>
      <c r="B805" s="110">
        <v>1</v>
      </c>
      <c r="C805" s="110">
        <f t="shared" si="137"/>
        <v>526</v>
      </c>
      <c r="D805" s="110">
        <v>502</v>
      </c>
      <c r="E805" s="110">
        <v>24</v>
      </c>
      <c r="F805" s="111">
        <v>1263</v>
      </c>
      <c r="G805" s="111">
        <f t="shared" si="140"/>
        <v>7.5438999999999998</v>
      </c>
      <c r="H805" s="112">
        <f t="shared" si="141"/>
        <v>362.11</v>
      </c>
      <c r="I805" s="112">
        <f t="shared" si="139"/>
        <v>447.53</v>
      </c>
    </row>
    <row r="806" spans="1:9" ht="16.899999999999999" customHeight="1" x14ac:dyDescent="0.25">
      <c r="A806" s="83" t="s">
        <v>25</v>
      </c>
      <c r="B806" s="110">
        <v>1</v>
      </c>
      <c r="C806" s="110">
        <f t="shared" si="137"/>
        <v>672</v>
      </c>
      <c r="D806" s="110">
        <v>670</v>
      </c>
      <c r="E806" s="110">
        <v>2</v>
      </c>
      <c r="F806" s="111">
        <v>1265</v>
      </c>
      <c r="G806" s="111">
        <f t="shared" si="140"/>
        <v>7.5557999999999996</v>
      </c>
      <c r="H806" s="112">
        <f t="shared" si="141"/>
        <v>30.22</v>
      </c>
      <c r="I806" s="112">
        <f t="shared" si="139"/>
        <v>37.35</v>
      </c>
    </row>
    <row r="807" spans="1:9" ht="16.899999999999999" customHeight="1" x14ac:dyDescent="0.25">
      <c r="A807" s="83" t="s">
        <v>25</v>
      </c>
      <c r="B807" s="110">
        <v>1</v>
      </c>
      <c r="C807" s="110">
        <f t="shared" si="137"/>
        <v>521</v>
      </c>
      <c r="D807" s="110">
        <v>519</v>
      </c>
      <c r="E807" s="110">
        <v>2</v>
      </c>
      <c r="F807" s="111">
        <v>1170</v>
      </c>
      <c r="G807" s="111">
        <f t="shared" si="140"/>
        <v>6.9884000000000004</v>
      </c>
      <c r="H807" s="112">
        <f t="shared" si="141"/>
        <v>27.95</v>
      </c>
      <c r="I807" s="112">
        <f t="shared" si="139"/>
        <v>34.54</v>
      </c>
    </row>
    <row r="808" spans="1:9" ht="16.899999999999999" customHeight="1" x14ac:dyDescent="0.25">
      <c r="A808" s="83" t="s">
        <v>25</v>
      </c>
      <c r="B808" s="110">
        <v>1</v>
      </c>
      <c r="C808" s="110">
        <f t="shared" si="137"/>
        <v>671</v>
      </c>
      <c r="D808" s="110">
        <v>670</v>
      </c>
      <c r="E808" s="110">
        <v>1</v>
      </c>
      <c r="F808" s="111">
        <v>1170</v>
      </c>
      <c r="G808" s="111">
        <f t="shared" si="140"/>
        <v>6.9884000000000004</v>
      </c>
      <c r="H808" s="112">
        <f t="shared" si="141"/>
        <v>13.98</v>
      </c>
      <c r="I808" s="112">
        <f t="shared" si="139"/>
        <v>17.28</v>
      </c>
    </row>
    <row r="809" spans="1:9" ht="16.899999999999999" customHeight="1" x14ac:dyDescent="0.25">
      <c r="A809" s="83" t="s">
        <v>25</v>
      </c>
      <c r="B809" s="110">
        <v>1</v>
      </c>
      <c r="C809" s="110">
        <f t="shared" si="137"/>
        <v>568</v>
      </c>
      <c r="D809" s="110">
        <v>566</v>
      </c>
      <c r="E809" s="110">
        <v>2</v>
      </c>
      <c r="F809" s="111">
        <v>1170</v>
      </c>
      <c r="G809" s="111">
        <f t="shared" si="140"/>
        <v>6.9884000000000004</v>
      </c>
      <c r="H809" s="112">
        <f t="shared" si="141"/>
        <v>27.95</v>
      </c>
      <c r="I809" s="112">
        <f t="shared" si="139"/>
        <v>34.54</v>
      </c>
    </row>
    <row r="810" spans="1:9" ht="16.899999999999999" customHeight="1" x14ac:dyDescent="0.25">
      <c r="A810" s="83" t="s">
        <v>25</v>
      </c>
      <c r="B810" s="110">
        <v>1</v>
      </c>
      <c r="C810" s="110">
        <f t="shared" si="137"/>
        <v>224.5</v>
      </c>
      <c r="D810" s="110">
        <v>223.5</v>
      </c>
      <c r="E810" s="110">
        <v>1</v>
      </c>
      <c r="F810" s="111">
        <v>1170</v>
      </c>
      <c r="G810" s="111">
        <f t="shared" si="140"/>
        <v>6.9884000000000004</v>
      </c>
      <c r="H810" s="112">
        <f t="shared" si="141"/>
        <v>13.98</v>
      </c>
      <c r="I810" s="112">
        <f t="shared" si="139"/>
        <v>17.28</v>
      </c>
    </row>
    <row r="811" spans="1:9" ht="16.899999999999999" customHeight="1" x14ac:dyDescent="0.25">
      <c r="A811" s="83" t="s">
        <v>25</v>
      </c>
      <c r="B811" s="110">
        <v>1</v>
      </c>
      <c r="C811" s="110">
        <f t="shared" si="137"/>
        <v>24</v>
      </c>
      <c r="D811" s="110">
        <v>0</v>
      </c>
      <c r="E811" s="110">
        <v>24</v>
      </c>
      <c r="F811" s="111">
        <v>1170</v>
      </c>
      <c r="G811" s="111">
        <f t="shared" si="140"/>
        <v>6.9884000000000004</v>
      </c>
      <c r="H811" s="112">
        <f>ROUND(E811*G811*2,2)</f>
        <v>335.44</v>
      </c>
      <c r="I811" s="112">
        <f t="shared" si="139"/>
        <v>414.57</v>
      </c>
    </row>
    <row r="812" spans="1:9" ht="16.899999999999999" customHeight="1" x14ac:dyDescent="0.25">
      <c r="A812" s="83" t="s">
        <v>25</v>
      </c>
      <c r="B812" s="110">
        <v>1</v>
      </c>
      <c r="C812" s="110">
        <f t="shared" si="137"/>
        <v>241</v>
      </c>
      <c r="D812" s="110">
        <v>239</v>
      </c>
      <c r="E812" s="110">
        <v>2</v>
      </c>
      <c r="F812" s="111">
        <v>1170</v>
      </c>
      <c r="G812" s="111">
        <f t="shared" si="140"/>
        <v>6.9884000000000004</v>
      </c>
      <c r="H812" s="112">
        <f t="shared" ref="H812:H826" si="142">ROUND(E812*G812*2,2)</f>
        <v>27.95</v>
      </c>
      <c r="I812" s="112">
        <f t="shared" si="139"/>
        <v>34.54</v>
      </c>
    </row>
    <row r="813" spans="1:9" ht="16.899999999999999" customHeight="1" x14ac:dyDescent="0.25">
      <c r="A813" s="83" t="s">
        <v>25</v>
      </c>
      <c r="B813" s="110">
        <v>1</v>
      </c>
      <c r="C813" s="110">
        <f t="shared" si="137"/>
        <v>804</v>
      </c>
      <c r="D813" s="110">
        <v>559</v>
      </c>
      <c r="E813" s="110">
        <v>245</v>
      </c>
      <c r="F813" s="111">
        <v>1170</v>
      </c>
      <c r="G813" s="111">
        <f t="shared" si="140"/>
        <v>6.9884000000000004</v>
      </c>
      <c r="H813" s="112">
        <f t="shared" si="142"/>
        <v>3424.32</v>
      </c>
      <c r="I813" s="112">
        <f t="shared" si="139"/>
        <v>4232.12</v>
      </c>
    </row>
    <row r="814" spans="1:9" ht="16.899999999999999" customHeight="1" x14ac:dyDescent="0.25">
      <c r="A814" s="83" t="s">
        <v>25</v>
      </c>
      <c r="B814" s="110">
        <v>1</v>
      </c>
      <c r="C814" s="110">
        <f t="shared" si="137"/>
        <v>624</v>
      </c>
      <c r="D814" s="110">
        <v>463</v>
      </c>
      <c r="E814" s="110">
        <v>161</v>
      </c>
      <c r="F814" s="111">
        <v>1170</v>
      </c>
      <c r="G814" s="111">
        <f t="shared" si="140"/>
        <v>6.9884000000000004</v>
      </c>
      <c r="H814" s="112">
        <f t="shared" si="142"/>
        <v>2250.2600000000002</v>
      </c>
      <c r="I814" s="112">
        <f t="shared" si="139"/>
        <v>2781.1</v>
      </c>
    </row>
    <row r="815" spans="1:9" ht="16.899999999999999" customHeight="1" x14ac:dyDescent="0.25">
      <c r="A815" s="83" t="s">
        <v>25</v>
      </c>
      <c r="B815" s="110">
        <v>1</v>
      </c>
      <c r="C815" s="110">
        <f t="shared" si="137"/>
        <v>856</v>
      </c>
      <c r="D815" s="110">
        <v>590</v>
      </c>
      <c r="E815" s="110">
        <v>266</v>
      </c>
      <c r="F815" s="111">
        <v>1170</v>
      </c>
      <c r="G815" s="111">
        <f t="shared" si="140"/>
        <v>6.9884000000000004</v>
      </c>
      <c r="H815" s="112">
        <f t="shared" si="142"/>
        <v>3717.83</v>
      </c>
      <c r="I815" s="112">
        <f t="shared" si="139"/>
        <v>4594.87</v>
      </c>
    </row>
    <row r="816" spans="1:9" ht="16.899999999999999" customHeight="1" x14ac:dyDescent="0.25">
      <c r="A816" s="83" t="s">
        <v>25</v>
      </c>
      <c r="B816" s="110">
        <v>1</v>
      </c>
      <c r="C816" s="110">
        <f t="shared" si="137"/>
        <v>736</v>
      </c>
      <c r="D816" s="110">
        <v>590</v>
      </c>
      <c r="E816" s="110">
        <v>146</v>
      </c>
      <c r="F816" s="111">
        <v>1170</v>
      </c>
      <c r="G816" s="111">
        <f t="shared" si="140"/>
        <v>6.9884000000000004</v>
      </c>
      <c r="H816" s="112">
        <f t="shared" si="142"/>
        <v>2040.61</v>
      </c>
      <c r="I816" s="112">
        <f t="shared" si="139"/>
        <v>2521.9899999999998</v>
      </c>
    </row>
    <row r="817" spans="1:9" ht="16.899999999999999" customHeight="1" x14ac:dyDescent="0.25">
      <c r="A817" s="83" t="s">
        <v>25</v>
      </c>
      <c r="B817" s="110">
        <v>1</v>
      </c>
      <c r="C817" s="110">
        <f t="shared" si="137"/>
        <v>696</v>
      </c>
      <c r="D817" s="110">
        <v>506</v>
      </c>
      <c r="E817" s="110">
        <v>190</v>
      </c>
      <c r="F817" s="111">
        <v>1170</v>
      </c>
      <c r="G817" s="111">
        <f t="shared" si="140"/>
        <v>6.9884000000000004</v>
      </c>
      <c r="H817" s="112">
        <f t="shared" si="142"/>
        <v>2655.59</v>
      </c>
      <c r="I817" s="112">
        <f t="shared" si="139"/>
        <v>3282.04</v>
      </c>
    </row>
    <row r="818" spans="1:9" ht="16.899999999999999" customHeight="1" x14ac:dyDescent="0.25">
      <c r="A818" s="83" t="s">
        <v>25</v>
      </c>
      <c r="B818" s="110">
        <v>1</v>
      </c>
      <c r="C818" s="110">
        <f t="shared" si="137"/>
        <v>720</v>
      </c>
      <c r="D818" s="110">
        <v>566</v>
      </c>
      <c r="E818" s="110">
        <v>154</v>
      </c>
      <c r="F818" s="111">
        <v>1170</v>
      </c>
      <c r="G818" s="111">
        <f t="shared" si="140"/>
        <v>6.9884000000000004</v>
      </c>
      <c r="H818" s="112">
        <f t="shared" si="142"/>
        <v>2152.4299999999998</v>
      </c>
      <c r="I818" s="112">
        <f t="shared" si="139"/>
        <v>2660.19</v>
      </c>
    </row>
    <row r="819" spans="1:9" ht="16.899999999999999" customHeight="1" x14ac:dyDescent="0.25">
      <c r="A819" s="83" t="s">
        <v>25</v>
      </c>
      <c r="B819" s="110">
        <v>1</v>
      </c>
      <c r="C819" s="110">
        <f t="shared" si="137"/>
        <v>760</v>
      </c>
      <c r="D819" s="110">
        <v>566</v>
      </c>
      <c r="E819" s="110">
        <v>194</v>
      </c>
      <c r="F819" s="111">
        <v>1170</v>
      </c>
      <c r="G819" s="111">
        <f t="shared" si="140"/>
        <v>6.9884000000000004</v>
      </c>
      <c r="H819" s="112">
        <f t="shared" si="142"/>
        <v>2711.5</v>
      </c>
      <c r="I819" s="112">
        <f t="shared" si="139"/>
        <v>3351.14</v>
      </c>
    </row>
    <row r="820" spans="1:9" ht="16.899999999999999" customHeight="1" x14ac:dyDescent="0.25">
      <c r="A820" s="83" t="s">
        <v>25</v>
      </c>
      <c r="B820" s="110">
        <v>1</v>
      </c>
      <c r="C820" s="110">
        <f t="shared" si="137"/>
        <v>24</v>
      </c>
      <c r="D820" s="110">
        <v>0</v>
      </c>
      <c r="E820" s="110">
        <v>24</v>
      </c>
      <c r="F820" s="111">
        <v>1170</v>
      </c>
      <c r="G820" s="111">
        <f t="shared" si="140"/>
        <v>6.9884000000000004</v>
      </c>
      <c r="H820" s="112">
        <f t="shared" si="142"/>
        <v>335.44</v>
      </c>
      <c r="I820" s="112">
        <f t="shared" si="139"/>
        <v>414.57</v>
      </c>
    </row>
    <row r="821" spans="1:9" ht="16.899999999999999" customHeight="1" x14ac:dyDescent="0.25">
      <c r="A821" s="83" t="s">
        <v>25</v>
      </c>
      <c r="B821" s="110">
        <v>1</v>
      </c>
      <c r="C821" s="110">
        <f t="shared" si="137"/>
        <v>600</v>
      </c>
      <c r="D821" s="110">
        <v>463</v>
      </c>
      <c r="E821" s="110">
        <v>137</v>
      </c>
      <c r="F821" s="111">
        <v>1170</v>
      </c>
      <c r="G821" s="111">
        <f t="shared" si="140"/>
        <v>6.9884000000000004</v>
      </c>
      <c r="H821" s="112">
        <f t="shared" si="142"/>
        <v>1914.82</v>
      </c>
      <c r="I821" s="112">
        <f t="shared" si="139"/>
        <v>2366.5300000000002</v>
      </c>
    </row>
    <row r="822" spans="1:9" ht="16.899999999999999" customHeight="1" x14ac:dyDescent="0.25">
      <c r="A822" s="83" t="s">
        <v>25</v>
      </c>
      <c r="B822" s="110">
        <v>1</v>
      </c>
      <c r="C822" s="110">
        <f t="shared" si="137"/>
        <v>708</v>
      </c>
      <c r="D822" s="110">
        <v>550</v>
      </c>
      <c r="E822" s="110">
        <v>158</v>
      </c>
      <c r="F822" s="111">
        <v>1170</v>
      </c>
      <c r="G822" s="111">
        <f t="shared" si="140"/>
        <v>6.9884000000000004</v>
      </c>
      <c r="H822" s="112">
        <f t="shared" si="142"/>
        <v>2208.33</v>
      </c>
      <c r="I822" s="112">
        <f t="shared" si="139"/>
        <v>2729.28</v>
      </c>
    </row>
    <row r="823" spans="1:9" ht="16.899999999999999" customHeight="1" x14ac:dyDescent="0.25">
      <c r="A823" s="83" t="s">
        <v>25</v>
      </c>
      <c r="B823" s="110">
        <v>1</v>
      </c>
      <c r="C823" s="110">
        <f t="shared" si="137"/>
        <v>816</v>
      </c>
      <c r="D823" s="110">
        <v>614</v>
      </c>
      <c r="E823" s="110">
        <v>202</v>
      </c>
      <c r="F823" s="111">
        <v>1170</v>
      </c>
      <c r="G823" s="111">
        <f t="shared" si="140"/>
        <v>6.9884000000000004</v>
      </c>
      <c r="H823" s="112">
        <f t="shared" si="142"/>
        <v>2823.31</v>
      </c>
      <c r="I823" s="112">
        <f t="shared" si="139"/>
        <v>3489.33</v>
      </c>
    </row>
    <row r="824" spans="1:9" ht="16.899999999999999" customHeight="1" x14ac:dyDescent="0.25">
      <c r="A824" s="83" t="s">
        <v>25</v>
      </c>
      <c r="B824" s="110">
        <v>1</v>
      </c>
      <c r="C824" s="110">
        <f t="shared" si="137"/>
        <v>448</v>
      </c>
      <c r="D824" s="110">
        <v>399</v>
      </c>
      <c r="E824" s="110">
        <v>49</v>
      </c>
      <c r="F824" s="111">
        <v>1288</v>
      </c>
      <c r="G824" s="111">
        <f t="shared" si="140"/>
        <v>7.6932</v>
      </c>
      <c r="H824" s="112">
        <f t="shared" si="142"/>
        <v>753.93</v>
      </c>
      <c r="I824" s="112">
        <f t="shared" si="139"/>
        <v>931.78</v>
      </c>
    </row>
    <row r="825" spans="1:9" ht="16.899999999999999" customHeight="1" x14ac:dyDescent="0.25">
      <c r="A825" s="83" t="s">
        <v>25</v>
      </c>
      <c r="B825" s="110">
        <v>1</v>
      </c>
      <c r="C825" s="110">
        <f t="shared" si="137"/>
        <v>672</v>
      </c>
      <c r="D825" s="110">
        <v>535</v>
      </c>
      <c r="E825" s="110">
        <v>137</v>
      </c>
      <c r="F825" s="111">
        <v>1220</v>
      </c>
      <c r="G825" s="111">
        <f t="shared" si="140"/>
        <v>7.2870999999999997</v>
      </c>
      <c r="H825" s="112">
        <f t="shared" si="142"/>
        <v>1996.67</v>
      </c>
      <c r="I825" s="112">
        <f t="shared" si="139"/>
        <v>2467.6799999999998</v>
      </c>
    </row>
    <row r="826" spans="1:9" ht="16.899999999999999" customHeight="1" x14ac:dyDescent="0.25">
      <c r="A826" s="83" t="s">
        <v>25</v>
      </c>
      <c r="B826" s="110">
        <v>1</v>
      </c>
      <c r="C826" s="110">
        <f t="shared" si="137"/>
        <v>744</v>
      </c>
      <c r="D826" s="110">
        <v>670</v>
      </c>
      <c r="E826" s="110">
        <v>74</v>
      </c>
      <c r="F826" s="111">
        <v>1220</v>
      </c>
      <c r="G826" s="111">
        <f t="shared" si="140"/>
        <v>7.2870999999999997</v>
      </c>
      <c r="H826" s="112">
        <f t="shared" si="142"/>
        <v>1078.49</v>
      </c>
      <c r="I826" s="112">
        <f t="shared" si="139"/>
        <v>1332.91</v>
      </c>
    </row>
    <row r="827" spans="1:9" ht="16.899999999999999" customHeight="1" x14ac:dyDescent="0.25">
      <c r="A827" s="83" t="s">
        <v>25</v>
      </c>
      <c r="B827" s="110">
        <v>1</v>
      </c>
      <c r="C827" s="110">
        <f t="shared" si="137"/>
        <v>537</v>
      </c>
      <c r="D827" s="110">
        <v>462</v>
      </c>
      <c r="E827" s="110">
        <v>75</v>
      </c>
      <c r="F827" s="111">
        <v>1220</v>
      </c>
      <c r="G827" s="111">
        <f t="shared" si="140"/>
        <v>7.2870999999999997</v>
      </c>
      <c r="H827" s="112">
        <f>ROUND(E827*G827*2,2)</f>
        <v>1093.07</v>
      </c>
      <c r="I827" s="112">
        <f t="shared" si="139"/>
        <v>1350.93</v>
      </c>
    </row>
    <row r="828" spans="1:9" ht="16.899999999999999" customHeight="1" x14ac:dyDescent="0.25">
      <c r="A828" s="83" t="s">
        <v>25</v>
      </c>
      <c r="B828" s="110">
        <v>1</v>
      </c>
      <c r="C828" s="110">
        <f t="shared" si="137"/>
        <v>599.5</v>
      </c>
      <c r="D828" s="110">
        <v>442.5</v>
      </c>
      <c r="E828" s="110">
        <v>157</v>
      </c>
      <c r="F828" s="111">
        <v>1220</v>
      </c>
      <c r="G828" s="111">
        <f t="shared" si="140"/>
        <v>7.2870999999999997</v>
      </c>
      <c r="H828" s="112">
        <f t="shared" ref="H828:H842" si="143">ROUND(E828*G828*2,2)</f>
        <v>2288.15</v>
      </c>
      <c r="I828" s="112">
        <f t="shared" si="139"/>
        <v>2827.92</v>
      </c>
    </row>
    <row r="829" spans="1:9" ht="16.899999999999999" customHeight="1" x14ac:dyDescent="0.25">
      <c r="A829" s="83" t="s">
        <v>25</v>
      </c>
      <c r="B829" s="110">
        <v>1</v>
      </c>
      <c r="C829" s="110">
        <f t="shared" si="137"/>
        <v>729</v>
      </c>
      <c r="D829" s="110">
        <v>590</v>
      </c>
      <c r="E829" s="110">
        <v>139</v>
      </c>
      <c r="F829" s="111">
        <v>1220</v>
      </c>
      <c r="G829" s="111">
        <f t="shared" si="140"/>
        <v>7.2870999999999997</v>
      </c>
      <c r="H829" s="112">
        <f t="shared" si="143"/>
        <v>2025.81</v>
      </c>
      <c r="I829" s="112">
        <f t="shared" si="139"/>
        <v>2503.6999999999998</v>
      </c>
    </row>
    <row r="830" spans="1:9" ht="16.899999999999999" customHeight="1" x14ac:dyDescent="0.25">
      <c r="A830" s="83" t="s">
        <v>25</v>
      </c>
      <c r="B830" s="110">
        <v>1</v>
      </c>
      <c r="C830" s="110">
        <f t="shared" si="137"/>
        <v>136</v>
      </c>
      <c r="D830" s="110">
        <v>0</v>
      </c>
      <c r="E830" s="110">
        <v>136</v>
      </c>
      <c r="F830" s="111">
        <v>1220</v>
      </c>
      <c r="G830" s="111">
        <f t="shared" si="140"/>
        <v>7.2870999999999997</v>
      </c>
      <c r="H830" s="112">
        <f t="shared" si="143"/>
        <v>1982.09</v>
      </c>
      <c r="I830" s="112">
        <f t="shared" si="139"/>
        <v>2449.67</v>
      </c>
    </row>
    <row r="831" spans="1:9" ht="16.899999999999999" customHeight="1" x14ac:dyDescent="0.25">
      <c r="A831" s="83" t="s">
        <v>25</v>
      </c>
      <c r="B831" s="110">
        <v>1</v>
      </c>
      <c r="C831" s="110">
        <f t="shared" si="137"/>
        <v>96</v>
      </c>
      <c r="D831" s="110">
        <v>0</v>
      </c>
      <c r="E831" s="110">
        <v>96</v>
      </c>
      <c r="F831" s="111">
        <v>1220</v>
      </c>
      <c r="G831" s="111">
        <f t="shared" si="140"/>
        <v>7.2870999999999997</v>
      </c>
      <c r="H831" s="112">
        <f t="shared" si="143"/>
        <v>1399.12</v>
      </c>
      <c r="I831" s="112">
        <f t="shared" si="139"/>
        <v>1729.17</v>
      </c>
    </row>
    <row r="832" spans="1:9" ht="16.899999999999999" customHeight="1" x14ac:dyDescent="0.25">
      <c r="A832" s="83" t="s">
        <v>25</v>
      </c>
      <c r="B832" s="110">
        <v>1</v>
      </c>
      <c r="C832" s="110">
        <f t="shared" si="137"/>
        <v>657</v>
      </c>
      <c r="D832" s="110">
        <v>550</v>
      </c>
      <c r="E832" s="110">
        <v>107</v>
      </c>
      <c r="F832" s="111">
        <v>1220</v>
      </c>
      <c r="G832" s="111">
        <f t="shared" si="140"/>
        <v>7.2870999999999997</v>
      </c>
      <c r="H832" s="112">
        <f t="shared" si="143"/>
        <v>1559.44</v>
      </c>
      <c r="I832" s="112">
        <f t="shared" si="139"/>
        <v>1927.31</v>
      </c>
    </row>
    <row r="833" spans="1:9" ht="16.899999999999999" customHeight="1" x14ac:dyDescent="0.25">
      <c r="A833" s="83" t="s">
        <v>25</v>
      </c>
      <c r="B833" s="110">
        <v>1</v>
      </c>
      <c r="C833" s="110">
        <f t="shared" si="137"/>
        <v>768</v>
      </c>
      <c r="D833" s="110">
        <v>590</v>
      </c>
      <c r="E833" s="110">
        <v>178</v>
      </c>
      <c r="F833" s="111">
        <v>1220</v>
      </c>
      <c r="G833" s="111">
        <f t="shared" si="140"/>
        <v>7.2870999999999997</v>
      </c>
      <c r="H833" s="112">
        <f t="shared" si="143"/>
        <v>2594.21</v>
      </c>
      <c r="I833" s="112">
        <f t="shared" si="139"/>
        <v>3206.18</v>
      </c>
    </row>
    <row r="834" spans="1:9" ht="16.899999999999999" customHeight="1" x14ac:dyDescent="0.25">
      <c r="A834" s="83" t="s">
        <v>25</v>
      </c>
      <c r="B834" s="110">
        <v>1</v>
      </c>
      <c r="C834" s="110">
        <f t="shared" si="137"/>
        <v>663</v>
      </c>
      <c r="D834" s="110">
        <v>446</v>
      </c>
      <c r="E834" s="110">
        <v>217</v>
      </c>
      <c r="F834" s="111">
        <v>1220</v>
      </c>
      <c r="G834" s="111">
        <f t="shared" si="140"/>
        <v>7.2870999999999997</v>
      </c>
      <c r="H834" s="112">
        <f t="shared" si="143"/>
        <v>3162.6</v>
      </c>
      <c r="I834" s="112">
        <f t="shared" si="139"/>
        <v>3908.66</v>
      </c>
    </row>
    <row r="835" spans="1:9" ht="16.899999999999999" customHeight="1" x14ac:dyDescent="0.25">
      <c r="A835" s="83" t="s">
        <v>25</v>
      </c>
      <c r="B835" s="110">
        <v>1</v>
      </c>
      <c r="C835" s="110">
        <f t="shared" si="137"/>
        <v>840</v>
      </c>
      <c r="D835" s="110">
        <v>590</v>
      </c>
      <c r="E835" s="110">
        <v>250</v>
      </c>
      <c r="F835" s="111">
        <v>1220</v>
      </c>
      <c r="G835" s="111">
        <f t="shared" si="140"/>
        <v>7.2870999999999997</v>
      </c>
      <c r="H835" s="112">
        <f t="shared" si="143"/>
        <v>3643.55</v>
      </c>
      <c r="I835" s="112">
        <f t="shared" si="139"/>
        <v>4503.0600000000004</v>
      </c>
    </row>
    <row r="836" spans="1:9" ht="16.899999999999999" customHeight="1" x14ac:dyDescent="0.25">
      <c r="A836" s="83" t="s">
        <v>25</v>
      </c>
      <c r="B836" s="110">
        <v>1</v>
      </c>
      <c r="C836" s="110">
        <f t="shared" si="137"/>
        <v>705</v>
      </c>
      <c r="D836" s="110">
        <v>470</v>
      </c>
      <c r="E836" s="110">
        <v>235</v>
      </c>
      <c r="F836" s="111">
        <v>1220</v>
      </c>
      <c r="G836" s="111">
        <f t="shared" si="140"/>
        <v>7.2870999999999997</v>
      </c>
      <c r="H836" s="112">
        <f t="shared" si="143"/>
        <v>3424.94</v>
      </c>
      <c r="I836" s="112">
        <f t="shared" si="139"/>
        <v>4232.88</v>
      </c>
    </row>
    <row r="837" spans="1:9" ht="16.899999999999999" customHeight="1" x14ac:dyDescent="0.25">
      <c r="A837" s="83" t="s">
        <v>25</v>
      </c>
      <c r="B837" s="110">
        <v>1</v>
      </c>
      <c r="C837" s="110">
        <f t="shared" si="137"/>
        <v>768</v>
      </c>
      <c r="D837" s="110">
        <v>590</v>
      </c>
      <c r="E837" s="110">
        <v>178</v>
      </c>
      <c r="F837" s="111">
        <v>1220</v>
      </c>
      <c r="G837" s="111">
        <f t="shared" si="140"/>
        <v>7.2870999999999997</v>
      </c>
      <c r="H837" s="112">
        <f t="shared" si="143"/>
        <v>2594.21</v>
      </c>
      <c r="I837" s="112">
        <f t="shared" si="139"/>
        <v>3206.18</v>
      </c>
    </row>
    <row r="838" spans="1:9" ht="16.899999999999999" customHeight="1" x14ac:dyDescent="0.25">
      <c r="A838" s="83" t="s">
        <v>25</v>
      </c>
      <c r="B838" s="110">
        <v>1</v>
      </c>
      <c r="C838" s="110">
        <f t="shared" si="137"/>
        <v>720</v>
      </c>
      <c r="D838" s="110">
        <v>670</v>
      </c>
      <c r="E838" s="110">
        <v>50</v>
      </c>
      <c r="F838" s="111">
        <v>1220</v>
      </c>
      <c r="G838" s="111">
        <f t="shared" si="140"/>
        <v>7.2870999999999997</v>
      </c>
      <c r="H838" s="112">
        <f t="shared" si="143"/>
        <v>728.71</v>
      </c>
      <c r="I838" s="112">
        <f t="shared" si="139"/>
        <v>900.61</v>
      </c>
    </row>
    <row r="839" spans="1:9" ht="16.899999999999999" customHeight="1" x14ac:dyDescent="0.25">
      <c r="A839" s="83" t="s">
        <v>25</v>
      </c>
      <c r="B839" s="110">
        <v>1</v>
      </c>
      <c r="C839" s="110">
        <f t="shared" si="137"/>
        <v>144</v>
      </c>
      <c r="D839" s="110">
        <v>120</v>
      </c>
      <c r="E839" s="110">
        <v>24</v>
      </c>
      <c r="F839" s="111">
        <v>1220</v>
      </c>
      <c r="G839" s="111">
        <f t="shared" si="140"/>
        <v>7.2870999999999997</v>
      </c>
      <c r="H839" s="112">
        <f t="shared" si="143"/>
        <v>349.78</v>
      </c>
      <c r="I839" s="112">
        <f t="shared" si="139"/>
        <v>432.29</v>
      </c>
    </row>
    <row r="840" spans="1:9" ht="16.899999999999999" customHeight="1" x14ac:dyDescent="0.25">
      <c r="A840" s="83" t="s">
        <v>25</v>
      </c>
      <c r="B840" s="110">
        <v>1</v>
      </c>
      <c r="C840" s="110">
        <f t="shared" si="137"/>
        <v>72</v>
      </c>
      <c r="D840" s="110">
        <v>56</v>
      </c>
      <c r="E840" s="110">
        <v>16</v>
      </c>
      <c r="F840" s="111">
        <v>1220</v>
      </c>
      <c r="G840" s="111">
        <f t="shared" si="140"/>
        <v>7.2870999999999997</v>
      </c>
      <c r="H840" s="112">
        <f t="shared" si="143"/>
        <v>233.19</v>
      </c>
      <c r="I840" s="112">
        <f t="shared" si="139"/>
        <v>288.2</v>
      </c>
    </row>
    <row r="841" spans="1:9" ht="16.899999999999999" customHeight="1" x14ac:dyDescent="0.25">
      <c r="A841" s="83" t="s">
        <v>25</v>
      </c>
      <c r="B841" s="110">
        <v>1</v>
      </c>
      <c r="C841" s="110">
        <f t="shared" si="137"/>
        <v>40</v>
      </c>
      <c r="D841" s="110">
        <v>0</v>
      </c>
      <c r="E841" s="110">
        <v>40</v>
      </c>
      <c r="F841" s="111">
        <v>1220</v>
      </c>
      <c r="G841" s="111">
        <f t="shared" si="140"/>
        <v>7.2870999999999997</v>
      </c>
      <c r="H841" s="112">
        <f t="shared" si="143"/>
        <v>582.97</v>
      </c>
      <c r="I841" s="112">
        <f t="shared" si="139"/>
        <v>720.49</v>
      </c>
    </row>
    <row r="842" spans="1:9" ht="16.899999999999999" customHeight="1" x14ac:dyDescent="0.25">
      <c r="A842" s="83" t="s">
        <v>25</v>
      </c>
      <c r="B842" s="110">
        <v>1</v>
      </c>
      <c r="C842" s="110">
        <f t="shared" si="137"/>
        <v>375</v>
      </c>
      <c r="D842" s="110">
        <v>360</v>
      </c>
      <c r="E842" s="110">
        <v>15</v>
      </c>
      <c r="F842" s="111">
        <v>1338</v>
      </c>
      <c r="G842" s="111">
        <f t="shared" si="140"/>
        <v>7.9919000000000002</v>
      </c>
      <c r="H842" s="112">
        <f t="shared" si="143"/>
        <v>239.76</v>
      </c>
      <c r="I842" s="112">
        <f t="shared" si="139"/>
        <v>296.32</v>
      </c>
    </row>
    <row r="843" spans="1:9" ht="16.899999999999999" customHeight="1" x14ac:dyDescent="0.25">
      <c r="A843" s="83" t="s">
        <v>25</v>
      </c>
      <c r="B843" s="110">
        <v>1</v>
      </c>
      <c r="C843" s="110">
        <f t="shared" si="137"/>
        <v>816</v>
      </c>
      <c r="D843" s="110">
        <v>614</v>
      </c>
      <c r="E843" s="110">
        <v>202</v>
      </c>
      <c r="F843" s="111">
        <v>1338</v>
      </c>
      <c r="G843" s="111">
        <f t="shared" si="140"/>
        <v>7.9919000000000002</v>
      </c>
      <c r="H843" s="112">
        <f>ROUND(E843*G843*2,2)</f>
        <v>3228.73</v>
      </c>
      <c r="I843" s="112">
        <f t="shared" si="139"/>
        <v>3990.39</v>
      </c>
    </row>
    <row r="844" spans="1:9" ht="16.899999999999999" customHeight="1" x14ac:dyDescent="0.25">
      <c r="A844" s="83" t="s">
        <v>25</v>
      </c>
      <c r="B844" s="110">
        <v>1</v>
      </c>
      <c r="C844" s="110">
        <f t="shared" si="137"/>
        <v>576</v>
      </c>
      <c r="D844" s="110">
        <v>463</v>
      </c>
      <c r="E844" s="110">
        <v>113</v>
      </c>
      <c r="F844" s="111">
        <v>1338</v>
      </c>
      <c r="G844" s="111">
        <f t="shared" si="140"/>
        <v>7.9919000000000002</v>
      </c>
      <c r="H844" s="112">
        <f t="shared" ref="H844:H858" si="144">ROUND(E844*G844*2,2)</f>
        <v>1806.17</v>
      </c>
      <c r="I844" s="112">
        <f t="shared" si="139"/>
        <v>2232.25</v>
      </c>
    </row>
    <row r="845" spans="1:9" ht="16.899999999999999" customHeight="1" x14ac:dyDescent="0.25">
      <c r="A845" s="83" t="s">
        <v>25</v>
      </c>
      <c r="B845" s="110">
        <v>1</v>
      </c>
      <c r="C845" s="110">
        <f t="shared" ref="C845:C908" si="145">D845+E845</f>
        <v>753</v>
      </c>
      <c r="D845" s="110">
        <v>567</v>
      </c>
      <c r="E845" s="110">
        <v>186</v>
      </c>
      <c r="F845" s="111">
        <v>1338</v>
      </c>
      <c r="G845" s="111">
        <f t="shared" si="140"/>
        <v>7.9919000000000002</v>
      </c>
      <c r="H845" s="112">
        <f t="shared" si="144"/>
        <v>2972.99</v>
      </c>
      <c r="I845" s="112">
        <f t="shared" ref="I845:I908" si="146">ROUND(H845*1.2359,2)</f>
        <v>3674.32</v>
      </c>
    </row>
    <row r="846" spans="1:9" ht="16.899999999999999" customHeight="1" x14ac:dyDescent="0.25">
      <c r="A846" s="83" t="s">
        <v>25</v>
      </c>
      <c r="B846" s="110">
        <v>1</v>
      </c>
      <c r="C846" s="110">
        <f t="shared" si="145"/>
        <v>744</v>
      </c>
      <c r="D846" s="110">
        <v>550</v>
      </c>
      <c r="E846" s="110">
        <v>194</v>
      </c>
      <c r="F846" s="111">
        <v>1338</v>
      </c>
      <c r="G846" s="111">
        <f t="shared" ref="G846:G909" si="147">ROUND(F846/167.42,4)</f>
        <v>7.9919000000000002</v>
      </c>
      <c r="H846" s="112">
        <f t="shared" si="144"/>
        <v>3100.86</v>
      </c>
      <c r="I846" s="112">
        <f t="shared" si="146"/>
        <v>3832.35</v>
      </c>
    </row>
    <row r="847" spans="1:9" ht="16.899999999999999" customHeight="1" x14ac:dyDescent="0.25">
      <c r="A847" s="83" t="s">
        <v>25</v>
      </c>
      <c r="B847" s="110">
        <v>1</v>
      </c>
      <c r="C847" s="110">
        <f t="shared" si="145"/>
        <v>780</v>
      </c>
      <c r="D847" s="110">
        <v>550</v>
      </c>
      <c r="E847" s="110">
        <v>230</v>
      </c>
      <c r="F847" s="111">
        <v>1338</v>
      </c>
      <c r="G847" s="111">
        <f t="shared" si="147"/>
        <v>7.9919000000000002</v>
      </c>
      <c r="H847" s="112">
        <f t="shared" si="144"/>
        <v>3676.27</v>
      </c>
      <c r="I847" s="112">
        <f t="shared" si="146"/>
        <v>4543.5</v>
      </c>
    </row>
    <row r="848" spans="1:9" ht="16.899999999999999" customHeight="1" x14ac:dyDescent="0.25">
      <c r="A848" s="83" t="s">
        <v>25</v>
      </c>
      <c r="B848" s="110">
        <v>1</v>
      </c>
      <c r="C848" s="110">
        <f t="shared" si="145"/>
        <v>792</v>
      </c>
      <c r="D848" s="110">
        <v>590</v>
      </c>
      <c r="E848" s="110">
        <v>202</v>
      </c>
      <c r="F848" s="111">
        <v>1338</v>
      </c>
      <c r="G848" s="111">
        <f t="shared" si="147"/>
        <v>7.9919000000000002</v>
      </c>
      <c r="H848" s="112">
        <f t="shared" si="144"/>
        <v>3228.73</v>
      </c>
      <c r="I848" s="112">
        <f t="shared" si="146"/>
        <v>3990.39</v>
      </c>
    </row>
    <row r="849" spans="1:9" ht="16.899999999999999" customHeight="1" x14ac:dyDescent="0.25">
      <c r="A849" s="83" t="s">
        <v>25</v>
      </c>
      <c r="B849" s="110">
        <v>1</v>
      </c>
      <c r="C849" s="110">
        <f t="shared" si="145"/>
        <v>572</v>
      </c>
      <c r="D849" s="110">
        <v>438</v>
      </c>
      <c r="E849" s="110">
        <v>134</v>
      </c>
      <c r="F849" s="111">
        <v>1338</v>
      </c>
      <c r="G849" s="111">
        <f t="shared" si="147"/>
        <v>7.9919000000000002</v>
      </c>
      <c r="H849" s="112">
        <f t="shared" si="144"/>
        <v>2141.83</v>
      </c>
      <c r="I849" s="112">
        <f t="shared" si="146"/>
        <v>2647.09</v>
      </c>
    </row>
    <row r="850" spans="1:9" ht="16.899999999999999" customHeight="1" x14ac:dyDescent="0.25">
      <c r="A850" s="83" t="s">
        <v>25</v>
      </c>
      <c r="B850" s="110">
        <v>1</v>
      </c>
      <c r="C850" s="110">
        <f t="shared" si="145"/>
        <v>600</v>
      </c>
      <c r="D850" s="110">
        <v>494</v>
      </c>
      <c r="E850" s="110">
        <v>106</v>
      </c>
      <c r="F850" s="111">
        <v>1338</v>
      </c>
      <c r="G850" s="111">
        <f t="shared" si="147"/>
        <v>7.9919000000000002</v>
      </c>
      <c r="H850" s="112">
        <f t="shared" si="144"/>
        <v>1694.28</v>
      </c>
      <c r="I850" s="112">
        <f t="shared" si="146"/>
        <v>2093.96</v>
      </c>
    </row>
    <row r="851" spans="1:9" ht="16.899999999999999" customHeight="1" x14ac:dyDescent="0.25">
      <c r="A851" s="83" t="s">
        <v>25</v>
      </c>
      <c r="B851" s="110">
        <v>1</v>
      </c>
      <c r="C851" s="110">
        <f t="shared" si="145"/>
        <v>696</v>
      </c>
      <c r="D851" s="110">
        <v>590</v>
      </c>
      <c r="E851" s="110">
        <v>106</v>
      </c>
      <c r="F851" s="111">
        <v>1338</v>
      </c>
      <c r="G851" s="111">
        <f t="shared" si="147"/>
        <v>7.9919000000000002</v>
      </c>
      <c r="H851" s="112">
        <f t="shared" si="144"/>
        <v>1694.28</v>
      </c>
      <c r="I851" s="112">
        <f t="shared" si="146"/>
        <v>2093.96</v>
      </c>
    </row>
    <row r="852" spans="1:9" ht="16.899999999999999" customHeight="1" x14ac:dyDescent="0.25">
      <c r="A852" s="83" t="s">
        <v>25</v>
      </c>
      <c r="B852" s="110">
        <v>1</v>
      </c>
      <c r="C852" s="110">
        <f t="shared" si="145"/>
        <v>639</v>
      </c>
      <c r="D852" s="110">
        <v>478</v>
      </c>
      <c r="E852" s="110">
        <v>161</v>
      </c>
      <c r="F852" s="111">
        <v>1338</v>
      </c>
      <c r="G852" s="111">
        <f t="shared" si="147"/>
        <v>7.9919000000000002</v>
      </c>
      <c r="H852" s="112">
        <f t="shared" si="144"/>
        <v>2573.39</v>
      </c>
      <c r="I852" s="112">
        <f t="shared" si="146"/>
        <v>3180.45</v>
      </c>
    </row>
    <row r="853" spans="1:9" ht="16.899999999999999" customHeight="1" x14ac:dyDescent="0.25">
      <c r="A853" s="83" t="s">
        <v>25</v>
      </c>
      <c r="B853" s="110">
        <v>1</v>
      </c>
      <c r="C853" s="110">
        <f t="shared" si="145"/>
        <v>376</v>
      </c>
      <c r="D853" s="110">
        <v>374</v>
      </c>
      <c r="E853" s="110">
        <v>2</v>
      </c>
      <c r="F853" s="111">
        <v>1338</v>
      </c>
      <c r="G853" s="111">
        <f t="shared" si="147"/>
        <v>7.9919000000000002</v>
      </c>
      <c r="H853" s="112">
        <f t="shared" si="144"/>
        <v>31.97</v>
      </c>
      <c r="I853" s="112">
        <f t="shared" si="146"/>
        <v>39.51</v>
      </c>
    </row>
    <row r="854" spans="1:9" ht="16.899999999999999" customHeight="1" x14ac:dyDescent="0.25">
      <c r="A854" s="83" t="s">
        <v>25</v>
      </c>
      <c r="B854" s="110">
        <v>1</v>
      </c>
      <c r="C854" s="110">
        <f t="shared" si="145"/>
        <v>114.54466230936818</v>
      </c>
      <c r="D854" s="110">
        <v>0</v>
      </c>
      <c r="E854" s="110">
        <v>114.54466230936818</v>
      </c>
      <c r="F854" s="111">
        <v>1338</v>
      </c>
      <c r="G854" s="111">
        <f t="shared" si="147"/>
        <v>7.9919000000000002</v>
      </c>
      <c r="H854" s="112">
        <f t="shared" si="144"/>
        <v>1830.86</v>
      </c>
      <c r="I854" s="112">
        <f t="shared" si="146"/>
        <v>2262.7600000000002</v>
      </c>
    </row>
    <row r="855" spans="1:9" ht="16.899999999999999" customHeight="1" x14ac:dyDescent="0.25">
      <c r="A855" s="83" t="s">
        <v>25</v>
      </c>
      <c r="B855" s="110">
        <v>1</v>
      </c>
      <c r="C855" s="110">
        <f t="shared" si="145"/>
        <v>191.23099999999999</v>
      </c>
      <c r="D855" s="110">
        <v>0</v>
      </c>
      <c r="E855" s="110">
        <v>191.23099999999999</v>
      </c>
      <c r="F855" s="111">
        <v>1338</v>
      </c>
      <c r="G855" s="111">
        <f t="shared" si="147"/>
        <v>7.9919000000000002</v>
      </c>
      <c r="H855" s="112">
        <f t="shared" si="144"/>
        <v>3056.6</v>
      </c>
      <c r="I855" s="112">
        <f t="shared" si="146"/>
        <v>3777.65</v>
      </c>
    </row>
    <row r="856" spans="1:9" ht="16.899999999999999" customHeight="1" x14ac:dyDescent="0.25">
      <c r="A856" s="83" t="s">
        <v>25</v>
      </c>
      <c r="B856" s="110">
        <v>1</v>
      </c>
      <c r="C856" s="110">
        <f t="shared" si="145"/>
        <v>720</v>
      </c>
      <c r="D856" s="110">
        <v>670</v>
      </c>
      <c r="E856" s="110">
        <v>50</v>
      </c>
      <c r="F856" s="111">
        <v>1338</v>
      </c>
      <c r="G856" s="111">
        <f t="shared" si="147"/>
        <v>7.9919000000000002</v>
      </c>
      <c r="H856" s="112">
        <f t="shared" si="144"/>
        <v>799.19</v>
      </c>
      <c r="I856" s="112">
        <f t="shared" si="146"/>
        <v>987.72</v>
      </c>
    </row>
    <row r="857" spans="1:9" ht="16.899999999999999" customHeight="1" x14ac:dyDescent="0.25">
      <c r="A857" s="83" t="s">
        <v>25</v>
      </c>
      <c r="B857" s="110">
        <v>1</v>
      </c>
      <c r="C857" s="110">
        <f t="shared" si="145"/>
        <v>308</v>
      </c>
      <c r="D857" s="110">
        <v>264</v>
      </c>
      <c r="E857" s="110">
        <v>44</v>
      </c>
      <c r="F857" s="111">
        <v>1338</v>
      </c>
      <c r="G857" s="111">
        <f t="shared" si="147"/>
        <v>7.9919000000000002</v>
      </c>
      <c r="H857" s="112">
        <f t="shared" si="144"/>
        <v>703.29</v>
      </c>
      <c r="I857" s="112">
        <f t="shared" si="146"/>
        <v>869.2</v>
      </c>
    </row>
    <row r="858" spans="1:9" ht="16.899999999999999" customHeight="1" x14ac:dyDescent="0.25">
      <c r="A858" s="83" t="s">
        <v>25</v>
      </c>
      <c r="B858" s="110">
        <v>1</v>
      </c>
      <c r="C858" s="110">
        <f t="shared" si="145"/>
        <v>113.6</v>
      </c>
      <c r="D858" s="110">
        <v>88</v>
      </c>
      <c r="E858" s="110">
        <v>25.6</v>
      </c>
      <c r="F858" s="111">
        <v>1338</v>
      </c>
      <c r="G858" s="111">
        <f t="shared" si="147"/>
        <v>7.9919000000000002</v>
      </c>
      <c r="H858" s="112">
        <f t="shared" si="144"/>
        <v>409.19</v>
      </c>
      <c r="I858" s="112">
        <f t="shared" si="146"/>
        <v>505.72</v>
      </c>
    </row>
    <row r="859" spans="1:9" ht="16.899999999999999" customHeight="1" x14ac:dyDescent="0.25">
      <c r="A859" s="83" t="s">
        <v>25</v>
      </c>
      <c r="B859" s="110">
        <v>1</v>
      </c>
      <c r="C859" s="110">
        <f t="shared" si="145"/>
        <v>72</v>
      </c>
      <c r="D859" s="110">
        <v>56</v>
      </c>
      <c r="E859" s="110">
        <v>16</v>
      </c>
      <c r="F859" s="111">
        <v>1413</v>
      </c>
      <c r="G859" s="111">
        <f t="shared" si="147"/>
        <v>8.4398999999999997</v>
      </c>
      <c r="H859" s="112">
        <f>ROUND(E859*G859*2,2)</f>
        <v>270.08</v>
      </c>
      <c r="I859" s="112">
        <f t="shared" si="146"/>
        <v>333.79</v>
      </c>
    </row>
    <row r="860" spans="1:9" ht="16.899999999999999" customHeight="1" x14ac:dyDescent="0.25">
      <c r="A860" s="83" t="s">
        <v>25</v>
      </c>
      <c r="B860" s="110">
        <v>1</v>
      </c>
      <c r="C860" s="110">
        <f t="shared" si="145"/>
        <v>783</v>
      </c>
      <c r="D860" s="110">
        <v>670</v>
      </c>
      <c r="E860" s="110">
        <v>113</v>
      </c>
      <c r="F860" s="111">
        <v>1413</v>
      </c>
      <c r="G860" s="111">
        <f t="shared" si="147"/>
        <v>8.4398999999999997</v>
      </c>
      <c r="H860" s="112">
        <f t="shared" ref="H860:H874" si="148">ROUND(E860*G860*2,2)</f>
        <v>1907.42</v>
      </c>
      <c r="I860" s="112">
        <f t="shared" si="146"/>
        <v>2357.38</v>
      </c>
    </row>
    <row r="861" spans="1:9" ht="16.899999999999999" customHeight="1" x14ac:dyDescent="0.25">
      <c r="A861" s="83" t="s">
        <v>25</v>
      </c>
      <c r="B861" s="110">
        <v>1</v>
      </c>
      <c r="C861" s="110">
        <f t="shared" si="145"/>
        <v>404</v>
      </c>
      <c r="D861" s="110">
        <v>251</v>
      </c>
      <c r="E861" s="110">
        <v>153</v>
      </c>
      <c r="F861" s="111">
        <v>1413</v>
      </c>
      <c r="G861" s="111">
        <f t="shared" si="147"/>
        <v>8.4398999999999997</v>
      </c>
      <c r="H861" s="112">
        <f t="shared" si="148"/>
        <v>2582.61</v>
      </c>
      <c r="I861" s="112">
        <f t="shared" si="146"/>
        <v>3191.85</v>
      </c>
    </row>
    <row r="862" spans="1:9" ht="16.899999999999999" customHeight="1" x14ac:dyDescent="0.25">
      <c r="A862" s="83" t="s">
        <v>25</v>
      </c>
      <c r="B862" s="110">
        <v>1</v>
      </c>
      <c r="C862" s="110">
        <f t="shared" si="145"/>
        <v>520</v>
      </c>
      <c r="D862" s="110">
        <v>462</v>
      </c>
      <c r="E862" s="110">
        <v>58</v>
      </c>
      <c r="F862" s="111">
        <v>1398</v>
      </c>
      <c r="G862" s="111">
        <f t="shared" si="147"/>
        <v>8.3503000000000007</v>
      </c>
      <c r="H862" s="112">
        <f t="shared" si="148"/>
        <v>968.63</v>
      </c>
      <c r="I862" s="112">
        <f t="shared" si="146"/>
        <v>1197.1300000000001</v>
      </c>
    </row>
    <row r="863" spans="1:9" ht="16.899999999999999" customHeight="1" x14ac:dyDescent="0.25">
      <c r="A863" s="83" t="s">
        <v>25</v>
      </c>
      <c r="B863" s="110">
        <v>1</v>
      </c>
      <c r="C863" s="110">
        <f t="shared" si="145"/>
        <v>228.8</v>
      </c>
      <c r="D863" s="110">
        <v>208</v>
      </c>
      <c r="E863" s="110">
        <v>20.8</v>
      </c>
      <c r="F863" s="111">
        <v>1398</v>
      </c>
      <c r="G863" s="111">
        <f t="shared" si="147"/>
        <v>8.3503000000000007</v>
      </c>
      <c r="H863" s="112">
        <f t="shared" si="148"/>
        <v>347.37</v>
      </c>
      <c r="I863" s="112">
        <f t="shared" si="146"/>
        <v>429.31</v>
      </c>
    </row>
    <row r="864" spans="1:9" ht="16.899999999999999" customHeight="1" x14ac:dyDescent="0.25">
      <c r="A864" s="83" t="s">
        <v>25</v>
      </c>
      <c r="B864" s="110">
        <v>1</v>
      </c>
      <c r="C864" s="110">
        <f t="shared" si="145"/>
        <v>396</v>
      </c>
      <c r="D864" s="110">
        <v>251</v>
      </c>
      <c r="E864" s="110">
        <v>145</v>
      </c>
      <c r="F864" s="111">
        <v>1413</v>
      </c>
      <c r="G864" s="111">
        <f t="shared" si="147"/>
        <v>8.4398999999999997</v>
      </c>
      <c r="H864" s="112">
        <f t="shared" si="148"/>
        <v>2447.5700000000002</v>
      </c>
      <c r="I864" s="112">
        <f t="shared" si="146"/>
        <v>3024.95</v>
      </c>
    </row>
    <row r="865" spans="1:9" ht="16.899999999999999" customHeight="1" x14ac:dyDescent="0.25">
      <c r="A865" s="83" t="s">
        <v>25</v>
      </c>
      <c r="B865" s="110">
        <v>1</v>
      </c>
      <c r="C865" s="110">
        <f t="shared" si="145"/>
        <v>597</v>
      </c>
      <c r="D865" s="110">
        <v>590</v>
      </c>
      <c r="E865" s="110">
        <v>7</v>
      </c>
      <c r="F865" s="111">
        <v>1060</v>
      </c>
      <c r="G865" s="111">
        <f t="shared" si="147"/>
        <v>6.3314000000000004</v>
      </c>
      <c r="H865" s="112">
        <f t="shared" si="148"/>
        <v>88.64</v>
      </c>
      <c r="I865" s="112">
        <f t="shared" si="146"/>
        <v>109.55</v>
      </c>
    </row>
    <row r="866" spans="1:9" ht="16.899999999999999" customHeight="1" x14ac:dyDescent="0.25">
      <c r="A866" s="83" t="s">
        <v>25</v>
      </c>
      <c r="B866" s="110">
        <v>1</v>
      </c>
      <c r="C866" s="110">
        <f t="shared" si="145"/>
        <v>584</v>
      </c>
      <c r="D866" s="110">
        <v>582</v>
      </c>
      <c r="E866" s="110">
        <v>2</v>
      </c>
      <c r="F866" s="111">
        <v>1060</v>
      </c>
      <c r="G866" s="111">
        <f t="shared" si="147"/>
        <v>6.3314000000000004</v>
      </c>
      <c r="H866" s="112">
        <f t="shared" si="148"/>
        <v>25.33</v>
      </c>
      <c r="I866" s="112">
        <f t="shared" si="146"/>
        <v>31.31</v>
      </c>
    </row>
    <row r="867" spans="1:9" ht="16.899999999999999" customHeight="1" x14ac:dyDescent="0.25">
      <c r="A867" s="83" t="s">
        <v>25</v>
      </c>
      <c r="B867" s="110">
        <v>1</v>
      </c>
      <c r="C867" s="110">
        <f t="shared" si="145"/>
        <v>592</v>
      </c>
      <c r="D867" s="110">
        <v>590</v>
      </c>
      <c r="E867" s="110">
        <v>2</v>
      </c>
      <c r="F867" s="111">
        <v>1178</v>
      </c>
      <c r="G867" s="111">
        <f t="shared" si="147"/>
        <v>7.0362</v>
      </c>
      <c r="H867" s="112">
        <f t="shared" si="148"/>
        <v>28.14</v>
      </c>
      <c r="I867" s="112">
        <f t="shared" si="146"/>
        <v>34.78</v>
      </c>
    </row>
    <row r="868" spans="1:9" ht="16.899999999999999" customHeight="1" x14ac:dyDescent="0.25">
      <c r="A868" s="83" t="s">
        <v>25</v>
      </c>
      <c r="B868" s="110">
        <v>1</v>
      </c>
      <c r="C868" s="110">
        <f t="shared" si="145"/>
        <v>584</v>
      </c>
      <c r="D868" s="110">
        <v>583</v>
      </c>
      <c r="E868" s="110">
        <v>1</v>
      </c>
      <c r="F868" s="111">
        <v>1178</v>
      </c>
      <c r="G868" s="111">
        <f t="shared" si="147"/>
        <v>7.0362</v>
      </c>
      <c r="H868" s="112">
        <f t="shared" si="148"/>
        <v>14.07</v>
      </c>
      <c r="I868" s="112">
        <f t="shared" si="146"/>
        <v>17.39</v>
      </c>
    </row>
    <row r="869" spans="1:9" ht="16.899999999999999" customHeight="1" x14ac:dyDescent="0.25">
      <c r="A869" s="83" t="s">
        <v>25</v>
      </c>
      <c r="B869" s="110">
        <v>1</v>
      </c>
      <c r="C869" s="110">
        <f t="shared" si="145"/>
        <v>514</v>
      </c>
      <c r="D869" s="110">
        <v>502</v>
      </c>
      <c r="E869" s="110">
        <v>12</v>
      </c>
      <c r="F869" s="111">
        <v>1060</v>
      </c>
      <c r="G869" s="111">
        <f t="shared" si="147"/>
        <v>6.3314000000000004</v>
      </c>
      <c r="H869" s="112">
        <f t="shared" si="148"/>
        <v>151.94999999999999</v>
      </c>
      <c r="I869" s="112">
        <f t="shared" si="146"/>
        <v>187.8</v>
      </c>
    </row>
    <row r="870" spans="1:9" ht="16.899999999999999" customHeight="1" x14ac:dyDescent="0.25">
      <c r="A870" s="83" t="s">
        <v>25</v>
      </c>
      <c r="B870" s="110">
        <v>1</v>
      </c>
      <c r="C870" s="110">
        <f t="shared" si="145"/>
        <v>521</v>
      </c>
      <c r="D870" s="110">
        <v>519</v>
      </c>
      <c r="E870" s="110">
        <v>2</v>
      </c>
      <c r="F870" s="111">
        <v>1060</v>
      </c>
      <c r="G870" s="111">
        <f t="shared" si="147"/>
        <v>6.3314000000000004</v>
      </c>
      <c r="H870" s="112">
        <f t="shared" si="148"/>
        <v>25.33</v>
      </c>
      <c r="I870" s="112">
        <f t="shared" si="146"/>
        <v>31.31</v>
      </c>
    </row>
    <row r="871" spans="1:9" ht="16.899999999999999" customHeight="1" x14ac:dyDescent="0.25">
      <c r="A871" s="83" t="s">
        <v>25</v>
      </c>
      <c r="B871" s="110">
        <v>1</v>
      </c>
      <c r="C871" s="110">
        <f t="shared" si="145"/>
        <v>678</v>
      </c>
      <c r="D871" s="110">
        <v>670</v>
      </c>
      <c r="E871" s="110">
        <v>8</v>
      </c>
      <c r="F871" s="111">
        <v>1060</v>
      </c>
      <c r="G871" s="111">
        <f t="shared" si="147"/>
        <v>6.3314000000000004</v>
      </c>
      <c r="H871" s="112">
        <f t="shared" si="148"/>
        <v>101.3</v>
      </c>
      <c r="I871" s="112">
        <f t="shared" si="146"/>
        <v>125.2</v>
      </c>
    </row>
    <row r="872" spans="1:9" ht="16.899999999999999" customHeight="1" x14ac:dyDescent="0.25">
      <c r="A872" s="83" t="s">
        <v>25</v>
      </c>
      <c r="B872" s="110">
        <v>1</v>
      </c>
      <c r="C872" s="110">
        <f t="shared" si="145"/>
        <v>675</v>
      </c>
      <c r="D872" s="110">
        <v>670</v>
      </c>
      <c r="E872" s="110">
        <v>5</v>
      </c>
      <c r="F872" s="111">
        <v>1178</v>
      </c>
      <c r="G872" s="111">
        <f t="shared" si="147"/>
        <v>7.0362</v>
      </c>
      <c r="H872" s="112">
        <f t="shared" si="148"/>
        <v>70.36</v>
      </c>
      <c r="I872" s="112">
        <f t="shared" si="146"/>
        <v>86.96</v>
      </c>
    </row>
    <row r="873" spans="1:9" ht="16.899999999999999" customHeight="1" x14ac:dyDescent="0.25">
      <c r="A873" s="83" t="s">
        <v>25</v>
      </c>
      <c r="B873" s="110">
        <v>1</v>
      </c>
      <c r="C873" s="110">
        <f t="shared" si="145"/>
        <v>648.5</v>
      </c>
      <c r="D873" s="110">
        <v>590</v>
      </c>
      <c r="E873" s="110">
        <v>58.5</v>
      </c>
      <c r="F873" s="111">
        <v>1060</v>
      </c>
      <c r="G873" s="111">
        <f t="shared" si="147"/>
        <v>6.3314000000000004</v>
      </c>
      <c r="H873" s="112">
        <f t="shared" si="148"/>
        <v>740.77</v>
      </c>
      <c r="I873" s="112">
        <f t="shared" si="146"/>
        <v>915.52</v>
      </c>
    </row>
    <row r="874" spans="1:9" ht="16.899999999999999" customHeight="1" x14ac:dyDescent="0.25">
      <c r="A874" s="83" t="s">
        <v>25</v>
      </c>
      <c r="B874" s="110">
        <v>1</v>
      </c>
      <c r="C874" s="110">
        <f t="shared" si="145"/>
        <v>619</v>
      </c>
      <c r="D874" s="110">
        <v>583</v>
      </c>
      <c r="E874" s="110">
        <v>36</v>
      </c>
      <c r="F874" s="111">
        <v>1178</v>
      </c>
      <c r="G874" s="111">
        <f t="shared" si="147"/>
        <v>7.0362</v>
      </c>
      <c r="H874" s="112">
        <f t="shared" si="148"/>
        <v>506.61</v>
      </c>
      <c r="I874" s="112">
        <f t="shared" si="146"/>
        <v>626.12</v>
      </c>
    </row>
    <row r="875" spans="1:9" ht="16.899999999999999" customHeight="1" x14ac:dyDescent="0.25">
      <c r="A875" s="83" t="s">
        <v>25</v>
      </c>
      <c r="B875" s="110">
        <v>1</v>
      </c>
      <c r="C875" s="110">
        <f t="shared" si="145"/>
        <v>792</v>
      </c>
      <c r="D875" s="110">
        <v>590</v>
      </c>
      <c r="E875" s="110">
        <v>202</v>
      </c>
      <c r="F875" s="111">
        <v>1267</v>
      </c>
      <c r="G875" s="111">
        <f t="shared" si="147"/>
        <v>7.5678000000000001</v>
      </c>
      <c r="H875" s="112">
        <f>ROUND(E875*G875*2,2)</f>
        <v>3057.39</v>
      </c>
      <c r="I875" s="112">
        <f t="shared" si="146"/>
        <v>3778.63</v>
      </c>
    </row>
    <row r="876" spans="1:9" ht="16.899999999999999" customHeight="1" x14ac:dyDescent="0.25">
      <c r="A876" s="83" t="s">
        <v>25</v>
      </c>
      <c r="B876" s="110">
        <v>1</v>
      </c>
      <c r="C876" s="110">
        <f t="shared" si="145"/>
        <v>368</v>
      </c>
      <c r="D876" s="110">
        <v>318</v>
      </c>
      <c r="E876" s="110">
        <v>50</v>
      </c>
      <c r="F876" s="111">
        <v>1020</v>
      </c>
      <c r="G876" s="111">
        <f t="shared" si="147"/>
        <v>6.0925000000000002</v>
      </c>
      <c r="H876" s="112">
        <f t="shared" ref="H876:H890" si="149">ROUND(E876*G876*2,2)</f>
        <v>609.25</v>
      </c>
      <c r="I876" s="112">
        <f t="shared" si="146"/>
        <v>752.97</v>
      </c>
    </row>
    <row r="877" spans="1:9" ht="16.899999999999999" customHeight="1" x14ac:dyDescent="0.25">
      <c r="A877" s="83" t="s">
        <v>25</v>
      </c>
      <c r="B877" s="110">
        <v>1</v>
      </c>
      <c r="C877" s="110">
        <f t="shared" si="145"/>
        <v>238.5</v>
      </c>
      <c r="D877" s="110">
        <v>147</v>
      </c>
      <c r="E877" s="110">
        <v>91.5</v>
      </c>
      <c r="F877" s="111">
        <v>1060</v>
      </c>
      <c r="G877" s="111">
        <f t="shared" si="147"/>
        <v>6.3314000000000004</v>
      </c>
      <c r="H877" s="112">
        <f t="shared" si="149"/>
        <v>1158.6500000000001</v>
      </c>
      <c r="I877" s="112">
        <f t="shared" si="146"/>
        <v>1431.98</v>
      </c>
    </row>
    <row r="878" spans="1:9" ht="16.899999999999999" customHeight="1" x14ac:dyDescent="0.25">
      <c r="A878" s="83" t="s">
        <v>25</v>
      </c>
      <c r="B878" s="110">
        <v>1</v>
      </c>
      <c r="C878" s="110">
        <f t="shared" si="145"/>
        <v>48</v>
      </c>
      <c r="D878" s="110">
        <v>0</v>
      </c>
      <c r="E878" s="110">
        <v>48</v>
      </c>
      <c r="F878" s="111">
        <v>1218</v>
      </c>
      <c r="G878" s="111">
        <f t="shared" si="147"/>
        <v>7.2751000000000001</v>
      </c>
      <c r="H878" s="112">
        <f t="shared" si="149"/>
        <v>698.41</v>
      </c>
      <c r="I878" s="112">
        <f t="shared" si="146"/>
        <v>863.16</v>
      </c>
    </row>
    <row r="879" spans="1:9" ht="16.899999999999999" customHeight="1" x14ac:dyDescent="0.25">
      <c r="A879" s="83" t="s">
        <v>25</v>
      </c>
      <c r="B879" s="110">
        <v>1</v>
      </c>
      <c r="C879" s="110">
        <f t="shared" si="145"/>
        <v>424</v>
      </c>
      <c r="D879" s="110">
        <v>352</v>
      </c>
      <c r="E879" s="110">
        <v>72</v>
      </c>
      <c r="F879" s="111">
        <v>1218</v>
      </c>
      <c r="G879" s="111">
        <f t="shared" si="147"/>
        <v>7.2751000000000001</v>
      </c>
      <c r="H879" s="112">
        <f t="shared" si="149"/>
        <v>1047.6099999999999</v>
      </c>
      <c r="I879" s="112">
        <f t="shared" si="146"/>
        <v>1294.74</v>
      </c>
    </row>
    <row r="880" spans="1:9" ht="16.899999999999999" customHeight="1" x14ac:dyDescent="0.25">
      <c r="A880" s="83" t="s">
        <v>25</v>
      </c>
      <c r="B880" s="110">
        <v>1</v>
      </c>
      <c r="C880" s="110">
        <f t="shared" si="145"/>
        <v>568</v>
      </c>
      <c r="D880" s="110">
        <v>462</v>
      </c>
      <c r="E880" s="110">
        <v>106</v>
      </c>
      <c r="F880" s="111">
        <v>1218</v>
      </c>
      <c r="G880" s="111">
        <f t="shared" si="147"/>
        <v>7.2751000000000001</v>
      </c>
      <c r="H880" s="112">
        <f t="shared" si="149"/>
        <v>1542.32</v>
      </c>
      <c r="I880" s="112">
        <f t="shared" si="146"/>
        <v>1906.15</v>
      </c>
    </row>
    <row r="881" spans="1:9" ht="16.899999999999999" customHeight="1" x14ac:dyDescent="0.25">
      <c r="A881" s="83" t="s">
        <v>25</v>
      </c>
      <c r="B881" s="110">
        <v>1</v>
      </c>
      <c r="C881" s="110">
        <f t="shared" si="145"/>
        <v>552</v>
      </c>
      <c r="D881" s="110">
        <v>486</v>
      </c>
      <c r="E881" s="110">
        <v>66</v>
      </c>
      <c r="F881" s="111">
        <v>1218</v>
      </c>
      <c r="G881" s="111">
        <f t="shared" si="147"/>
        <v>7.2751000000000001</v>
      </c>
      <c r="H881" s="112">
        <f t="shared" si="149"/>
        <v>960.31</v>
      </c>
      <c r="I881" s="112">
        <f t="shared" si="146"/>
        <v>1186.8499999999999</v>
      </c>
    </row>
    <row r="882" spans="1:9" ht="16.899999999999999" customHeight="1" x14ac:dyDescent="0.25">
      <c r="A882" s="83" t="s">
        <v>25</v>
      </c>
      <c r="B882" s="110">
        <v>1</v>
      </c>
      <c r="C882" s="110">
        <f t="shared" si="145"/>
        <v>332.5</v>
      </c>
      <c r="D882" s="110">
        <v>267.5</v>
      </c>
      <c r="E882" s="110">
        <v>65</v>
      </c>
      <c r="F882" s="111">
        <v>1218</v>
      </c>
      <c r="G882" s="111">
        <f t="shared" si="147"/>
        <v>7.2751000000000001</v>
      </c>
      <c r="H882" s="112">
        <f t="shared" si="149"/>
        <v>945.76</v>
      </c>
      <c r="I882" s="112">
        <f t="shared" si="146"/>
        <v>1168.8599999999999</v>
      </c>
    </row>
    <row r="883" spans="1:9" ht="16.899999999999999" customHeight="1" x14ac:dyDescent="0.25">
      <c r="A883" s="83" t="s">
        <v>25</v>
      </c>
      <c r="B883" s="110">
        <v>1</v>
      </c>
      <c r="C883" s="110">
        <f t="shared" si="145"/>
        <v>560</v>
      </c>
      <c r="D883" s="110">
        <v>502</v>
      </c>
      <c r="E883" s="110">
        <v>58.000000000000007</v>
      </c>
      <c r="F883" s="111">
        <v>1218</v>
      </c>
      <c r="G883" s="111">
        <f t="shared" si="147"/>
        <v>7.2751000000000001</v>
      </c>
      <c r="H883" s="112">
        <f t="shared" si="149"/>
        <v>843.91</v>
      </c>
      <c r="I883" s="112">
        <f t="shared" si="146"/>
        <v>1042.99</v>
      </c>
    </row>
    <row r="884" spans="1:9" ht="16.899999999999999" customHeight="1" x14ac:dyDescent="0.25">
      <c r="A884" s="83" t="s">
        <v>25</v>
      </c>
      <c r="B884" s="110">
        <v>1</v>
      </c>
      <c r="C884" s="110">
        <f t="shared" si="145"/>
        <v>16</v>
      </c>
      <c r="D884" s="110">
        <v>0</v>
      </c>
      <c r="E884" s="110">
        <v>16</v>
      </c>
      <c r="F884" s="111">
        <v>1218</v>
      </c>
      <c r="G884" s="111">
        <f t="shared" si="147"/>
        <v>7.2751000000000001</v>
      </c>
      <c r="H884" s="112">
        <f t="shared" si="149"/>
        <v>232.8</v>
      </c>
      <c r="I884" s="112">
        <f t="shared" si="146"/>
        <v>287.72000000000003</v>
      </c>
    </row>
    <row r="885" spans="1:9" ht="16.899999999999999" customHeight="1" x14ac:dyDescent="0.25">
      <c r="A885" s="83" t="s">
        <v>25</v>
      </c>
      <c r="B885" s="110">
        <v>1</v>
      </c>
      <c r="C885" s="110">
        <f t="shared" si="145"/>
        <v>171.34959349593495</v>
      </c>
      <c r="D885" s="110">
        <v>132</v>
      </c>
      <c r="E885" s="110">
        <v>39.349593495934961</v>
      </c>
      <c r="F885" s="111">
        <v>1218</v>
      </c>
      <c r="G885" s="111">
        <f t="shared" si="147"/>
        <v>7.2751000000000001</v>
      </c>
      <c r="H885" s="112">
        <f t="shared" si="149"/>
        <v>572.54</v>
      </c>
      <c r="I885" s="112">
        <f t="shared" si="146"/>
        <v>707.6</v>
      </c>
    </row>
    <row r="886" spans="1:9" ht="16.899999999999999" customHeight="1" x14ac:dyDescent="0.25">
      <c r="A886" s="83" t="s">
        <v>25</v>
      </c>
      <c r="B886" s="110">
        <v>1</v>
      </c>
      <c r="C886" s="110">
        <f t="shared" si="145"/>
        <v>711.5</v>
      </c>
      <c r="D886" s="110">
        <v>590</v>
      </c>
      <c r="E886" s="110">
        <v>121.5</v>
      </c>
      <c r="F886" s="111">
        <v>1218</v>
      </c>
      <c r="G886" s="111">
        <f t="shared" si="147"/>
        <v>7.2751000000000001</v>
      </c>
      <c r="H886" s="112">
        <f t="shared" si="149"/>
        <v>1767.85</v>
      </c>
      <c r="I886" s="112">
        <f t="shared" si="146"/>
        <v>2184.89</v>
      </c>
    </row>
    <row r="887" spans="1:9" ht="16.899999999999999" customHeight="1" x14ac:dyDescent="0.25">
      <c r="A887" s="83" t="s">
        <v>25</v>
      </c>
      <c r="B887" s="110">
        <v>1</v>
      </c>
      <c r="C887" s="110">
        <f t="shared" si="145"/>
        <v>624</v>
      </c>
      <c r="D887" s="110">
        <v>535</v>
      </c>
      <c r="E887" s="110">
        <v>89</v>
      </c>
      <c r="F887" s="111">
        <v>1218</v>
      </c>
      <c r="G887" s="111">
        <f t="shared" si="147"/>
        <v>7.2751000000000001</v>
      </c>
      <c r="H887" s="112">
        <f t="shared" si="149"/>
        <v>1294.97</v>
      </c>
      <c r="I887" s="112">
        <f t="shared" si="146"/>
        <v>1600.45</v>
      </c>
    </row>
    <row r="888" spans="1:9" ht="16.899999999999999" customHeight="1" x14ac:dyDescent="0.25">
      <c r="A888" s="83" t="s">
        <v>25</v>
      </c>
      <c r="B888" s="110">
        <v>1</v>
      </c>
      <c r="C888" s="110">
        <f t="shared" si="145"/>
        <v>696</v>
      </c>
      <c r="D888" s="110">
        <v>670</v>
      </c>
      <c r="E888" s="110">
        <v>26</v>
      </c>
      <c r="F888" s="111">
        <v>1218</v>
      </c>
      <c r="G888" s="111">
        <f t="shared" si="147"/>
        <v>7.2751000000000001</v>
      </c>
      <c r="H888" s="112">
        <f t="shared" si="149"/>
        <v>378.31</v>
      </c>
      <c r="I888" s="112">
        <f t="shared" si="146"/>
        <v>467.55</v>
      </c>
    </row>
    <row r="889" spans="1:9" ht="16.899999999999999" customHeight="1" x14ac:dyDescent="0.25">
      <c r="A889" s="83" t="s">
        <v>25</v>
      </c>
      <c r="B889" s="110">
        <v>1</v>
      </c>
      <c r="C889" s="110">
        <f t="shared" si="145"/>
        <v>272.29179331306989</v>
      </c>
      <c r="D889" s="110">
        <v>204</v>
      </c>
      <c r="E889" s="110">
        <v>68.291793313069917</v>
      </c>
      <c r="F889" s="111">
        <v>1218</v>
      </c>
      <c r="G889" s="111">
        <f t="shared" si="147"/>
        <v>7.2751000000000001</v>
      </c>
      <c r="H889" s="112">
        <f t="shared" si="149"/>
        <v>993.66</v>
      </c>
      <c r="I889" s="112">
        <f t="shared" si="146"/>
        <v>1228.06</v>
      </c>
    </row>
    <row r="890" spans="1:9" ht="16.899999999999999" customHeight="1" x14ac:dyDescent="0.25">
      <c r="A890" s="83" t="s">
        <v>25</v>
      </c>
      <c r="B890" s="110">
        <v>1</v>
      </c>
      <c r="C890" s="110">
        <f t="shared" si="145"/>
        <v>71.98784194528875</v>
      </c>
      <c r="D890" s="110">
        <v>68</v>
      </c>
      <c r="E890" s="110">
        <v>3.9878419452887539</v>
      </c>
      <c r="F890" s="111">
        <v>1218</v>
      </c>
      <c r="G890" s="111">
        <f t="shared" si="147"/>
        <v>7.2751000000000001</v>
      </c>
      <c r="H890" s="112">
        <f t="shared" si="149"/>
        <v>58.02</v>
      </c>
      <c r="I890" s="112">
        <f t="shared" si="146"/>
        <v>71.709999999999994</v>
      </c>
    </row>
    <row r="891" spans="1:9" ht="16.899999999999999" customHeight="1" x14ac:dyDescent="0.25">
      <c r="A891" s="83" t="s">
        <v>25</v>
      </c>
      <c r="B891" s="110">
        <v>1</v>
      </c>
      <c r="C891" s="110">
        <f t="shared" si="145"/>
        <v>528</v>
      </c>
      <c r="D891" s="110">
        <v>470</v>
      </c>
      <c r="E891" s="110">
        <v>58</v>
      </c>
      <c r="F891" s="111">
        <v>1293</v>
      </c>
      <c r="G891" s="111">
        <f t="shared" si="147"/>
        <v>7.7230999999999996</v>
      </c>
      <c r="H891" s="112">
        <f>ROUND(E891*G891*2,2)</f>
        <v>895.88</v>
      </c>
      <c r="I891" s="112">
        <f t="shared" si="146"/>
        <v>1107.22</v>
      </c>
    </row>
    <row r="892" spans="1:9" ht="16.899999999999999" customHeight="1" x14ac:dyDescent="0.25">
      <c r="A892" s="83" t="s">
        <v>25</v>
      </c>
      <c r="B892" s="110">
        <v>1</v>
      </c>
      <c r="C892" s="110">
        <f t="shared" si="145"/>
        <v>523.5</v>
      </c>
      <c r="D892" s="110">
        <v>510</v>
      </c>
      <c r="E892" s="110">
        <v>13.5</v>
      </c>
      <c r="F892" s="111">
        <v>1060</v>
      </c>
      <c r="G892" s="111">
        <f t="shared" si="147"/>
        <v>6.3314000000000004</v>
      </c>
      <c r="H892" s="112">
        <f t="shared" ref="H892:H905" si="150">ROUND(E892*G892*2,2)</f>
        <v>170.95</v>
      </c>
      <c r="I892" s="112">
        <f t="shared" si="146"/>
        <v>211.28</v>
      </c>
    </row>
    <row r="893" spans="1:9" ht="16.899999999999999" customHeight="1" x14ac:dyDescent="0.25">
      <c r="A893" s="83" t="s">
        <v>25</v>
      </c>
      <c r="B893" s="110">
        <v>1</v>
      </c>
      <c r="C893" s="110">
        <f t="shared" si="145"/>
        <v>545</v>
      </c>
      <c r="D893" s="110">
        <v>510</v>
      </c>
      <c r="E893" s="110">
        <v>35</v>
      </c>
      <c r="F893" s="111">
        <v>1178</v>
      </c>
      <c r="G893" s="111">
        <f t="shared" si="147"/>
        <v>7.0362</v>
      </c>
      <c r="H893" s="112">
        <f t="shared" si="150"/>
        <v>492.53</v>
      </c>
      <c r="I893" s="112">
        <f t="shared" si="146"/>
        <v>608.72</v>
      </c>
    </row>
    <row r="894" spans="1:9" ht="16.899999999999999" customHeight="1" x14ac:dyDescent="0.25">
      <c r="A894" s="83" t="s">
        <v>25</v>
      </c>
      <c r="B894" s="110">
        <v>1</v>
      </c>
      <c r="C894" s="110">
        <f t="shared" si="145"/>
        <v>534</v>
      </c>
      <c r="D894" s="110">
        <v>494</v>
      </c>
      <c r="E894" s="110">
        <v>40</v>
      </c>
      <c r="F894" s="111">
        <v>1178</v>
      </c>
      <c r="G894" s="111">
        <f t="shared" si="147"/>
        <v>7.0362</v>
      </c>
      <c r="H894" s="112">
        <f t="shared" si="150"/>
        <v>562.9</v>
      </c>
      <c r="I894" s="112">
        <f t="shared" si="146"/>
        <v>695.69</v>
      </c>
    </row>
    <row r="895" spans="1:9" ht="16.899999999999999" customHeight="1" x14ac:dyDescent="0.25">
      <c r="A895" s="83" t="s">
        <v>25</v>
      </c>
      <c r="B895" s="110">
        <v>1</v>
      </c>
      <c r="C895" s="110">
        <f t="shared" si="145"/>
        <v>632.5</v>
      </c>
      <c r="D895" s="110">
        <v>590</v>
      </c>
      <c r="E895" s="110">
        <v>42.5</v>
      </c>
      <c r="F895" s="111">
        <v>1218</v>
      </c>
      <c r="G895" s="111">
        <f t="shared" si="147"/>
        <v>7.2751000000000001</v>
      </c>
      <c r="H895" s="112">
        <f t="shared" si="150"/>
        <v>618.38</v>
      </c>
      <c r="I895" s="112">
        <f t="shared" si="146"/>
        <v>764.26</v>
      </c>
    </row>
    <row r="896" spans="1:9" ht="16.899999999999999" customHeight="1" x14ac:dyDescent="0.25">
      <c r="A896" s="83" t="s">
        <v>25</v>
      </c>
      <c r="B896" s="110">
        <v>1</v>
      </c>
      <c r="C896" s="110">
        <f t="shared" si="145"/>
        <v>640</v>
      </c>
      <c r="D896" s="110">
        <v>502</v>
      </c>
      <c r="E896" s="110">
        <v>138</v>
      </c>
      <c r="F896" s="111">
        <v>1218</v>
      </c>
      <c r="G896" s="111">
        <f t="shared" si="147"/>
        <v>7.2751000000000001</v>
      </c>
      <c r="H896" s="112">
        <f t="shared" si="150"/>
        <v>2007.93</v>
      </c>
      <c r="I896" s="112">
        <f t="shared" si="146"/>
        <v>2481.6</v>
      </c>
    </row>
    <row r="897" spans="1:9" ht="16.899999999999999" customHeight="1" x14ac:dyDescent="0.25">
      <c r="A897" s="83" t="s">
        <v>25</v>
      </c>
      <c r="B897" s="110">
        <v>1</v>
      </c>
      <c r="C897" s="110">
        <f t="shared" si="145"/>
        <v>32</v>
      </c>
      <c r="D897" s="110">
        <v>0</v>
      </c>
      <c r="E897" s="110">
        <v>32</v>
      </c>
      <c r="F897" s="111">
        <v>1218</v>
      </c>
      <c r="G897" s="111">
        <f t="shared" si="147"/>
        <v>7.2751000000000001</v>
      </c>
      <c r="H897" s="112">
        <f t="shared" si="150"/>
        <v>465.61</v>
      </c>
      <c r="I897" s="112">
        <f t="shared" si="146"/>
        <v>575.45000000000005</v>
      </c>
    </row>
    <row r="898" spans="1:9" ht="16.899999999999999" customHeight="1" x14ac:dyDescent="0.25">
      <c r="A898" s="83" t="s">
        <v>25</v>
      </c>
      <c r="B898" s="110">
        <v>1</v>
      </c>
      <c r="C898" s="110">
        <f t="shared" si="145"/>
        <v>168</v>
      </c>
      <c r="D898" s="110">
        <v>151</v>
      </c>
      <c r="E898" s="110">
        <v>17</v>
      </c>
      <c r="F898" s="111">
        <v>1218</v>
      </c>
      <c r="G898" s="111">
        <f t="shared" si="147"/>
        <v>7.2751000000000001</v>
      </c>
      <c r="H898" s="112">
        <f t="shared" si="150"/>
        <v>247.35</v>
      </c>
      <c r="I898" s="112">
        <f t="shared" si="146"/>
        <v>305.7</v>
      </c>
    </row>
    <row r="899" spans="1:9" ht="16.899999999999999" customHeight="1" x14ac:dyDescent="0.25">
      <c r="A899" s="83" t="s">
        <v>25</v>
      </c>
      <c r="B899" s="110">
        <v>1</v>
      </c>
      <c r="C899" s="110">
        <f t="shared" si="145"/>
        <v>240</v>
      </c>
      <c r="D899" s="110">
        <v>231</v>
      </c>
      <c r="E899" s="110">
        <v>9</v>
      </c>
      <c r="F899" s="111">
        <v>1218</v>
      </c>
      <c r="G899" s="111">
        <f t="shared" si="147"/>
        <v>7.2751000000000001</v>
      </c>
      <c r="H899" s="112">
        <f t="shared" si="150"/>
        <v>130.94999999999999</v>
      </c>
      <c r="I899" s="112">
        <f t="shared" si="146"/>
        <v>161.84</v>
      </c>
    </row>
    <row r="900" spans="1:9" ht="16.899999999999999" customHeight="1" x14ac:dyDescent="0.25">
      <c r="A900" s="83" t="s">
        <v>25</v>
      </c>
      <c r="B900" s="110">
        <v>1</v>
      </c>
      <c r="C900" s="110">
        <f t="shared" si="145"/>
        <v>144</v>
      </c>
      <c r="D900" s="110">
        <v>111</v>
      </c>
      <c r="E900" s="110">
        <v>33</v>
      </c>
      <c r="F900" s="111">
        <v>1218</v>
      </c>
      <c r="G900" s="111">
        <f t="shared" si="147"/>
        <v>7.2751000000000001</v>
      </c>
      <c r="H900" s="112">
        <f t="shared" si="150"/>
        <v>480.16</v>
      </c>
      <c r="I900" s="112">
        <f t="shared" si="146"/>
        <v>593.42999999999995</v>
      </c>
    </row>
    <row r="901" spans="1:9" ht="16.899999999999999" customHeight="1" x14ac:dyDescent="0.25">
      <c r="A901" s="83" t="s">
        <v>25</v>
      </c>
      <c r="B901" s="110">
        <v>1</v>
      </c>
      <c r="C901" s="110">
        <f t="shared" si="145"/>
        <v>230.23099999999999</v>
      </c>
      <c r="D901" s="110">
        <v>191.25</v>
      </c>
      <c r="E901" s="110">
        <v>38.981000000000002</v>
      </c>
      <c r="F901" s="111">
        <v>1218</v>
      </c>
      <c r="G901" s="111">
        <f t="shared" si="147"/>
        <v>7.2751000000000001</v>
      </c>
      <c r="H901" s="112">
        <f t="shared" si="150"/>
        <v>567.17999999999995</v>
      </c>
      <c r="I901" s="112">
        <f t="shared" si="146"/>
        <v>700.98</v>
      </c>
    </row>
    <row r="902" spans="1:9" ht="16.899999999999999" customHeight="1" x14ac:dyDescent="0.25">
      <c r="A902" s="83" t="s">
        <v>25</v>
      </c>
      <c r="B902" s="110">
        <v>1</v>
      </c>
      <c r="C902" s="110">
        <f t="shared" si="145"/>
        <v>48</v>
      </c>
      <c r="D902" s="110">
        <v>31</v>
      </c>
      <c r="E902" s="110">
        <v>17</v>
      </c>
      <c r="F902" s="111">
        <v>1218</v>
      </c>
      <c r="G902" s="111">
        <f t="shared" si="147"/>
        <v>7.2751000000000001</v>
      </c>
      <c r="H902" s="112">
        <f t="shared" si="150"/>
        <v>247.35</v>
      </c>
      <c r="I902" s="112">
        <f t="shared" si="146"/>
        <v>305.7</v>
      </c>
    </row>
    <row r="903" spans="1:9" ht="16.899999999999999" customHeight="1" x14ac:dyDescent="0.25">
      <c r="A903" s="83" t="s">
        <v>25</v>
      </c>
      <c r="B903" s="110">
        <v>1</v>
      </c>
      <c r="C903" s="110">
        <f t="shared" si="145"/>
        <v>48</v>
      </c>
      <c r="D903" s="110">
        <v>31</v>
      </c>
      <c r="E903" s="110">
        <v>17</v>
      </c>
      <c r="F903" s="111">
        <v>1218</v>
      </c>
      <c r="G903" s="111">
        <f t="shared" si="147"/>
        <v>7.2751000000000001</v>
      </c>
      <c r="H903" s="112">
        <f t="shared" si="150"/>
        <v>247.35</v>
      </c>
      <c r="I903" s="112">
        <f t="shared" si="146"/>
        <v>305.7</v>
      </c>
    </row>
    <row r="904" spans="1:9" ht="16.899999999999999" customHeight="1" x14ac:dyDescent="0.25">
      <c r="A904" s="83" t="s">
        <v>25</v>
      </c>
      <c r="B904" s="110">
        <v>1</v>
      </c>
      <c r="C904" s="110">
        <f t="shared" si="145"/>
        <v>48</v>
      </c>
      <c r="D904" s="110">
        <v>31</v>
      </c>
      <c r="E904" s="110">
        <v>17</v>
      </c>
      <c r="F904" s="111">
        <v>1218</v>
      </c>
      <c r="G904" s="111">
        <f t="shared" si="147"/>
        <v>7.2751000000000001</v>
      </c>
      <c r="H904" s="112">
        <f t="shared" si="150"/>
        <v>247.35</v>
      </c>
      <c r="I904" s="112">
        <f t="shared" si="146"/>
        <v>305.7</v>
      </c>
    </row>
    <row r="905" spans="1:9" ht="16.899999999999999" customHeight="1" x14ac:dyDescent="0.25">
      <c r="A905" s="83" t="s">
        <v>25</v>
      </c>
      <c r="B905" s="110">
        <v>1</v>
      </c>
      <c r="C905" s="110">
        <f t="shared" si="145"/>
        <v>48</v>
      </c>
      <c r="D905" s="110">
        <v>31</v>
      </c>
      <c r="E905" s="110">
        <v>17</v>
      </c>
      <c r="F905" s="111">
        <v>1218</v>
      </c>
      <c r="G905" s="111">
        <f t="shared" si="147"/>
        <v>7.2751000000000001</v>
      </c>
      <c r="H905" s="112">
        <f t="shared" si="150"/>
        <v>247.35</v>
      </c>
      <c r="I905" s="112">
        <f t="shared" si="146"/>
        <v>305.7</v>
      </c>
    </row>
    <row r="906" spans="1:9" ht="16.899999999999999" customHeight="1" x14ac:dyDescent="0.25">
      <c r="A906" s="83" t="s">
        <v>25</v>
      </c>
      <c r="B906" s="110">
        <v>1</v>
      </c>
      <c r="C906" s="110">
        <f t="shared" si="145"/>
        <v>175.5</v>
      </c>
      <c r="D906" s="110">
        <v>159</v>
      </c>
      <c r="E906" s="110">
        <v>16.5</v>
      </c>
      <c r="F906" s="111">
        <v>1060</v>
      </c>
      <c r="G906" s="111">
        <f t="shared" si="147"/>
        <v>6.3314000000000004</v>
      </c>
      <c r="H906" s="112">
        <f>ROUND(E906*G906*2,2)</f>
        <v>208.94</v>
      </c>
      <c r="I906" s="112">
        <f t="shared" si="146"/>
        <v>258.23</v>
      </c>
    </row>
    <row r="907" spans="1:9" ht="16.899999999999999" customHeight="1" x14ac:dyDescent="0.25">
      <c r="A907" s="83" t="s">
        <v>25</v>
      </c>
      <c r="B907" s="110">
        <v>1</v>
      </c>
      <c r="C907" s="110">
        <f t="shared" si="145"/>
        <v>74</v>
      </c>
      <c r="D907" s="110">
        <v>72</v>
      </c>
      <c r="E907" s="110">
        <v>2</v>
      </c>
      <c r="F907" s="111">
        <v>1060</v>
      </c>
      <c r="G907" s="111">
        <f t="shared" si="147"/>
        <v>6.3314000000000004</v>
      </c>
      <c r="H907" s="112">
        <f t="shared" ref="H907:H921" si="151">ROUND(E907*G907*2,2)</f>
        <v>25.33</v>
      </c>
      <c r="I907" s="112">
        <f t="shared" si="146"/>
        <v>31.31</v>
      </c>
    </row>
    <row r="908" spans="1:9" ht="16.899999999999999" customHeight="1" x14ac:dyDescent="0.25">
      <c r="A908" s="83" t="s">
        <v>25</v>
      </c>
      <c r="B908" s="110">
        <v>1</v>
      </c>
      <c r="C908" s="110">
        <f t="shared" si="145"/>
        <v>69.113013698630141</v>
      </c>
      <c r="D908" s="110">
        <v>53.25</v>
      </c>
      <c r="E908" s="110">
        <v>15.863013698630136</v>
      </c>
      <c r="F908" s="111">
        <v>1178</v>
      </c>
      <c r="G908" s="111">
        <f t="shared" si="147"/>
        <v>7.0362</v>
      </c>
      <c r="H908" s="112">
        <f t="shared" si="151"/>
        <v>223.23</v>
      </c>
      <c r="I908" s="112">
        <f t="shared" si="146"/>
        <v>275.89</v>
      </c>
    </row>
    <row r="909" spans="1:9" ht="16.899999999999999" customHeight="1" x14ac:dyDescent="0.25">
      <c r="A909" s="83" t="s">
        <v>25</v>
      </c>
      <c r="B909" s="110">
        <v>1</v>
      </c>
      <c r="C909" s="110">
        <f t="shared" ref="C909:C972" si="152">D909+E909</f>
        <v>336</v>
      </c>
      <c r="D909" s="110">
        <v>264</v>
      </c>
      <c r="E909" s="110">
        <v>72</v>
      </c>
      <c r="F909" s="111">
        <v>1170</v>
      </c>
      <c r="G909" s="111">
        <f t="shared" si="147"/>
        <v>6.9884000000000004</v>
      </c>
      <c r="H909" s="112">
        <f t="shared" si="151"/>
        <v>1006.33</v>
      </c>
      <c r="I909" s="112">
        <f t="shared" ref="I909:I972" si="153">ROUND(H909*1.2359,2)</f>
        <v>1243.72</v>
      </c>
    </row>
    <row r="910" spans="1:9" ht="16.899999999999999" customHeight="1" x14ac:dyDescent="0.25">
      <c r="A910" s="83" t="s">
        <v>25</v>
      </c>
      <c r="B910" s="110">
        <v>1</v>
      </c>
      <c r="C910" s="110">
        <f t="shared" si="152"/>
        <v>360</v>
      </c>
      <c r="D910" s="110">
        <v>296</v>
      </c>
      <c r="E910" s="110">
        <v>64</v>
      </c>
      <c r="F910" s="111">
        <v>1170</v>
      </c>
      <c r="G910" s="111">
        <f t="shared" ref="G910:G973" si="154">ROUND(F910/167.42,4)</f>
        <v>6.9884000000000004</v>
      </c>
      <c r="H910" s="112">
        <f t="shared" si="151"/>
        <v>894.52</v>
      </c>
      <c r="I910" s="112">
        <f t="shared" si="153"/>
        <v>1105.54</v>
      </c>
    </row>
    <row r="911" spans="1:9" ht="16.899999999999999" customHeight="1" x14ac:dyDescent="0.25">
      <c r="A911" s="83" t="s">
        <v>25</v>
      </c>
      <c r="B911" s="110">
        <v>1</v>
      </c>
      <c r="C911" s="110">
        <f t="shared" si="152"/>
        <v>256.46028513238286</v>
      </c>
      <c r="D911" s="110">
        <v>222</v>
      </c>
      <c r="E911" s="110">
        <v>34.460285132382893</v>
      </c>
      <c r="F911" s="111">
        <v>1170</v>
      </c>
      <c r="G911" s="111">
        <f t="shared" si="154"/>
        <v>6.9884000000000004</v>
      </c>
      <c r="H911" s="112">
        <f t="shared" si="151"/>
        <v>481.64</v>
      </c>
      <c r="I911" s="112">
        <f t="shared" si="153"/>
        <v>595.26</v>
      </c>
    </row>
    <row r="912" spans="1:9" ht="16.899999999999999" customHeight="1" x14ac:dyDescent="0.25">
      <c r="A912" s="83" t="s">
        <v>25</v>
      </c>
      <c r="B912" s="110">
        <v>1</v>
      </c>
      <c r="C912" s="110">
        <f t="shared" si="152"/>
        <v>296</v>
      </c>
      <c r="D912" s="110">
        <v>272</v>
      </c>
      <c r="E912" s="110">
        <v>24</v>
      </c>
      <c r="F912" s="111">
        <v>1170</v>
      </c>
      <c r="G912" s="111">
        <f t="shared" si="154"/>
        <v>6.9884000000000004</v>
      </c>
      <c r="H912" s="112">
        <f t="shared" si="151"/>
        <v>335.44</v>
      </c>
      <c r="I912" s="112">
        <f t="shared" si="153"/>
        <v>414.57</v>
      </c>
    </row>
    <row r="913" spans="1:9" ht="16.899999999999999" customHeight="1" x14ac:dyDescent="0.25">
      <c r="A913" s="83" t="s">
        <v>25</v>
      </c>
      <c r="B913" s="110">
        <v>1</v>
      </c>
      <c r="C913" s="110">
        <f t="shared" si="152"/>
        <v>216</v>
      </c>
      <c r="D913" s="110">
        <v>159</v>
      </c>
      <c r="E913" s="110">
        <v>57</v>
      </c>
      <c r="F913" s="111">
        <v>1288</v>
      </c>
      <c r="G913" s="111">
        <f t="shared" si="154"/>
        <v>7.6932</v>
      </c>
      <c r="H913" s="112">
        <f t="shared" si="151"/>
        <v>877.02</v>
      </c>
      <c r="I913" s="112">
        <f t="shared" si="153"/>
        <v>1083.9100000000001</v>
      </c>
    </row>
    <row r="914" spans="1:9" ht="16.899999999999999" customHeight="1" x14ac:dyDescent="0.25">
      <c r="A914" s="83" t="s">
        <v>242</v>
      </c>
      <c r="B914" s="110">
        <v>1</v>
      </c>
      <c r="C914" s="110">
        <f t="shared" si="152"/>
        <v>624</v>
      </c>
      <c r="D914" s="110">
        <v>590</v>
      </c>
      <c r="E914" s="110">
        <v>34</v>
      </c>
      <c r="F914" s="111">
        <v>1180</v>
      </c>
      <c r="G914" s="111">
        <f t="shared" si="154"/>
        <v>7.0480999999999998</v>
      </c>
      <c r="H914" s="112">
        <f t="shared" si="151"/>
        <v>479.27</v>
      </c>
      <c r="I914" s="112">
        <f t="shared" si="153"/>
        <v>592.33000000000004</v>
      </c>
    </row>
    <row r="915" spans="1:9" ht="16.899999999999999" customHeight="1" x14ac:dyDescent="0.25">
      <c r="A915" s="83" t="s">
        <v>242</v>
      </c>
      <c r="B915" s="110">
        <v>1</v>
      </c>
      <c r="C915" s="110">
        <f t="shared" si="152"/>
        <v>31.044776119402986</v>
      </c>
      <c r="D915" s="110">
        <v>0</v>
      </c>
      <c r="E915" s="110">
        <v>31.044776119402986</v>
      </c>
      <c r="F915" s="111">
        <v>1180</v>
      </c>
      <c r="G915" s="111">
        <f t="shared" si="154"/>
        <v>7.0480999999999998</v>
      </c>
      <c r="H915" s="112">
        <f t="shared" si="151"/>
        <v>437.61</v>
      </c>
      <c r="I915" s="112">
        <f t="shared" si="153"/>
        <v>540.84</v>
      </c>
    </row>
    <row r="916" spans="1:9" ht="16.899999999999999" customHeight="1" x14ac:dyDescent="0.25">
      <c r="A916" s="83" t="s">
        <v>242</v>
      </c>
      <c r="B916" s="110">
        <v>1</v>
      </c>
      <c r="C916" s="110">
        <f t="shared" si="152"/>
        <v>10</v>
      </c>
      <c r="D916" s="110">
        <v>0</v>
      </c>
      <c r="E916" s="110">
        <v>10</v>
      </c>
      <c r="F916" s="111">
        <v>1180</v>
      </c>
      <c r="G916" s="111">
        <f t="shared" si="154"/>
        <v>7.0480999999999998</v>
      </c>
      <c r="H916" s="112">
        <f t="shared" si="151"/>
        <v>140.96</v>
      </c>
      <c r="I916" s="112">
        <f t="shared" si="153"/>
        <v>174.21</v>
      </c>
    </row>
    <row r="917" spans="1:9" ht="16.899999999999999" customHeight="1" x14ac:dyDescent="0.25">
      <c r="A917" s="83" t="s">
        <v>242</v>
      </c>
      <c r="B917" s="110">
        <v>1</v>
      </c>
      <c r="C917" s="110">
        <f t="shared" si="152"/>
        <v>666</v>
      </c>
      <c r="D917" s="110">
        <v>590</v>
      </c>
      <c r="E917" s="110">
        <v>76</v>
      </c>
      <c r="F917" s="111">
        <v>1298</v>
      </c>
      <c r="G917" s="111">
        <f t="shared" si="154"/>
        <v>7.7530000000000001</v>
      </c>
      <c r="H917" s="112">
        <f t="shared" si="151"/>
        <v>1178.46</v>
      </c>
      <c r="I917" s="112">
        <f t="shared" si="153"/>
        <v>1456.46</v>
      </c>
    </row>
    <row r="918" spans="1:9" ht="16.899999999999999" customHeight="1" x14ac:dyDescent="0.25">
      <c r="A918" s="83" t="s">
        <v>242</v>
      </c>
      <c r="B918" s="110">
        <v>1</v>
      </c>
      <c r="C918" s="110">
        <f t="shared" si="152"/>
        <v>4</v>
      </c>
      <c r="D918" s="110">
        <v>0</v>
      </c>
      <c r="E918" s="110">
        <v>4</v>
      </c>
      <c r="F918" s="111">
        <v>1298</v>
      </c>
      <c r="G918" s="111">
        <f t="shared" si="154"/>
        <v>7.7530000000000001</v>
      </c>
      <c r="H918" s="112">
        <f t="shared" si="151"/>
        <v>62.02</v>
      </c>
      <c r="I918" s="112">
        <f t="shared" si="153"/>
        <v>76.650000000000006</v>
      </c>
    </row>
    <row r="919" spans="1:9" ht="16.899999999999999" customHeight="1" x14ac:dyDescent="0.25">
      <c r="A919" s="83" t="s">
        <v>243</v>
      </c>
      <c r="B919" s="110">
        <v>1</v>
      </c>
      <c r="C919" s="110">
        <f t="shared" si="152"/>
        <v>607</v>
      </c>
      <c r="D919" s="110">
        <v>590</v>
      </c>
      <c r="E919" s="110">
        <v>17</v>
      </c>
      <c r="F919" s="111">
        <v>1304</v>
      </c>
      <c r="G919" s="111">
        <f t="shared" si="154"/>
        <v>7.7888000000000002</v>
      </c>
      <c r="H919" s="112">
        <f t="shared" si="151"/>
        <v>264.82</v>
      </c>
      <c r="I919" s="112">
        <f t="shared" si="153"/>
        <v>327.29000000000002</v>
      </c>
    </row>
    <row r="920" spans="1:9" ht="16.899999999999999" customHeight="1" x14ac:dyDescent="0.25">
      <c r="A920" s="83" t="s">
        <v>243</v>
      </c>
      <c r="B920" s="110">
        <v>1</v>
      </c>
      <c r="C920" s="110">
        <f t="shared" si="152"/>
        <v>598</v>
      </c>
      <c r="D920" s="110">
        <v>590</v>
      </c>
      <c r="E920" s="110">
        <v>8</v>
      </c>
      <c r="F920" s="111">
        <v>1304</v>
      </c>
      <c r="G920" s="111">
        <f t="shared" si="154"/>
        <v>7.7888000000000002</v>
      </c>
      <c r="H920" s="112">
        <f t="shared" si="151"/>
        <v>124.62</v>
      </c>
      <c r="I920" s="112">
        <f t="shared" si="153"/>
        <v>154.02000000000001</v>
      </c>
    </row>
    <row r="921" spans="1:9" ht="16.899999999999999" customHeight="1" x14ac:dyDescent="0.25">
      <c r="A921" s="83" t="s">
        <v>243</v>
      </c>
      <c r="B921" s="110">
        <v>1</v>
      </c>
      <c r="C921" s="110">
        <f t="shared" si="152"/>
        <v>504.25</v>
      </c>
      <c r="D921" s="110">
        <v>502.5</v>
      </c>
      <c r="E921" s="110">
        <v>1.75</v>
      </c>
      <c r="F921" s="111">
        <v>1304</v>
      </c>
      <c r="G921" s="111">
        <f t="shared" si="154"/>
        <v>7.7888000000000002</v>
      </c>
      <c r="H921" s="112">
        <f t="shared" si="151"/>
        <v>27.26</v>
      </c>
      <c r="I921" s="112">
        <f t="shared" si="153"/>
        <v>33.69</v>
      </c>
    </row>
    <row r="922" spans="1:9" ht="16.899999999999999" customHeight="1" x14ac:dyDescent="0.25">
      <c r="A922" s="83" t="s">
        <v>243</v>
      </c>
      <c r="B922" s="110">
        <v>1</v>
      </c>
      <c r="C922" s="110">
        <f t="shared" si="152"/>
        <v>613</v>
      </c>
      <c r="D922" s="110">
        <v>590</v>
      </c>
      <c r="E922" s="110">
        <v>23</v>
      </c>
      <c r="F922" s="111">
        <v>1304</v>
      </c>
      <c r="G922" s="111">
        <f t="shared" si="154"/>
        <v>7.7888000000000002</v>
      </c>
      <c r="H922" s="112">
        <f>ROUND(E922*G922*2,2)</f>
        <v>358.28</v>
      </c>
      <c r="I922" s="112">
        <f t="shared" si="153"/>
        <v>442.8</v>
      </c>
    </row>
    <row r="923" spans="1:9" ht="16.899999999999999" customHeight="1" x14ac:dyDescent="0.25">
      <c r="A923" s="83" t="s">
        <v>243</v>
      </c>
      <c r="B923" s="110">
        <v>1</v>
      </c>
      <c r="C923" s="110">
        <f t="shared" si="152"/>
        <v>616</v>
      </c>
      <c r="D923" s="110">
        <v>590</v>
      </c>
      <c r="E923" s="110">
        <v>26</v>
      </c>
      <c r="F923" s="111">
        <v>1304</v>
      </c>
      <c r="G923" s="111">
        <f t="shared" si="154"/>
        <v>7.7888000000000002</v>
      </c>
      <c r="H923" s="112">
        <f t="shared" ref="H923:H937" si="155">ROUND(E923*G923*2,2)</f>
        <v>405.02</v>
      </c>
      <c r="I923" s="112">
        <f t="shared" si="153"/>
        <v>500.56</v>
      </c>
    </row>
    <row r="924" spans="1:9" ht="16.899999999999999" customHeight="1" x14ac:dyDescent="0.25">
      <c r="A924" s="83" t="s">
        <v>243</v>
      </c>
      <c r="B924" s="110">
        <v>1</v>
      </c>
      <c r="C924" s="110">
        <f t="shared" si="152"/>
        <v>488.5</v>
      </c>
      <c r="D924" s="110">
        <v>424.5</v>
      </c>
      <c r="E924" s="110">
        <v>64</v>
      </c>
      <c r="F924" s="111">
        <v>1369</v>
      </c>
      <c r="G924" s="111">
        <f t="shared" si="154"/>
        <v>8.1769999999999996</v>
      </c>
      <c r="H924" s="112">
        <f t="shared" si="155"/>
        <v>1046.6600000000001</v>
      </c>
      <c r="I924" s="112">
        <f t="shared" si="153"/>
        <v>1293.57</v>
      </c>
    </row>
    <row r="925" spans="1:9" ht="16.899999999999999" customHeight="1" x14ac:dyDescent="0.25">
      <c r="A925" s="83" t="s">
        <v>243</v>
      </c>
      <c r="B925" s="110">
        <v>1</v>
      </c>
      <c r="C925" s="110">
        <f t="shared" si="152"/>
        <v>319</v>
      </c>
      <c r="D925" s="110">
        <v>295</v>
      </c>
      <c r="E925" s="110">
        <v>24</v>
      </c>
      <c r="F925" s="111">
        <v>1369</v>
      </c>
      <c r="G925" s="111">
        <f t="shared" si="154"/>
        <v>8.1769999999999996</v>
      </c>
      <c r="H925" s="112">
        <f t="shared" si="155"/>
        <v>392.5</v>
      </c>
      <c r="I925" s="112">
        <f t="shared" si="153"/>
        <v>485.09</v>
      </c>
    </row>
    <row r="926" spans="1:9" ht="16.899999999999999" customHeight="1" x14ac:dyDescent="0.25">
      <c r="A926" s="83" t="s">
        <v>243</v>
      </c>
      <c r="B926" s="110">
        <v>1</v>
      </c>
      <c r="C926" s="110">
        <f t="shared" si="152"/>
        <v>249</v>
      </c>
      <c r="D926" s="110">
        <v>223</v>
      </c>
      <c r="E926" s="110">
        <v>26</v>
      </c>
      <c r="F926" s="111">
        <v>1369</v>
      </c>
      <c r="G926" s="111">
        <f t="shared" si="154"/>
        <v>8.1769999999999996</v>
      </c>
      <c r="H926" s="112">
        <f t="shared" si="155"/>
        <v>425.2</v>
      </c>
      <c r="I926" s="112">
        <f t="shared" si="153"/>
        <v>525.5</v>
      </c>
    </row>
    <row r="927" spans="1:9" ht="16.899999999999999" customHeight="1" x14ac:dyDescent="0.25">
      <c r="A927" s="83" t="s">
        <v>243</v>
      </c>
      <c r="B927" s="110">
        <v>1</v>
      </c>
      <c r="C927" s="110">
        <f t="shared" si="152"/>
        <v>24</v>
      </c>
      <c r="D927" s="110">
        <v>0</v>
      </c>
      <c r="E927" s="110">
        <v>24</v>
      </c>
      <c r="F927" s="111">
        <v>1369</v>
      </c>
      <c r="G927" s="111">
        <f t="shared" si="154"/>
        <v>8.1769999999999996</v>
      </c>
      <c r="H927" s="112">
        <f t="shared" si="155"/>
        <v>392.5</v>
      </c>
      <c r="I927" s="112">
        <f t="shared" si="153"/>
        <v>485.09</v>
      </c>
    </row>
    <row r="928" spans="1:9" ht="16.899999999999999" customHeight="1" x14ac:dyDescent="0.25">
      <c r="A928" s="83" t="s">
        <v>243</v>
      </c>
      <c r="B928" s="110">
        <v>1</v>
      </c>
      <c r="C928" s="110">
        <f t="shared" si="152"/>
        <v>535</v>
      </c>
      <c r="D928" s="110">
        <v>534</v>
      </c>
      <c r="E928" s="110">
        <v>1</v>
      </c>
      <c r="F928" s="111">
        <v>1369</v>
      </c>
      <c r="G928" s="111">
        <f t="shared" si="154"/>
        <v>8.1769999999999996</v>
      </c>
      <c r="H928" s="112">
        <f t="shared" si="155"/>
        <v>16.350000000000001</v>
      </c>
      <c r="I928" s="112">
        <f t="shared" si="153"/>
        <v>20.21</v>
      </c>
    </row>
    <row r="929" spans="1:9" ht="16.899999999999999" customHeight="1" x14ac:dyDescent="0.25">
      <c r="A929" s="83" t="s">
        <v>243</v>
      </c>
      <c r="B929" s="110">
        <v>1</v>
      </c>
      <c r="C929" s="110">
        <f t="shared" si="152"/>
        <v>146.346</v>
      </c>
      <c r="D929" s="110">
        <v>137.75</v>
      </c>
      <c r="E929" s="110">
        <v>8.5960000000000001</v>
      </c>
      <c r="F929" s="111">
        <v>1369</v>
      </c>
      <c r="G929" s="111">
        <f t="shared" si="154"/>
        <v>8.1769999999999996</v>
      </c>
      <c r="H929" s="112">
        <f t="shared" si="155"/>
        <v>140.58000000000001</v>
      </c>
      <c r="I929" s="112">
        <f t="shared" si="153"/>
        <v>173.74</v>
      </c>
    </row>
    <row r="930" spans="1:9" ht="16.899999999999999" customHeight="1" x14ac:dyDescent="0.25">
      <c r="A930" s="83" t="s">
        <v>244</v>
      </c>
      <c r="B930" s="110">
        <v>1</v>
      </c>
      <c r="C930" s="110">
        <f t="shared" si="152"/>
        <v>591</v>
      </c>
      <c r="D930" s="110">
        <v>511</v>
      </c>
      <c r="E930" s="110">
        <v>80</v>
      </c>
      <c r="F930" s="111">
        <v>1611</v>
      </c>
      <c r="G930" s="111">
        <f t="shared" si="154"/>
        <v>9.6225000000000005</v>
      </c>
      <c r="H930" s="112">
        <f t="shared" si="155"/>
        <v>1539.6</v>
      </c>
      <c r="I930" s="112">
        <f t="shared" si="153"/>
        <v>1902.79</v>
      </c>
    </row>
    <row r="931" spans="1:9" ht="16.899999999999999" customHeight="1" x14ac:dyDescent="0.25">
      <c r="A931" s="83" t="s">
        <v>245</v>
      </c>
      <c r="B931" s="110">
        <v>1</v>
      </c>
      <c r="C931" s="110">
        <f t="shared" si="152"/>
        <v>529</v>
      </c>
      <c r="D931" s="110">
        <v>527</v>
      </c>
      <c r="E931" s="110">
        <v>2</v>
      </c>
      <c r="F931" s="111">
        <v>1328</v>
      </c>
      <c r="G931" s="111">
        <f t="shared" si="154"/>
        <v>7.9321000000000002</v>
      </c>
      <c r="H931" s="112">
        <f t="shared" si="155"/>
        <v>31.73</v>
      </c>
      <c r="I931" s="112">
        <f t="shared" si="153"/>
        <v>39.22</v>
      </c>
    </row>
    <row r="932" spans="1:9" ht="16.899999999999999" customHeight="1" x14ac:dyDescent="0.25">
      <c r="A932" s="83" t="s">
        <v>245</v>
      </c>
      <c r="B932" s="110">
        <v>1</v>
      </c>
      <c r="C932" s="110">
        <f t="shared" si="152"/>
        <v>577</v>
      </c>
      <c r="D932" s="110">
        <v>575</v>
      </c>
      <c r="E932" s="110">
        <v>2</v>
      </c>
      <c r="F932" s="111">
        <v>1328</v>
      </c>
      <c r="G932" s="111">
        <f t="shared" si="154"/>
        <v>7.9321000000000002</v>
      </c>
      <c r="H932" s="112">
        <f t="shared" si="155"/>
        <v>31.73</v>
      </c>
      <c r="I932" s="112">
        <f t="shared" si="153"/>
        <v>39.22</v>
      </c>
    </row>
    <row r="933" spans="1:9" ht="16.899999999999999" customHeight="1" x14ac:dyDescent="0.25">
      <c r="A933" s="83" t="s">
        <v>245</v>
      </c>
      <c r="B933" s="110">
        <v>1</v>
      </c>
      <c r="C933" s="110">
        <f t="shared" si="152"/>
        <v>648</v>
      </c>
      <c r="D933" s="110">
        <v>550</v>
      </c>
      <c r="E933" s="110">
        <v>98</v>
      </c>
      <c r="F933" s="111">
        <v>1328</v>
      </c>
      <c r="G933" s="111">
        <f t="shared" si="154"/>
        <v>7.9321000000000002</v>
      </c>
      <c r="H933" s="112">
        <f t="shared" si="155"/>
        <v>1554.69</v>
      </c>
      <c r="I933" s="112">
        <f t="shared" si="153"/>
        <v>1921.44</v>
      </c>
    </row>
    <row r="934" spans="1:9" ht="16.899999999999999" customHeight="1" x14ac:dyDescent="0.25">
      <c r="A934" s="83" t="s">
        <v>245</v>
      </c>
      <c r="B934" s="110">
        <v>1</v>
      </c>
      <c r="C934" s="110">
        <f t="shared" si="152"/>
        <v>291.5</v>
      </c>
      <c r="D934" s="110">
        <v>231.5</v>
      </c>
      <c r="E934" s="110">
        <v>60</v>
      </c>
      <c r="F934" s="111">
        <v>1328</v>
      </c>
      <c r="G934" s="111">
        <f t="shared" si="154"/>
        <v>7.9321000000000002</v>
      </c>
      <c r="H934" s="112">
        <f t="shared" si="155"/>
        <v>951.85</v>
      </c>
      <c r="I934" s="112">
        <f t="shared" si="153"/>
        <v>1176.3900000000001</v>
      </c>
    </row>
    <row r="935" spans="1:9" ht="16.899999999999999" customHeight="1" x14ac:dyDescent="0.25">
      <c r="A935" s="83" t="s">
        <v>245</v>
      </c>
      <c r="B935" s="110">
        <v>1</v>
      </c>
      <c r="C935" s="110">
        <f t="shared" si="152"/>
        <v>711</v>
      </c>
      <c r="D935" s="110">
        <v>502</v>
      </c>
      <c r="E935" s="110">
        <v>209</v>
      </c>
      <c r="F935" s="111">
        <v>1328</v>
      </c>
      <c r="G935" s="111">
        <f t="shared" si="154"/>
        <v>7.9321000000000002</v>
      </c>
      <c r="H935" s="112">
        <f t="shared" si="155"/>
        <v>3315.62</v>
      </c>
      <c r="I935" s="112">
        <f t="shared" si="153"/>
        <v>4097.7700000000004</v>
      </c>
    </row>
    <row r="936" spans="1:9" ht="16.899999999999999" customHeight="1" x14ac:dyDescent="0.25">
      <c r="A936" s="83" t="s">
        <v>245</v>
      </c>
      <c r="B936" s="110">
        <v>1</v>
      </c>
      <c r="C936" s="110">
        <f t="shared" si="152"/>
        <v>529</v>
      </c>
      <c r="D936" s="110">
        <v>295</v>
      </c>
      <c r="E936" s="110">
        <v>234</v>
      </c>
      <c r="F936" s="111">
        <v>1328</v>
      </c>
      <c r="G936" s="111">
        <f t="shared" si="154"/>
        <v>7.9321000000000002</v>
      </c>
      <c r="H936" s="112">
        <f t="shared" si="155"/>
        <v>3712.22</v>
      </c>
      <c r="I936" s="112">
        <f t="shared" si="153"/>
        <v>4587.93</v>
      </c>
    </row>
    <row r="937" spans="1:9" ht="16.899999999999999" customHeight="1" x14ac:dyDescent="0.25">
      <c r="A937" s="83" t="s">
        <v>245</v>
      </c>
      <c r="B937" s="110">
        <v>1</v>
      </c>
      <c r="C937" s="110">
        <f t="shared" si="152"/>
        <v>498</v>
      </c>
      <c r="D937" s="110">
        <v>279</v>
      </c>
      <c r="E937" s="110">
        <v>219</v>
      </c>
      <c r="F937" s="111">
        <v>1328</v>
      </c>
      <c r="G937" s="111">
        <f t="shared" si="154"/>
        <v>7.9321000000000002</v>
      </c>
      <c r="H937" s="112">
        <f t="shared" si="155"/>
        <v>3474.26</v>
      </c>
      <c r="I937" s="112">
        <f t="shared" si="153"/>
        <v>4293.84</v>
      </c>
    </row>
    <row r="938" spans="1:9" ht="16.899999999999999" customHeight="1" x14ac:dyDescent="0.25">
      <c r="A938" s="83" t="s">
        <v>245</v>
      </c>
      <c r="B938" s="110">
        <v>1</v>
      </c>
      <c r="C938" s="110">
        <f t="shared" si="152"/>
        <v>681</v>
      </c>
      <c r="D938" s="110">
        <v>574</v>
      </c>
      <c r="E938" s="110">
        <v>107</v>
      </c>
      <c r="F938" s="111">
        <v>1378</v>
      </c>
      <c r="G938" s="111">
        <f t="shared" si="154"/>
        <v>8.2308000000000003</v>
      </c>
      <c r="H938" s="112">
        <f>ROUND(E938*G938*2,2)</f>
        <v>1761.39</v>
      </c>
      <c r="I938" s="112">
        <f t="shared" si="153"/>
        <v>2176.9</v>
      </c>
    </row>
    <row r="939" spans="1:9" ht="16.899999999999999" customHeight="1" x14ac:dyDescent="0.25">
      <c r="A939" s="83" t="s">
        <v>245</v>
      </c>
      <c r="B939" s="110">
        <v>1</v>
      </c>
      <c r="C939" s="110">
        <f t="shared" si="152"/>
        <v>249</v>
      </c>
      <c r="D939" s="110">
        <v>214</v>
      </c>
      <c r="E939" s="110">
        <v>35</v>
      </c>
      <c r="F939" s="111">
        <v>1378</v>
      </c>
      <c r="G939" s="111">
        <f t="shared" si="154"/>
        <v>8.2308000000000003</v>
      </c>
      <c r="H939" s="112">
        <f t="shared" ref="H939:H953" si="156">ROUND(E939*G939*2,2)</f>
        <v>576.16</v>
      </c>
      <c r="I939" s="112">
        <f t="shared" si="153"/>
        <v>712.08</v>
      </c>
    </row>
    <row r="940" spans="1:9" ht="16.899999999999999" customHeight="1" x14ac:dyDescent="0.25">
      <c r="A940" s="83" t="s">
        <v>245</v>
      </c>
      <c r="B940" s="110">
        <v>1</v>
      </c>
      <c r="C940" s="110">
        <f t="shared" si="152"/>
        <v>744</v>
      </c>
      <c r="D940" s="110">
        <v>591</v>
      </c>
      <c r="E940" s="110">
        <v>153</v>
      </c>
      <c r="F940" s="111">
        <v>1378</v>
      </c>
      <c r="G940" s="111">
        <f t="shared" si="154"/>
        <v>8.2308000000000003</v>
      </c>
      <c r="H940" s="112">
        <f t="shared" si="156"/>
        <v>2518.62</v>
      </c>
      <c r="I940" s="112">
        <f t="shared" si="153"/>
        <v>3112.76</v>
      </c>
    </row>
    <row r="941" spans="1:9" ht="16.899999999999999" customHeight="1" x14ac:dyDescent="0.25">
      <c r="A941" s="83" t="s">
        <v>245</v>
      </c>
      <c r="B941" s="110">
        <v>1</v>
      </c>
      <c r="C941" s="110">
        <f t="shared" si="152"/>
        <v>729</v>
      </c>
      <c r="D941" s="110">
        <v>535</v>
      </c>
      <c r="E941" s="110">
        <v>194</v>
      </c>
      <c r="F941" s="111">
        <v>1378</v>
      </c>
      <c r="G941" s="111">
        <f t="shared" si="154"/>
        <v>8.2308000000000003</v>
      </c>
      <c r="H941" s="112">
        <f t="shared" si="156"/>
        <v>3193.55</v>
      </c>
      <c r="I941" s="112">
        <f t="shared" si="153"/>
        <v>3946.91</v>
      </c>
    </row>
    <row r="942" spans="1:9" ht="16.899999999999999" customHeight="1" x14ac:dyDescent="0.25">
      <c r="A942" s="83" t="s">
        <v>245</v>
      </c>
      <c r="B942" s="110">
        <v>1</v>
      </c>
      <c r="C942" s="110">
        <f t="shared" si="152"/>
        <v>657</v>
      </c>
      <c r="D942" s="110">
        <v>478</v>
      </c>
      <c r="E942" s="110">
        <v>179</v>
      </c>
      <c r="F942" s="111">
        <v>1378</v>
      </c>
      <c r="G942" s="111">
        <f t="shared" si="154"/>
        <v>8.2308000000000003</v>
      </c>
      <c r="H942" s="112">
        <f t="shared" si="156"/>
        <v>2946.63</v>
      </c>
      <c r="I942" s="112">
        <f t="shared" si="153"/>
        <v>3641.74</v>
      </c>
    </row>
    <row r="943" spans="1:9" ht="16.899999999999999" customHeight="1" x14ac:dyDescent="0.25">
      <c r="A943" s="83" t="s">
        <v>245</v>
      </c>
      <c r="B943" s="110">
        <v>1</v>
      </c>
      <c r="C943" s="110">
        <f t="shared" si="152"/>
        <v>528</v>
      </c>
      <c r="D943" s="110">
        <v>478</v>
      </c>
      <c r="E943" s="110">
        <v>50</v>
      </c>
      <c r="F943" s="111">
        <v>1378</v>
      </c>
      <c r="G943" s="111">
        <f t="shared" si="154"/>
        <v>8.2308000000000003</v>
      </c>
      <c r="H943" s="112">
        <f t="shared" si="156"/>
        <v>823.08</v>
      </c>
      <c r="I943" s="112">
        <f t="shared" si="153"/>
        <v>1017.24</v>
      </c>
    </row>
    <row r="944" spans="1:9" ht="16.899999999999999" customHeight="1" x14ac:dyDescent="0.25">
      <c r="A944" s="83" t="s">
        <v>245</v>
      </c>
      <c r="B944" s="110">
        <v>1</v>
      </c>
      <c r="C944" s="110">
        <f t="shared" si="152"/>
        <v>192</v>
      </c>
      <c r="D944" s="110">
        <v>0</v>
      </c>
      <c r="E944" s="110">
        <v>192</v>
      </c>
      <c r="F944" s="111">
        <v>1378</v>
      </c>
      <c r="G944" s="111">
        <f t="shared" si="154"/>
        <v>8.2308000000000003</v>
      </c>
      <c r="H944" s="112">
        <f t="shared" si="156"/>
        <v>3160.63</v>
      </c>
      <c r="I944" s="112">
        <f t="shared" si="153"/>
        <v>3906.22</v>
      </c>
    </row>
    <row r="945" spans="1:9" ht="16.899999999999999" customHeight="1" x14ac:dyDescent="0.25">
      <c r="A945" s="83" t="s">
        <v>245</v>
      </c>
      <c r="B945" s="110">
        <v>1</v>
      </c>
      <c r="C945" s="110">
        <f t="shared" si="152"/>
        <v>720</v>
      </c>
      <c r="D945" s="110">
        <v>590</v>
      </c>
      <c r="E945" s="110">
        <v>130</v>
      </c>
      <c r="F945" s="111">
        <v>1378</v>
      </c>
      <c r="G945" s="111">
        <f t="shared" si="154"/>
        <v>8.2308000000000003</v>
      </c>
      <c r="H945" s="112">
        <f t="shared" si="156"/>
        <v>2140.0100000000002</v>
      </c>
      <c r="I945" s="112">
        <f t="shared" si="153"/>
        <v>2644.84</v>
      </c>
    </row>
    <row r="946" spans="1:9" ht="16.899999999999999" customHeight="1" x14ac:dyDescent="0.25">
      <c r="A946" s="83" t="s">
        <v>245</v>
      </c>
      <c r="B946" s="110">
        <v>1</v>
      </c>
      <c r="C946" s="110">
        <f t="shared" si="152"/>
        <v>528</v>
      </c>
      <c r="D946" s="110">
        <v>479</v>
      </c>
      <c r="E946" s="110">
        <v>49</v>
      </c>
      <c r="F946" s="111">
        <v>1378</v>
      </c>
      <c r="G946" s="111">
        <f t="shared" si="154"/>
        <v>8.2308000000000003</v>
      </c>
      <c r="H946" s="112">
        <f t="shared" si="156"/>
        <v>806.62</v>
      </c>
      <c r="I946" s="112">
        <f t="shared" si="153"/>
        <v>996.9</v>
      </c>
    </row>
    <row r="947" spans="1:9" ht="16.899999999999999" customHeight="1" x14ac:dyDescent="0.25">
      <c r="A947" s="83" t="s">
        <v>245</v>
      </c>
      <c r="B947" s="110">
        <v>1</v>
      </c>
      <c r="C947" s="110">
        <f t="shared" si="152"/>
        <v>609</v>
      </c>
      <c r="D947" s="110">
        <v>591</v>
      </c>
      <c r="E947" s="110">
        <v>18</v>
      </c>
      <c r="F947" s="111">
        <v>1378</v>
      </c>
      <c r="G947" s="111">
        <f t="shared" si="154"/>
        <v>8.2308000000000003</v>
      </c>
      <c r="H947" s="112">
        <f t="shared" si="156"/>
        <v>296.31</v>
      </c>
      <c r="I947" s="112">
        <f t="shared" si="153"/>
        <v>366.21</v>
      </c>
    </row>
    <row r="948" spans="1:9" ht="16.899999999999999" customHeight="1" x14ac:dyDescent="0.25">
      <c r="A948" s="83" t="s">
        <v>245</v>
      </c>
      <c r="B948" s="110">
        <v>1</v>
      </c>
      <c r="C948" s="110">
        <f t="shared" si="152"/>
        <v>703</v>
      </c>
      <c r="D948" s="110">
        <v>566</v>
      </c>
      <c r="E948" s="110">
        <v>137</v>
      </c>
      <c r="F948" s="111">
        <v>1378</v>
      </c>
      <c r="G948" s="111">
        <f t="shared" si="154"/>
        <v>8.2308000000000003</v>
      </c>
      <c r="H948" s="112">
        <f t="shared" si="156"/>
        <v>2255.2399999999998</v>
      </c>
      <c r="I948" s="112">
        <f t="shared" si="153"/>
        <v>2787.25</v>
      </c>
    </row>
    <row r="949" spans="1:9" ht="16.899999999999999" customHeight="1" x14ac:dyDescent="0.25">
      <c r="A949" s="83" t="s">
        <v>245</v>
      </c>
      <c r="B949" s="110">
        <v>1</v>
      </c>
      <c r="C949" s="110">
        <f t="shared" si="152"/>
        <v>639</v>
      </c>
      <c r="D949" s="110">
        <v>486</v>
      </c>
      <c r="E949" s="110">
        <v>153</v>
      </c>
      <c r="F949" s="111">
        <v>1378</v>
      </c>
      <c r="G949" s="111">
        <f t="shared" si="154"/>
        <v>8.2308000000000003</v>
      </c>
      <c r="H949" s="112">
        <f t="shared" si="156"/>
        <v>2518.62</v>
      </c>
      <c r="I949" s="112">
        <f t="shared" si="153"/>
        <v>3112.76</v>
      </c>
    </row>
    <row r="950" spans="1:9" ht="16.899999999999999" customHeight="1" x14ac:dyDescent="0.25">
      <c r="A950" s="83" t="s">
        <v>245</v>
      </c>
      <c r="B950" s="110">
        <v>1</v>
      </c>
      <c r="C950" s="110">
        <f t="shared" si="152"/>
        <v>515</v>
      </c>
      <c r="D950" s="110">
        <v>455</v>
      </c>
      <c r="E950" s="110">
        <v>60</v>
      </c>
      <c r="F950" s="111">
        <v>1378</v>
      </c>
      <c r="G950" s="111">
        <f t="shared" si="154"/>
        <v>8.2308000000000003</v>
      </c>
      <c r="H950" s="112">
        <f t="shared" si="156"/>
        <v>987.7</v>
      </c>
      <c r="I950" s="112">
        <f t="shared" si="153"/>
        <v>1220.7</v>
      </c>
    </row>
    <row r="951" spans="1:9" ht="16.899999999999999" customHeight="1" x14ac:dyDescent="0.25">
      <c r="A951" s="83" t="s">
        <v>245</v>
      </c>
      <c r="B951" s="110">
        <v>1</v>
      </c>
      <c r="C951" s="110">
        <f t="shared" si="152"/>
        <v>561</v>
      </c>
      <c r="D951" s="110">
        <v>494</v>
      </c>
      <c r="E951" s="110">
        <v>67</v>
      </c>
      <c r="F951" s="111">
        <v>1378</v>
      </c>
      <c r="G951" s="111">
        <f t="shared" si="154"/>
        <v>8.2308000000000003</v>
      </c>
      <c r="H951" s="112">
        <f t="shared" si="156"/>
        <v>1102.93</v>
      </c>
      <c r="I951" s="112">
        <f t="shared" si="153"/>
        <v>1363.11</v>
      </c>
    </row>
    <row r="952" spans="1:9" ht="16.899999999999999" customHeight="1" x14ac:dyDescent="0.25">
      <c r="A952" s="83" t="s">
        <v>245</v>
      </c>
      <c r="B952" s="110">
        <v>1</v>
      </c>
      <c r="C952" s="110">
        <f t="shared" si="152"/>
        <v>753</v>
      </c>
      <c r="D952" s="110">
        <v>590</v>
      </c>
      <c r="E952" s="110">
        <v>163</v>
      </c>
      <c r="F952" s="111">
        <v>1378</v>
      </c>
      <c r="G952" s="111">
        <f t="shared" si="154"/>
        <v>8.2308000000000003</v>
      </c>
      <c r="H952" s="112">
        <f t="shared" si="156"/>
        <v>2683.24</v>
      </c>
      <c r="I952" s="112">
        <f t="shared" si="153"/>
        <v>3316.22</v>
      </c>
    </row>
    <row r="953" spans="1:9" ht="16.899999999999999" customHeight="1" x14ac:dyDescent="0.25">
      <c r="A953" s="83" t="s">
        <v>245</v>
      </c>
      <c r="B953" s="110">
        <v>1</v>
      </c>
      <c r="C953" s="110">
        <f t="shared" si="152"/>
        <v>783</v>
      </c>
      <c r="D953" s="110">
        <v>590</v>
      </c>
      <c r="E953" s="110">
        <v>193</v>
      </c>
      <c r="F953" s="111">
        <v>1378</v>
      </c>
      <c r="G953" s="111">
        <f t="shared" si="154"/>
        <v>8.2308000000000003</v>
      </c>
      <c r="H953" s="112">
        <f t="shared" si="156"/>
        <v>3177.09</v>
      </c>
      <c r="I953" s="112">
        <f t="shared" si="153"/>
        <v>3926.57</v>
      </c>
    </row>
    <row r="954" spans="1:9" ht="16.899999999999999" customHeight="1" x14ac:dyDescent="0.25">
      <c r="A954" s="83" t="s">
        <v>245</v>
      </c>
      <c r="B954" s="110">
        <v>1</v>
      </c>
      <c r="C954" s="110">
        <f t="shared" si="152"/>
        <v>805</v>
      </c>
      <c r="D954" s="110">
        <v>670</v>
      </c>
      <c r="E954" s="110">
        <v>135</v>
      </c>
      <c r="F954" s="111">
        <v>1378</v>
      </c>
      <c r="G954" s="111">
        <f t="shared" si="154"/>
        <v>8.2308000000000003</v>
      </c>
      <c r="H954" s="112">
        <f>ROUND(E954*G954*2,2)</f>
        <v>2222.3200000000002</v>
      </c>
      <c r="I954" s="112">
        <f t="shared" si="153"/>
        <v>2746.57</v>
      </c>
    </row>
    <row r="955" spans="1:9" ht="16.899999999999999" customHeight="1" x14ac:dyDescent="0.25">
      <c r="A955" s="83" t="s">
        <v>245</v>
      </c>
      <c r="B955" s="110">
        <v>1</v>
      </c>
      <c r="C955" s="110">
        <f t="shared" si="152"/>
        <v>519</v>
      </c>
      <c r="D955" s="110">
        <v>398</v>
      </c>
      <c r="E955" s="110">
        <v>121</v>
      </c>
      <c r="F955" s="111">
        <v>1378</v>
      </c>
      <c r="G955" s="111">
        <f t="shared" si="154"/>
        <v>8.2308000000000003</v>
      </c>
      <c r="H955" s="112">
        <f t="shared" ref="H955:H969" si="157">ROUND(E955*G955*2,2)</f>
        <v>1991.85</v>
      </c>
      <c r="I955" s="112">
        <f t="shared" si="153"/>
        <v>2461.73</v>
      </c>
    </row>
    <row r="956" spans="1:9" ht="16.899999999999999" customHeight="1" x14ac:dyDescent="0.25">
      <c r="A956" s="83" t="s">
        <v>245</v>
      </c>
      <c r="B956" s="110">
        <v>1</v>
      </c>
      <c r="C956" s="110">
        <f t="shared" si="152"/>
        <v>272.5</v>
      </c>
      <c r="D956" s="110">
        <v>263</v>
      </c>
      <c r="E956" s="110">
        <v>9.5</v>
      </c>
      <c r="F956" s="111">
        <v>1258</v>
      </c>
      <c r="G956" s="111">
        <f t="shared" si="154"/>
        <v>7.5140000000000002</v>
      </c>
      <c r="H956" s="112">
        <f t="shared" si="157"/>
        <v>142.77000000000001</v>
      </c>
      <c r="I956" s="112">
        <f t="shared" si="153"/>
        <v>176.45</v>
      </c>
    </row>
    <row r="957" spans="1:9" ht="16.899999999999999" customHeight="1" x14ac:dyDescent="0.25">
      <c r="A957" s="83" t="s">
        <v>245</v>
      </c>
      <c r="B957" s="110">
        <v>1</v>
      </c>
      <c r="C957" s="110">
        <f t="shared" si="152"/>
        <v>624</v>
      </c>
      <c r="D957" s="110">
        <v>550</v>
      </c>
      <c r="E957" s="110">
        <v>74</v>
      </c>
      <c r="F957" s="111">
        <v>1258</v>
      </c>
      <c r="G957" s="111">
        <f t="shared" si="154"/>
        <v>7.5140000000000002</v>
      </c>
      <c r="H957" s="112">
        <f t="shared" si="157"/>
        <v>1112.07</v>
      </c>
      <c r="I957" s="112">
        <f t="shared" si="153"/>
        <v>1374.41</v>
      </c>
    </row>
    <row r="958" spans="1:9" ht="16.899999999999999" customHeight="1" x14ac:dyDescent="0.25">
      <c r="A958" s="83" t="s">
        <v>151</v>
      </c>
      <c r="B958" s="110">
        <v>1</v>
      </c>
      <c r="C958" s="110">
        <f t="shared" si="152"/>
        <v>191</v>
      </c>
      <c r="D958" s="110">
        <v>167</v>
      </c>
      <c r="E958" s="110">
        <v>24</v>
      </c>
      <c r="F958" s="111">
        <v>1218</v>
      </c>
      <c r="G958" s="111">
        <f t="shared" si="154"/>
        <v>7.2751000000000001</v>
      </c>
      <c r="H958" s="112">
        <f t="shared" si="157"/>
        <v>349.2</v>
      </c>
      <c r="I958" s="112">
        <f t="shared" si="153"/>
        <v>431.58</v>
      </c>
    </row>
    <row r="959" spans="1:9" ht="16.899999999999999" customHeight="1" x14ac:dyDescent="0.25">
      <c r="A959" s="83" t="s">
        <v>151</v>
      </c>
      <c r="B959" s="110">
        <v>1</v>
      </c>
      <c r="C959" s="110">
        <f t="shared" si="152"/>
        <v>598</v>
      </c>
      <c r="D959" s="110">
        <v>590</v>
      </c>
      <c r="E959" s="110">
        <v>8</v>
      </c>
      <c r="F959" s="111">
        <v>1178</v>
      </c>
      <c r="G959" s="111">
        <f t="shared" si="154"/>
        <v>7.0362</v>
      </c>
      <c r="H959" s="112">
        <f t="shared" si="157"/>
        <v>112.58</v>
      </c>
      <c r="I959" s="112">
        <f t="shared" si="153"/>
        <v>139.13999999999999</v>
      </c>
    </row>
    <row r="960" spans="1:9" ht="16.899999999999999" customHeight="1" x14ac:dyDescent="0.25">
      <c r="A960" s="83" t="s">
        <v>151</v>
      </c>
      <c r="B960" s="110">
        <v>1</v>
      </c>
      <c r="C960" s="110">
        <f t="shared" si="152"/>
        <v>673</v>
      </c>
      <c r="D960" s="110">
        <v>670</v>
      </c>
      <c r="E960" s="110">
        <v>3</v>
      </c>
      <c r="F960" s="111">
        <v>1178</v>
      </c>
      <c r="G960" s="111">
        <f t="shared" si="154"/>
        <v>7.0362</v>
      </c>
      <c r="H960" s="112">
        <f t="shared" si="157"/>
        <v>42.22</v>
      </c>
      <c r="I960" s="112">
        <f t="shared" si="153"/>
        <v>52.18</v>
      </c>
    </row>
    <row r="961" spans="1:9" ht="16.899999999999999" customHeight="1" x14ac:dyDescent="0.25">
      <c r="A961" s="83" t="s">
        <v>151</v>
      </c>
      <c r="B961" s="110">
        <v>1</v>
      </c>
      <c r="C961" s="110">
        <f t="shared" si="152"/>
        <v>138</v>
      </c>
      <c r="D961" s="110">
        <v>136</v>
      </c>
      <c r="E961" s="110">
        <v>2</v>
      </c>
      <c r="F961" s="111">
        <v>1178</v>
      </c>
      <c r="G961" s="111">
        <f t="shared" si="154"/>
        <v>7.0362</v>
      </c>
      <c r="H961" s="112">
        <f t="shared" si="157"/>
        <v>28.14</v>
      </c>
      <c r="I961" s="112">
        <f t="shared" si="153"/>
        <v>34.78</v>
      </c>
    </row>
    <row r="962" spans="1:9" ht="16.899999999999999" customHeight="1" x14ac:dyDescent="0.25">
      <c r="A962" s="83" t="s">
        <v>246</v>
      </c>
      <c r="B962" s="110">
        <v>1</v>
      </c>
      <c r="C962" s="110">
        <f t="shared" si="152"/>
        <v>685</v>
      </c>
      <c r="D962" s="110">
        <v>670</v>
      </c>
      <c r="E962" s="110">
        <v>15</v>
      </c>
      <c r="F962" s="111">
        <v>1288</v>
      </c>
      <c r="G962" s="111">
        <f t="shared" si="154"/>
        <v>7.6932</v>
      </c>
      <c r="H962" s="112">
        <f t="shared" si="157"/>
        <v>230.8</v>
      </c>
      <c r="I962" s="112">
        <f t="shared" si="153"/>
        <v>285.25</v>
      </c>
    </row>
    <row r="963" spans="1:9" ht="16.899999999999999" customHeight="1" x14ac:dyDescent="0.25">
      <c r="A963" s="83" t="s">
        <v>246</v>
      </c>
      <c r="B963" s="110">
        <v>1</v>
      </c>
      <c r="C963" s="110">
        <f t="shared" si="152"/>
        <v>597</v>
      </c>
      <c r="D963" s="110">
        <v>590</v>
      </c>
      <c r="E963" s="110">
        <v>7</v>
      </c>
      <c r="F963" s="111">
        <v>1288</v>
      </c>
      <c r="G963" s="111">
        <f t="shared" si="154"/>
        <v>7.6932</v>
      </c>
      <c r="H963" s="112">
        <f t="shared" si="157"/>
        <v>107.7</v>
      </c>
      <c r="I963" s="112">
        <f t="shared" si="153"/>
        <v>133.11000000000001</v>
      </c>
    </row>
    <row r="964" spans="1:9" ht="16.899999999999999" customHeight="1" x14ac:dyDescent="0.25">
      <c r="A964" s="83" t="s">
        <v>246</v>
      </c>
      <c r="B964" s="110">
        <v>1</v>
      </c>
      <c r="C964" s="110">
        <f t="shared" si="152"/>
        <v>573</v>
      </c>
      <c r="D964" s="110">
        <v>543</v>
      </c>
      <c r="E964" s="110">
        <v>30</v>
      </c>
      <c r="F964" s="111">
        <v>1288</v>
      </c>
      <c r="G964" s="111">
        <f t="shared" si="154"/>
        <v>7.6932</v>
      </c>
      <c r="H964" s="112">
        <f t="shared" si="157"/>
        <v>461.59</v>
      </c>
      <c r="I964" s="112">
        <f t="shared" si="153"/>
        <v>570.48</v>
      </c>
    </row>
    <row r="965" spans="1:9" ht="16.899999999999999" customHeight="1" x14ac:dyDescent="0.25">
      <c r="A965" s="83" t="s">
        <v>246</v>
      </c>
      <c r="B965" s="110">
        <v>1</v>
      </c>
      <c r="C965" s="110">
        <f t="shared" si="152"/>
        <v>559</v>
      </c>
      <c r="D965" s="110">
        <v>550</v>
      </c>
      <c r="E965" s="110">
        <v>9</v>
      </c>
      <c r="F965" s="111">
        <v>1288</v>
      </c>
      <c r="G965" s="111">
        <f t="shared" si="154"/>
        <v>7.6932</v>
      </c>
      <c r="H965" s="112">
        <f t="shared" si="157"/>
        <v>138.47999999999999</v>
      </c>
      <c r="I965" s="112">
        <f t="shared" si="153"/>
        <v>171.15</v>
      </c>
    </row>
    <row r="966" spans="1:9" ht="16.899999999999999" customHeight="1" x14ac:dyDescent="0.25">
      <c r="A966" s="83" t="s">
        <v>246</v>
      </c>
      <c r="B966" s="110">
        <v>1</v>
      </c>
      <c r="C966" s="110">
        <f t="shared" si="152"/>
        <v>540</v>
      </c>
      <c r="D966" s="110">
        <v>510</v>
      </c>
      <c r="E966" s="110">
        <v>30</v>
      </c>
      <c r="F966" s="111">
        <v>1288</v>
      </c>
      <c r="G966" s="111">
        <f t="shared" si="154"/>
        <v>7.6932</v>
      </c>
      <c r="H966" s="112">
        <f t="shared" si="157"/>
        <v>461.59</v>
      </c>
      <c r="I966" s="112">
        <f t="shared" si="153"/>
        <v>570.48</v>
      </c>
    </row>
    <row r="967" spans="1:9" ht="16.899999999999999" customHeight="1" x14ac:dyDescent="0.25">
      <c r="A967" s="83" t="s">
        <v>246</v>
      </c>
      <c r="B967" s="110">
        <v>1</v>
      </c>
      <c r="C967" s="110">
        <f t="shared" si="152"/>
        <v>616</v>
      </c>
      <c r="D967" s="110">
        <v>591</v>
      </c>
      <c r="E967" s="110">
        <v>25</v>
      </c>
      <c r="F967" s="111">
        <v>1288</v>
      </c>
      <c r="G967" s="111">
        <f t="shared" si="154"/>
        <v>7.6932</v>
      </c>
      <c r="H967" s="112">
        <f t="shared" si="157"/>
        <v>384.66</v>
      </c>
      <c r="I967" s="112">
        <f t="shared" si="153"/>
        <v>475.4</v>
      </c>
    </row>
    <row r="968" spans="1:9" ht="16.899999999999999" customHeight="1" x14ac:dyDescent="0.25">
      <c r="A968" s="83" t="s">
        <v>246</v>
      </c>
      <c r="B968" s="110">
        <v>1</v>
      </c>
      <c r="C968" s="110">
        <f t="shared" si="152"/>
        <v>612</v>
      </c>
      <c r="D968" s="110">
        <v>582</v>
      </c>
      <c r="E968" s="110">
        <v>30</v>
      </c>
      <c r="F968" s="111">
        <v>1288</v>
      </c>
      <c r="G968" s="111">
        <f t="shared" si="154"/>
        <v>7.6932</v>
      </c>
      <c r="H968" s="112">
        <f t="shared" si="157"/>
        <v>461.59</v>
      </c>
      <c r="I968" s="112">
        <f t="shared" si="153"/>
        <v>570.48</v>
      </c>
    </row>
    <row r="969" spans="1:9" ht="16.899999999999999" customHeight="1" x14ac:dyDescent="0.25">
      <c r="A969" s="83" t="s">
        <v>246</v>
      </c>
      <c r="B969" s="110">
        <v>1</v>
      </c>
      <c r="C969" s="110">
        <f t="shared" si="152"/>
        <v>566</v>
      </c>
      <c r="D969" s="110">
        <v>551</v>
      </c>
      <c r="E969" s="110">
        <v>15</v>
      </c>
      <c r="F969" s="111">
        <v>1288</v>
      </c>
      <c r="G969" s="111">
        <f t="shared" si="154"/>
        <v>7.6932</v>
      </c>
      <c r="H969" s="112">
        <f t="shared" si="157"/>
        <v>230.8</v>
      </c>
      <c r="I969" s="112">
        <f t="shared" si="153"/>
        <v>285.25</v>
      </c>
    </row>
    <row r="970" spans="1:9" ht="16.899999999999999" customHeight="1" x14ac:dyDescent="0.25">
      <c r="A970" s="83" t="s">
        <v>246</v>
      </c>
      <c r="B970" s="110">
        <v>1</v>
      </c>
      <c r="C970" s="110">
        <f t="shared" si="152"/>
        <v>597</v>
      </c>
      <c r="D970" s="110">
        <v>542</v>
      </c>
      <c r="E970" s="110">
        <v>55</v>
      </c>
      <c r="F970" s="111">
        <v>1288</v>
      </c>
      <c r="G970" s="111">
        <f t="shared" si="154"/>
        <v>7.6932</v>
      </c>
      <c r="H970" s="112">
        <f>ROUND(E970*G970*2,2)</f>
        <v>846.25</v>
      </c>
      <c r="I970" s="112">
        <f t="shared" si="153"/>
        <v>1045.8800000000001</v>
      </c>
    </row>
    <row r="971" spans="1:9" ht="16.899999999999999" customHeight="1" x14ac:dyDescent="0.25">
      <c r="A971" s="83" t="s">
        <v>246</v>
      </c>
      <c r="B971" s="110">
        <v>1</v>
      </c>
      <c r="C971" s="110">
        <f t="shared" si="152"/>
        <v>605</v>
      </c>
      <c r="D971" s="110">
        <v>590</v>
      </c>
      <c r="E971" s="110">
        <v>15</v>
      </c>
      <c r="F971" s="111">
        <v>1288</v>
      </c>
      <c r="G971" s="111">
        <f t="shared" si="154"/>
        <v>7.6932</v>
      </c>
      <c r="H971" s="112">
        <f t="shared" ref="H971:H984" si="158">ROUND(E971*G971*2,2)</f>
        <v>230.8</v>
      </c>
      <c r="I971" s="112">
        <f t="shared" si="153"/>
        <v>285.25</v>
      </c>
    </row>
    <row r="972" spans="1:9" ht="16.899999999999999" customHeight="1" x14ac:dyDescent="0.25">
      <c r="A972" s="83" t="s">
        <v>246</v>
      </c>
      <c r="B972" s="110">
        <v>1</v>
      </c>
      <c r="C972" s="110">
        <f t="shared" si="152"/>
        <v>638</v>
      </c>
      <c r="D972" s="110">
        <v>575</v>
      </c>
      <c r="E972" s="110">
        <v>63</v>
      </c>
      <c r="F972" s="111">
        <v>1288</v>
      </c>
      <c r="G972" s="111">
        <f t="shared" si="154"/>
        <v>7.6932</v>
      </c>
      <c r="H972" s="112">
        <f t="shared" si="158"/>
        <v>969.34</v>
      </c>
      <c r="I972" s="112">
        <f t="shared" si="153"/>
        <v>1198.01</v>
      </c>
    </row>
    <row r="973" spans="1:9" ht="16.899999999999999" customHeight="1" x14ac:dyDescent="0.25">
      <c r="A973" s="83" t="s">
        <v>246</v>
      </c>
      <c r="B973" s="110">
        <v>1</v>
      </c>
      <c r="C973" s="110">
        <f t="shared" ref="C973:C1025" si="159">D973+E973</f>
        <v>511</v>
      </c>
      <c r="D973" s="110">
        <v>502</v>
      </c>
      <c r="E973" s="110">
        <v>9</v>
      </c>
      <c r="F973" s="111">
        <v>1288</v>
      </c>
      <c r="G973" s="111">
        <f t="shared" si="154"/>
        <v>7.6932</v>
      </c>
      <c r="H973" s="112">
        <f t="shared" si="158"/>
        <v>138.47999999999999</v>
      </c>
      <c r="I973" s="112">
        <f t="shared" ref="I973:I1025" si="160">ROUND(H973*1.2359,2)</f>
        <v>171.15</v>
      </c>
    </row>
    <row r="974" spans="1:9" ht="16.899999999999999" customHeight="1" x14ac:dyDescent="0.25">
      <c r="A974" s="83" t="s">
        <v>246</v>
      </c>
      <c r="B974" s="110">
        <v>1</v>
      </c>
      <c r="C974" s="110">
        <f t="shared" si="159"/>
        <v>496</v>
      </c>
      <c r="D974" s="110">
        <v>494</v>
      </c>
      <c r="E974" s="110">
        <v>2</v>
      </c>
      <c r="F974" s="111">
        <v>1288</v>
      </c>
      <c r="G974" s="111">
        <f t="shared" ref="G974:G1037" si="161">ROUND(F974/167.42,4)</f>
        <v>7.6932</v>
      </c>
      <c r="H974" s="112">
        <f t="shared" si="158"/>
        <v>30.77</v>
      </c>
      <c r="I974" s="112">
        <f t="shared" si="160"/>
        <v>38.03</v>
      </c>
    </row>
    <row r="975" spans="1:9" ht="16.899999999999999" customHeight="1" x14ac:dyDescent="0.25">
      <c r="A975" s="83" t="s">
        <v>246</v>
      </c>
      <c r="B975" s="110">
        <v>1</v>
      </c>
      <c r="C975" s="110">
        <f t="shared" si="159"/>
        <v>15</v>
      </c>
      <c r="D975" s="110">
        <v>0</v>
      </c>
      <c r="E975" s="110">
        <v>15</v>
      </c>
      <c r="F975" s="111">
        <v>1288</v>
      </c>
      <c r="G975" s="111">
        <f t="shared" si="161"/>
        <v>7.6932</v>
      </c>
      <c r="H975" s="112">
        <f t="shared" si="158"/>
        <v>230.8</v>
      </c>
      <c r="I975" s="112">
        <f t="shared" si="160"/>
        <v>285.25</v>
      </c>
    </row>
    <row r="976" spans="1:9" ht="16.899999999999999" customHeight="1" x14ac:dyDescent="0.25">
      <c r="A976" s="83" t="s">
        <v>246</v>
      </c>
      <c r="B976" s="110">
        <v>1</v>
      </c>
      <c r="C976" s="110">
        <f t="shared" si="159"/>
        <v>600</v>
      </c>
      <c r="D976" s="110">
        <v>591</v>
      </c>
      <c r="E976" s="110">
        <v>9</v>
      </c>
      <c r="F976" s="111">
        <v>1288</v>
      </c>
      <c r="G976" s="111">
        <f t="shared" si="161"/>
        <v>7.6932</v>
      </c>
      <c r="H976" s="112">
        <f t="shared" si="158"/>
        <v>138.47999999999999</v>
      </c>
      <c r="I976" s="112">
        <f t="shared" si="160"/>
        <v>171.15</v>
      </c>
    </row>
    <row r="977" spans="1:9" ht="16.899999999999999" customHeight="1" x14ac:dyDescent="0.25">
      <c r="A977" s="83" t="s">
        <v>246</v>
      </c>
      <c r="B977" s="110">
        <v>1</v>
      </c>
      <c r="C977" s="110">
        <f t="shared" si="159"/>
        <v>493</v>
      </c>
      <c r="D977" s="110">
        <v>478</v>
      </c>
      <c r="E977" s="110">
        <v>15</v>
      </c>
      <c r="F977" s="111">
        <v>1288</v>
      </c>
      <c r="G977" s="111">
        <f t="shared" si="161"/>
        <v>7.6932</v>
      </c>
      <c r="H977" s="112">
        <f t="shared" si="158"/>
        <v>230.8</v>
      </c>
      <c r="I977" s="112">
        <f t="shared" si="160"/>
        <v>285.25</v>
      </c>
    </row>
    <row r="978" spans="1:9" ht="16.899999999999999" customHeight="1" x14ac:dyDescent="0.25">
      <c r="A978" s="83" t="s">
        <v>152</v>
      </c>
      <c r="B978" s="110">
        <v>1</v>
      </c>
      <c r="C978" s="110">
        <f t="shared" si="159"/>
        <v>530.5</v>
      </c>
      <c r="D978" s="110">
        <v>519</v>
      </c>
      <c r="E978" s="110">
        <v>11.5</v>
      </c>
      <c r="F978" s="111">
        <v>1238</v>
      </c>
      <c r="G978" s="111">
        <f t="shared" si="161"/>
        <v>7.3945999999999996</v>
      </c>
      <c r="H978" s="112">
        <f t="shared" si="158"/>
        <v>170.08</v>
      </c>
      <c r="I978" s="112">
        <f t="shared" si="160"/>
        <v>210.2</v>
      </c>
    </row>
    <row r="979" spans="1:9" ht="16.899999999999999" customHeight="1" x14ac:dyDescent="0.25">
      <c r="A979" s="83" t="s">
        <v>152</v>
      </c>
      <c r="B979" s="110">
        <v>1</v>
      </c>
      <c r="C979" s="110">
        <f t="shared" si="159"/>
        <v>8</v>
      </c>
      <c r="D979" s="110">
        <v>0</v>
      </c>
      <c r="E979" s="110">
        <v>8</v>
      </c>
      <c r="F979" s="111">
        <v>1120</v>
      </c>
      <c r="G979" s="111">
        <f t="shared" si="161"/>
        <v>6.6898</v>
      </c>
      <c r="H979" s="112">
        <f t="shared" si="158"/>
        <v>107.04</v>
      </c>
      <c r="I979" s="112">
        <f t="shared" si="160"/>
        <v>132.29</v>
      </c>
    </row>
    <row r="980" spans="1:9" ht="16.899999999999999" customHeight="1" x14ac:dyDescent="0.25">
      <c r="A980" s="83" t="s">
        <v>152</v>
      </c>
      <c r="B980" s="110">
        <v>1</v>
      </c>
      <c r="C980" s="110">
        <f t="shared" si="159"/>
        <v>607.5</v>
      </c>
      <c r="D980" s="110">
        <v>590</v>
      </c>
      <c r="E980" s="110">
        <v>17.5</v>
      </c>
      <c r="F980" s="111">
        <v>1120</v>
      </c>
      <c r="G980" s="111">
        <f t="shared" si="161"/>
        <v>6.6898</v>
      </c>
      <c r="H980" s="112">
        <f t="shared" si="158"/>
        <v>234.14</v>
      </c>
      <c r="I980" s="112">
        <f t="shared" si="160"/>
        <v>289.37</v>
      </c>
    </row>
    <row r="981" spans="1:9" ht="16.899999999999999" customHeight="1" x14ac:dyDescent="0.25">
      <c r="A981" s="83" t="s">
        <v>152</v>
      </c>
      <c r="B981" s="110">
        <v>1</v>
      </c>
      <c r="C981" s="110">
        <f t="shared" si="159"/>
        <v>162.5</v>
      </c>
      <c r="D981" s="110">
        <v>147.5</v>
      </c>
      <c r="E981" s="110">
        <v>15</v>
      </c>
      <c r="F981" s="111">
        <v>1120</v>
      </c>
      <c r="G981" s="111">
        <f t="shared" si="161"/>
        <v>6.6898</v>
      </c>
      <c r="H981" s="112">
        <f t="shared" si="158"/>
        <v>200.69</v>
      </c>
      <c r="I981" s="112">
        <f t="shared" si="160"/>
        <v>248.03</v>
      </c>
    </row>
    <row r="982" spans="1:9" ht="16.899999999999999" customHeight="1" x14ac:dyDescent="0.25">
      <c r="A982" s="83" t="s">
        <v>152</v>
      </c>
      <c r="B982" s="110">
        <v>1</v>
      </c>
      <c r="C982" s="110">
        <f t="shared" si="159"/>
        <v>274</v>
      </c>
      <c r="D982" s="110">
        <v>272</v>
      </c>
      <c r="E982" s="110">
        <v>2</v>
      </c>
      <c r="F982" s="111">
        <v>1120</v>
      </c>
      <c r="G982" s="111">
        <f t="shared" si="161"/>
        <v>6.6898</v>
      </c>
      <c r="H982" s="112">
        <f t="shared" si="158"/>
        <v>26.76</v>
      </c>
      <c r="I982" s="112">
        <f t="shared" si="160"/>
        <v>33.07</v>
      </c>
    </row>
    <row r="983" spans="1:9" ht="16.899999999999999" customHeight="1" x14ac:dyDescent="0.25">
      <c r="A983" s="83" t="s">
        <v>152</v>
      </c>
      <c r="B983" s="110">
        <v>1</v>
      </c>
      <c r="C983" s="110">
        <f t="shared" si="159"/>
        <v>652.5</v>
      </c>
      <c r="D983" s="110">
        <v>615</v>
      </c>
      <c r="E983" s="110">
        <v>37.5</v>
      </c>
      <c r="F983" s="111">
        <v>1120</v>
      </c>
      <c r="G983" s="111">
        <f t="shared" si="161"/>
        <v>6.6898</v>
      </c>
      <c r="H983" s="112">
        <f t="shared" si="158"/>
        <v>501.74</v>
      </c>
      <c r="I983" s="112">
        <f t="shared" si="160"/>
        <v>620.1</v>
      </c>
    </row>
    <row r="984" spans="1:9" ht="16.899999999999999" customHeight="1" x14ac:dyDescent="0.25">
      <c r="A984" s="83" t="s">
        <v>152</v>
      </c>
      <c r="B984" s="110">
        <v>1</v>
      </c>
      <c r="C984" s="110">
        <f t="shared" si="159"/>
        <v>159.75</v>
      </c>
      <c r="D984" s="110">
        <v>155.75</v>
      </c>
      <c r="E984" s="110">
        <v>4</v>
      </c>
      <c r="F984" s="111">
        <v>1120</v>
      </c>
      <c r="G984" s="111">
        <f t="shared" si="161"/>
        <v>6.6898</v>
      </c>
      <c r="H984" s="112">
        <f t="shared" si="158"/>
        <v>53.52</v>
      </c>
      <c r="I984" s="112">
        <f t="shared" si="160"/>
        <v>66.150000000000006</v>
      </c>
    </row>
    <row r="985" spans="1:9" ht="16.899999999999999" customHeight="1" x14ac:dyDescent="0.25">
      <c r="A985" s="83" t="s">
        <v>152</v>
      </c>
      <c r="B985" s="110">
        <v>1</v>
      </c>
      <c r="C985" s="110">
        <f t="shared" si="159"/>
        <v>44.589219330855016</v>
      </c>
      <c r="D985" s="110">
        <v>44</v>
      </c>
      <c r="E985" s="110">
        <v>0.58921933085501854</v>
      </c>
      <c r="F985" s="111">
        <v>1120</v>
      </c>
      <c r="G985" s="111">
        <f t="shared" si="161"/>
        <v>6.6898</v>
      </c>
      <c r="H985" s="112">
        <f>ROUND(E985*G985*2,2)</f>
        <v>7.88</v>
      </c>
      <c r="I985" s="112">
        <f t="shared" si="160"/>
        <v>9.74</v>
      </c>
    </row>
    <row r="986" spans="1:9" ht="16.899999999999999" customHeight="1" x14ac:dyDescent="0.25">
      <c r="A986" s="83" t="s">
        <v>152</v>
      </c>
      <c r="B986" s="110">
        <v>1</v>
      </c>
      <c r="C986" s="110">
        <f t="shared" si="159"/>
        <v>58.300000000000004</v>
      </c>
      <c r="D986" s="110">
        <v>54.300000000000004</v>
      </c>
      <c r="E986" s="110">
        <v>4</v>
      </c>
      <c r="F986" s="111">
        <v>1238</v>
      </c>
      <c r="G986" s="111">
        <f t="shared" si="161"/>
        <v>7.3945999999999996</v>
      </c>
      <c r="H986" s="112">
        <f t="shared" ref="H986:H1000" si="162">ROUND(E986*G986*2,2)</f>
        <v>59.16</v>
      </c>
      <c r="I986" s="112">
        <f t="shared" si="160"/>
        <v>73.12</v>
      </c>
    </row>
    <row r="987" spans="1:9" ht="16.899999999999999" customHeight="1" x14ac:dyDescent="0.25">
      <c r="A987" s="83" t="s">
        <v>152</v>
      </c>
      <c r="B987" s="110">
        <v>1</v>
      </c>
      <c r="C987" s="110">
        <f t="shared" si="159"/>
        <v>606</v>
      </c>
      <c r="D987" s="110">
        <v>591</v>
      </c>
      <c r="E987" s="110">
        <v>15</v>
      </c>
      <c r="F987" s="111">
        <v>1238</v>
      </c>
      <c r="G987" s="111">
        <f t="shared" si="161"/>
        <v>7.3945999999999996</v>
      </c>
      <c r="H987" s="112">
        <f t="shared" si="162"/>
        <v>221.84</v>
      </c>
      <c r="I987" s="112">
        <f t="shared" si="160"/>
        <v>274.17</v>
      </c>
    </row>
    <row r="988" spans="1:9" ht="16.899999999999999" customHeight="1" x14ac:dyDescent="0.25">
      <c r="A988" s="83" t="s">
        <v>152</v>
      </c>
      <c r="B988" s="110">
        <v>1</v>
      </c>
      <c r="C988" s="110">
        <f t="shared" si="159"/>
        <v>430.25</v>
      </c>
      <c r="D988" s="110">
        <v>412.5</v>
      </c>
      <c r="E988" s="110">
        <v>17.75</v>
      </c>
      <c r="F988" s="111">
        <v>1238</v>
      </c>
      <c r="G988" s="111">
        <f t="shared" si="161"/>
        <v>7.3945999999999996</v>
      </c>
      <c r="H988" s="112">
        <f t="shared" si="162"/>
        <v>262.51</v>
      </c>
      <c r="I988" s="112">
        <f t="shared" si="160"/>
        <v>324.44</v>
      </c>
    </row>
    <row r="989" spans="1:9" ht="16.899999999999999" customHeight="1" x14ac:dyDescent="0.25">
      <c r="A989" s="83" t="s">
        <v>152</v>
      </c>
      <c r="B989" s="110">
        <v>1</v>
      </c>
      <c r="C989" s="110">
        <f t="shared" si="159"/>
        <v>312</v>
      </c>
      <c r="D989" s="110">
        <v>272</v>
      </c>
      <c r="E989" s="110">
        <v>40</v>
      </c>
      <c r="F989" s="111">
        <v>1160</v>
      </c>
      <c r="G989" s="111">
        <f t="shared" si="161"/>
        <v>6.9287000000000001</v>
      </c>
      <c r="H989" s="112">
        <f t="shared" si="162"/>
        <v>554.29999999999995</v>
      </c>
      <c r="I989" s="112">
        <f t="shared" si="160"/>
        <v>685.06</v>
      </c>
    </row>
    <row r="990" spans="1:9" ht="16.899999999999999" customHeight="1" x14ac:dyDescent="0.25">
      <c r="A990" s="83" t="s">
        <v>152</v>
      </c>
      <c r="B990" s="110">
        <v>1</v>
      </c>
      <c r="C990" s="110">
        <f t="shared" si="159"/>
        <v>360</v>
      </c>
      <c r="D990" s="110">
        <v>295</v>
      </c>
      <c r="E990" s="110">
        <v>65</v>
      </c>
      <c r="F990" s="111">
        <v>1160</v>
      </c>
      <c r="G990" s="111">
        <f t="shared" si="161"/>
        <v>6.9287000000000001</v>
      </c>
      <c r="H990" s="112">
        <f t="shared" si="162"/>
        <v>900.73</v>
      </c>
      <c r="I990" s="112">
        <f t="shared" si="160"/>
        <v>1113.21</v>
      </c>
    </row>
    <row r="991" spans="1:9" ht="16.899999999999999" customHeight="1" x14ac:dyDescent="0.25">
      <c r="A991" s="83" t="s">
        <v>152</v>
      </c>
      <c r="B991" s="110">
        <v>1</v>
      </c>
      <c r="C991" s="110">
        <f t="shared" si="159"/>
        <v>584</v>
      </c>
      <c r="D991" s="110">
        <v>550</v>
      </c>
      <c r="E991" s="110">
        <v>34</v>
      </c>
      <c r="F991" s="111">
        <v>1160</v>
      </c>
      <c r="G991" s="111">
        <f t="shared" si="161"/>
        <v>6.9287000000000001</v>
      </c>
      <c r="H991" s="112">
        <f t="shared" si="162"/>
        <v>471.15</v>
      </c>
      <c r="I991" s="112">
        <f t="shared" si="160"/>
        <v>582.29</v>
      </c>
    </row>
    <row r="992" spans="1:9" ht="16.899999999999999" customHeight="1" x14ac:dyDescent="0.25">
      <c r="A992" s="83" t="s">
        <v>152</v>
      </c>
      <c r="B992" s="110">
        <v>1</v>
      </c>
      <c r="C992" s="110">
        <f t="shared" si="159"/>
        <v>355.5</v>
      </c>
      <c r="D992" s="110">
        <v>328.5</v>
      </c>
      <c r="E992" s="110">
        <v>27</v>
      </c>
      <c r="F992" s="111">
        <v>1160</v>
      </c>
      <c r="G992" s="111">
        <f t="shared" si="161"/>
        <v>6.9287000000000001</v>
      </c>
      <c r="H992" s="112">
        <f t="shared" si="162"/>
        <v>374.15</v>
      </c>
      <c r="I992" s="112">
        <f t="shared" si="160"/>
        <v>462.41</v>
      </c>
    </row>
    <row r="993" spans="1:9" ht="16.899999999999999" customHeight="1" x14ac:dyDescent="0.25">
      <c r="A993" s="83" t="s">
        <v>152</v>
      </c>
      <c r="B993" s="110">
        <v>1</v>
      </c>
      <c r="C993" s="110">
        <f t="shared" si="159"/>
        <v>546</v>
      </c>
      <c r="D993" s="110">
        <v>442.5</v>
      </c>
      <c r="E993" s="110">
        <v>103.5</v>
      </c>
      <c r="F993" s="111">
        <v>1160</v>
      </c>
      <c r="G993" s="111">
        <f t="shared" si="161"/>
        <v>6.9287000000000001</v>
      </c>
      <c r="H993" s="112">
        <f t="shared" si="162"/>
        <v>1434.24</v>
      </c>
      <c r="I993" s="112">
        <f t="shared" si="160"/>
        <v>1772.58</v>
      </c>
    </row>
    <row r="994" spans="1:9" ht="16.899999999999999" customHeight="1" x14ac:dyDescent="0.25">
      <c r="A994" s="83" t="s">
        <v>152</v>
      </c>
      <c r="B994" s="110">
        <v>1</v>
      </c>
      <c r="C994" s="110">
        <f t="shared" si="159"/>
        <v>364.76712328767121</v>
      </c>
      <c r="D994" s="110">
        <v>267</v>
      </c>
      <c r="E994" s="110">
        <v>97.767123287671239</v>
      </c>
      <c r="F994" s="111">
        <v>1160</v>
      </c>
      <c r="G994" s="111">
        <f t="shared" si="161"/>
        <v>6.9287000000000001</v>
      </c>
      <c r="H994" s="112">
        <f t="shared" si="162"/>
        <v>1354.8</v>
      </c>
      <c r="I994" s="112">
        <f t="shared" si="160"/>
        <v>1674.4</v>
      </c>
    </row>
    <row r="995" spans="1:9" ht="16.899999999999999" customHeight="1" x14ac:dyDescent="0.25">
      <c r="A995" s="83" t="s">
        <v>152</v>
      </c>
      <c r="B995" s="110">
        <v>1</v>
      </c>
      <c r="C995" s="110">
        <f t="shared" si="159"/>
        <v>216</v>
      </c>
      <c r="D995" s="110">
        <v>135.5</v>
      </c>
      <c r="E995" s="110">
        <v>80.5</v>
      </c>
      <c r="F995" s="111">
        <v>1160</v>
      </c>
      <c r="G995" s="111">
        <f t="shared" si="161"/>
        <v>6.9287000000000001</v>
      </c>
      <c r="H995" s="112">
        <f t="shared" si="162"/>
        <v>1115.52</v>
      </c>
      <c r="I995" s="112">
        <f t="shared" si="160"/>
        <v>1378.67</v>
      </c>
    </row>
    <row r="996" spans="1:9" ht="16.899999999999999" customHeight="1" x14ac:dyDescent="0.25">
      <c r="A996" s="83" t="s">
        <v>152</v>
      </c>
      <c r="B996" s="110">
        <v>1</v>
      </c>
      <c r="C996" s="110">
        <f t="shared" si="159"/>
        <v>272</v>
      </c>
      <c r="D996" s="110">
        <v>267</v>
      </c>
      <c r="E996" s="110">
        <v>5</v>
      </c>
      <c r="F996" s="111">
        <v>1160</v>
      </c>
      <c r="G996" s="111">
        <f t="shared" si="161"/>
        <v>6.9287000000000001</v>
      </c>
      <c r="H996" s="112">
        <f t="shared" si="162"/>
        <v>69.290000000000006</v>
      </c>
      <c r="I996" s="112">
        <f t="shared" si="160"/>
        <v>85.64</v>
      </c>
    </row>
    <row r="997" spans="1:9" ht="16.899999999999999" customHeight="1" x14ac:dyDescent="0.25">
      <c r="A997" s="83" t="s">
        <v>152</v>
      </c>
      <c r="B997" s="110">
        <v>1</v>
      </c>
      <c r="C997" s="110">
        <f t="shared" si="159"/>
        <v>528</v>
      </c>
      <c r="D997" s="110">
        <v>467.25</v>
      </c>
      <c r="E997" s="110">
        <v>60.75</v>
      </c>
      <c r="F997" s="111">
        <v>1160</v>
      </c>
      <c r="G997" s="111">
        <f t="shared" si="161"/>
        <v>6.9287000000000001</v>
      </c>
      <c r="H997" s="112">
        <f t="shared" si="162"/>
        <v>841.84</v>
      </c>
      <c r="I997" s="112">
        <f t="shared" si="160"/>
        <v>1040.43</v>
      </c>
    </row>
    <row r="998" spans="1:9" ht="16.899999999999999" customHeight="1" x14ac:dyDescent="0.25">
      <c r="A998" s="83" t="s">
        <v>152</v>
      </c>
      <c r="B998" s="110">
        <v>1</v>
      </c>
      <c r="C998" s="110">
        <f t="shared" si="159"/>
        <v>264</v>
      </c>
      <c r="D998" s="110">
        <v>248</v>
      </c>
      <c r="E998" s="110">
        <v>16</v>
      </c>
      <c r="F998" s="111">
        <v>1160</v>
      </c>
      <c r="G998" s="111">
        <f t="shared" si="161"/>
        <v>6.9287000000000001</v>
      </c>
      <c r="H998" s="112">
        <f t="shared" si="162"/>
        <v>221.72</v>
      </c>
      <c r="I998" s="112">
        <f t="shared" si="160"/>
        <v>274.02</v>
      </c>
    </row>
    <row r="999" spans="1:9" ht="16.899999999999999" customHeight="1" x14ac:dyDescent="0.25">
      <c r="A999" s="83" t="s">
        <v>152</v>
      </c>
      <c r="B999" s="110">
        <v>1</v>
      </c>
      <c r="C999" s="110">
        <f t="shared" si="159"/>
        <v>101.261</v>
      </c>
      <c r="D999" s="110">
        <v>88</v>
      </c>
      <c r="E999" s="110">
        <v>13.260999999999999</v>
      </c>
      <c r="F999" s="111">
        <v>1160</v>
      </c>
      <c r="G999" s="111">
        <f t="shared" si="161"/>
        <v>6.9287000000000001</v>
      </c>
      <c r="H999" s="112">
        <f t="shared" si="162"/>
        <v>183.76</v>
      </c>
      <c r="I999" s="112">
        <f t="shared" si="160"/>
        <v>227.11</v>
      </c>
    </row>
    <row r="1000" spans="1:9" ht="16.899999999999999" customHeight="1" x14ac:dyDescent="0.25">
      <c r="A1000" s="83" t="s">
        <v>152</v>
      </c>
      <c r="B1000" s="110">
        <v>1</v>
      </c>
      <c r="C1000" s="110">
        <f t="shared" si="159"/>
        <v>206</v>
      </c>
      <c r="D1000" s="110">
        <v>137.5</v>
      </c>
      <c r="E1000" s="110">
        <v>68.5</v>
      </c>
      <c r="F1000" s="111">
        <v>1278</v>
      </c>
      <c r="G1000" s="111">
        <f t="shared" si="161"/>
        <v>7.6334999999999997</v>
      </c>
      <c r="H1000" s="112">
        <f t="shared" si="162"/>
        <v>1045.79</v>
      </c>
      <c r="I1000" s="112">
        <f t="shared" si="160"/>
        <v>1292.49</v>
      </c>
    </row>
    <row r="1001" spans="1:9" ht="16.899999999999999" customHeight="1" x14ac:dyDescent="0.25">
      <c r="A1001" s="83" t="s">
        <v>152</v>
      </c>
      <c r="B1001" s="110">
        <v>1</v>
      </c>
      <c r="C1001" s="110">
        <f t="shared" si="159"/>
        <v>68.326999999999998</v>
      </c>
      <c r="D1001" s="110">
        <v>0</v>
      </c>
      <c r="E1001" s="110">
        <v>68.326999999999998</v>
      </c>
      <c r="F1001" s="111">
        <v>1278</v>
      </c>
      <c r="G1001" s="111">
        <f t="shared" si="161"/>
        <v>7.6334999999999997</v>
      </c>
      <c r="H1001" s="112">
        <f>ROUND(E1001*G1001*2,2)</f>
        <v>1043.1500000000001</v>
      </c>
      <c r="I1001" s="112">
        <f t="shared" si="160"/>
        <v>1289.23</v>
      </c>
    </row>
    <row r="1002" spans="1:9" ht="16.899999999999999" customHeight="1" x14ac:dyDescent="0.25">
      <c r="A1002" s="83" t="s">
        <v>152</v>
      </c>
      <c r="B1002" s="110">
        <v>1</v>
      </c>
      <c r="C1002" s="110">
        <f t="shared" si="159"/>
        <v>609</v>
      </c>
      <c r="D1002" s="110">
        <v>495</v>
      </c>
      <c r="E1002" s="110">
        <v>114</v>
      </c>
      <c r="F1002" s="111">
        <v>1438</v>
      </c>
      <c r="G1002" s="111">
        <f t="shared" si="161"/>
        <v>8.5891999999999999</v>
      </c>
      <c r="H1002" s="112">
        <f t="shared" ref="H1002:H1016" si="163">ROUND(E1002*G1002*2,2)</f>
        <v>1958.34</v>
      </c>
      <c r="I1002" s="112">
        <f t="shared" si="160"/>
        <v>2420.31</v>
      </c>
    </row>
    <row r="1003" spans="1:9" ht="16.899999999999999" customHeight="1" x14ac:dyDescent="0.25">
      <c r="A1003" s="83" t="s">
        <v>39</v>
      </c>
      <c r="B1003" s="110">
        <v>1</v>
      </c>
      <c r="C1003" s="110">
        <f t="shared" si="159"/>
        <v>159.75</v>
      </c>
      <c r="D1003" s="110">
        <v>141.75</v>
      </c>
      <c r="E1003" s="110">
        <v>18</v>
      </c>
      <c r="F1003" s="111">
        <v>1080</v>
      </c>
      <c r="G1003" s="111">
        <f t="shared" si="161"/>
        <v>6.4508000000000001</v>
      </c>
      <c r="H1003" s="112">
        <f t="shared" si="163"/>
        <v>232.23</v>
      </c>
      <c r="I1003" s="112">
        <f t="shared" si="160"/>
        <v>287.01</v>
      </c>
    </row>
    <row r="1004" spans="1:9" ht="16.899999999999999" customHeight="1" x14ac:dyDescent="0.25">
      <c r="A1004" s="83" t="s">
        <v>39</v>
      </c>
      <c r="B1004" s="110">
        <v>1</v>
      </c>
      <c r="C1004" s="110">
        <f t="shared" si="159"/>
        <v>523</v>
      </c>
      <c r="D1004" s="110">
        <v>510</v>
      </c>
      <c r="E1004" s="110">
        <v>13</v>
      </c>
      <c r="F1004" s="111">
        <v>1080</v>
      </c>
      <c r="G1004" s="111">
        <f t="shared" si="161"/>
        <v>6.4508000000000001</v>
      </c>
      <c r="H1004" s="112">
        <f t="shared" si="163"/>
        <v>167.72</v>
      </c>
      <c r="I1004" s="112">
        <f t="shared" si="160"/>
        <v>207.29</v>
      </c>
    </row>
    <row r="1005" spans="1:9" ht="16.899999999999999" customHeight="1" x14ac:dyDescent="0.25">
      <c r="A1005" s="83" t="s">
        <v>39</v>
      </c>
      <c r="B1005" s="110">
        <v>1</v>
      </c>
      <c r="C1005" s="110">
        <f t="shared" si="159"/>
        <v>146.75</v>
      </c>
      <c r="D1005" s="110">
        <v>141.75</v>
      </c>
      <c r="E1005" s="110">
        <v>5</v>
      </c>
      <c r="F1005" s="111">
        <v>1080</v>
      </c>
      <c r="G1005" s="111">
        <f t="shared" si="161"/>
        <v>6.4508000000000001</v>
      </c>
      <c r="H1005" s="112">
        <f t="shared" si="163"/>
        <v>64.510000000000005</v>
      </c>
      <c r="I1005" s="112">
        <f t="shared" si="160"/>
        <v>79.73</v>
      </c>
    </row>
    <row r="1006" spans="1:9" ht="16.899999999999999" customHeight="1" x14ac:dyDescent="0.25">
      <c r="A1006" s="83" t="s">
        <v>39</v>
      </c>
      <c r="B1006" s="110">
        <v>1</v>
      </c>
      <c r="C1006" s="110">
        <f t="shared" si="159"/>
        <v>91.642193308550191</v>
      </c>
      <c r="D1006" s="110">
        <v>85.75</v>
      </c>
      <c r="E1006" s="110">
        <v>5.8921933085501861</v>
      </c>
      <c r="F1006" s="111">
        <v>1080</v>
      </c>
      <c r="G1006" s="111">
        <f t="shared" si="161"/>
        <v>6.4508000000000001</v>
      </c>
      <c r="H1006" s="112">
        <f t="shared" si="163"/>
        <v>76.02</v>
      </c>
      <c r="I1006" s="112">
        <f t="shared" si="160"/>
        <v>93.95</v>
      </c>
    </row>
    <row r="1007" spans="1:9" ht="16.899999999999999" customHeight="1" x14ac:dyDescent="0.25">
      <c r="A1007" s="83" t="s">
        <v>39</v>
      </c>
      <c r="B1007" s="110">
        <v>1</v>
      </c>
      <c r="C1007" s="110">
        <f t="shared" si="159"/>
        <v>591</v>
      </c>
      <c r="D1007" s="110">
        <v>583</v>
      </c>
      <c r="E1007" s="110">
        <v>8</v>
      </c>
      <c r="F1007" s="111">
        <v>1198</v>
      </c>
      <c r="G1007" s="111">
        <f t="shared" si="161"/>
        <v>7.1557000000000004</v>
      </c>
      <c r="H1007" s="112">
        <f t="shared" si="163"/>
        <v>114.49</v>
      </c>
      <c r="I1007" s="112">
        <f t="shared" si="160"/>
        <v>141.5</v>
      </c>
    </row>
    <row r="1008" spans="1:9" ht="16.899999999999999" customHeight="1" x14ac:dyDescent="0.25">
      <c r="A1008" s="83" t="s">
        <v>39</v>
      </c>
      <c r="B1008" s="110">
        <v>1</v>
      </c>
      <c r="C1008" s="110">
        <f t="shared" si="159"/>
        <v>295.89041095890411</v>
      </c>
      <c r="D1008" s="110">
        <v>263</v>
      </c>
      <c r="E1008" s="110">
        <v>32.890410958904113</v>
      </c>
      <c r="F1008" s="111">
        <v>1120</v>
      </c>
      <c r="G1008" s="111">
        <f t="shared" si="161"/>
        <v>6.6898</v>
      </c>
      <c r="H1008" s="112">
        <f t="shared" si="163"/>
        <v>440.06</v>
      </c>
      <c r="I1008" s="112">
        <f t="shared" si="160"/>
        <v>543.87</v>
      </c>
    </row>
    <row r="1009" spans="1:9" ht="16.899999999999999" customHeight="1" x14ac:dyDescent="0.25">
      <c r="A1009" s="83" t="s">
        <v>39</v>
      </c>
      <c r="B1009" s="110">
        <v>1</v>
      </c>
      <c r="C1009" s="110">
        <f t="shared" si="159"/>
        <v>211.07</v>
      </c>
      <c r="D1009" s="110">
        <v>171.5</v>
      </c>
      <c r="E1009" s="110">
        <v>39.57</v>
      </c>
      <c r="F1009" s="111">
        <v>1120</v>
      </c>
      <c r="G1009" s="111">
        <f t="shared" si="161"/>
        <v>6.6898</v>
      </c>
      <c r="H1009" s="112">
        <f t="shared" si="163"/>
        <v>529.42999999999995</v>
      </c>
      <c r="I1009" s="112">
        <f t="shared" si="160"/>
        <v>654.32000000000005</v>
      </c>
    </row>
    <row r="1010" spans="1:9" ht="16.899999999999999" customHeight="1" x14ac:dyDescent="0.25">
      <c r="A1010" s="83" t="s">
        <v>39</v>
      </c>
      <c r="B1010" s="110">
        <v>1</v>
      </c>
      <c r="C1010" s="110">
        <f t="shared" si="159"/>
        <v>324</v>
      </c>
      <c r="D1010" s="110">
        <v>283.5</v>
      </c>
      <c r="E1010" s="110">
        <v>40.5</v>
      </c>
      <c r="F1010" s="111">
        <v>1120</v>
      </c>
      <c r="G1010" s="111">
        <f t="shared" si="161"/>
        <v>6.6898</v>
      </c>
      <c r="H1010" s="112">
        <f t="shared" si="163"/>
        <v>541.87</v>
      </c>
      <c r="I1010" s="112">
        <f t="shared" si="160"/>
        <v>669.7</v>
      </c>
    </row>
    <row r="1011" spans="1:9" ht="16.899999999999999" customHeight="1" x14ac:dyDescent="0.25">
      <c r="A1011" s="83" t="s">
        <v>39</v>
      </c>
      <c r="B1011" s="110">
        <v>1</v>
      </c>
      <c r="C1011" s="110">
        <f t="shared" si="159"/>
        <v>365</v>
      </c>
      <c r="D1011" s="110">
        <v>335</v>
      </c>
      <c r="E1011" s="110">
        <v>29.999999999999996</v>
      </c>
      <c r="F1011" s="111">
        <v>1120</v>
      </c>
      <c r="G1011" s="111">
        <f t="shared" si="161"/>
        <v>6.6898</v>
      </c>
      <c r="H1011" s="112">
        <f t="shared" si="163"/>
        <v>401.39</v>
      </c>
      <c r="I1011" s="112">
        <f t="shared" si="160"/>
        <v>496.08</v>
      </c>
    </row>
    <row r="1012" spans="1:9" ht="16.899999999999999" customHeight="1" x14ac:dyDescent="0.25">
      <c r="A1012" s="83" t="s">
        <v>39</v>
      </c>
      <c r="B1012" s="110">
        <v>1</v>
      </c>
      <c r="C1012" s="110">
        <f t="shared" si="159"/>
        <v>259.5</v>
      </c>
      <c r="D1012" s="110">
        <v>139.75</v>
      </c>
      <c r="E1012" s="110">
        <v>119.75</v>
      </c>
      <c r="F1012" s="111">
        <v>1238</v>
      </c>
      <c r="G1012" s="111">
        <f t="shared" si="161"/>
        <v>7.3945999999999996</v>
      </c>
      <c r="H1012" s="112">
        <f t="shared" si="163"/>
        <v>1771.01</v>
      </c>
      <c r="I1012" s="112">
        <f t="shared" si="160"/>
        <v>2188.79</v>
      </c>
    </row>
    <row r="1013" spans="1:9" ht="16.899999999999999" customHeight="1" x14ac:dyDescent="0.25">
      <c r="A1013" s="83" t="s">
        <v>39</v>
      </c>
      <c r="B1013" s="110">
        <v>1</v>
      </c>
      <c r="C1013" s="110">
        <f t="shared" si="159"/>
        <v>602.5</v>
      </c>
      <c r="D1013" s="110">
        <v>517</v>
      </c>
      <c r="E1013" s="110">
        <v>85.5</v>
      </c>
      <c r="F1013" s="111">
        <v>1393</v>
      </c>
      <c r="G1013" s="111">
        <f t="shared" si="161"/>
        <v>8.3203999999999994</v>
      </c>
      <c r="H1013" s="112">
        <f t="shared" si="163"/>
        <v>1422.79</v>
      </c>
      <c r="I1013" s="112">
        <f t="shared" si="160"/>
        <v>1758.43</v>
      </c>
    </row>
    <row r="1014" spans="1:9" ht="16.899999999999999" customHeight="1" x14ac:dyDescent="0.25">
      <c r="A1014" s="83" t="s">
        <v>39</v>
      </c>
      <c r="B1014" s="110">
        <v>1</v>
      </c>
      <c r="C1014" s="110">
        <f t="shared" si="159"/>
        <v>428.66199999999998</v>
      </c>
      <c r="D1014" s="110">
        <v>425</v>
      </c>
      <c r="E1014" s="110">
        <v>3.6619999999999999</v>
      </c>
      <c r="F1014" s="111">
        <v>1158</v>
      </c>
      <c r="G1014" s="111">
        <f t="shared" si="161"/>
        <v>6.9166999999999996</v>
      </c>
      <c r="H1014" s="112">
        <f t="shared" si="163"/>
        <v>50.66</v>
      </c>
      <c r="I1014" s="112">
        <f t="shared" si="160"/>
        <v>62.61</v>
      </c>
    </row>
    <row r="1015" spans="1:9" ht="16.899999999999999" customHeight="1" x14ac:dyDescent="0.25">
      <c r="A1015" s="83" t="s">
        <v>247</v>
      </c>
      <c r="B1015" s="110">
        <v>1</v>
      </c>
      <c r="C1015" s="110">
        <f t="shared" si="159"/>
        <v>151.755</v>
      </c>
      <c r="D1015" s="110">
        <v>137.75</v>
      </c>
      <c r="E1015" s="110">
        <v>14.005000000000001</v>
      </c>
      <c r="F1015" s="111">
        <v>1631</v>
      </c>
      <c r="G1015" s="111">
        <f t="shared" si="161"/>
        <v>9.7420000000000009</v>
      </c>
      <c r="H1015" s="112">
        <f t="shared" si="163"/>
        <v>272.87</v>
      </c>
      <c r="I1015" s="112">
        <f t="shared" si="160"/>
        <v>337.24</v>
      </c>
    </row>
    <row r="1016" spans="1:9" ht="16.899999999999999" customHeight="1" x14ac:dyDescent="0.25">
      <c r="A1016" s="83" t="s">
        <v>47</v>
      </c>
      <c r="B1016" s="110">
        <v>1</v>
      </c>
      <c r="C1016" s="110">
        <f t="shared" si="159"/>
        <v>278.49794238683126</v>
      </c>
      <c r="D1016" s="110">
        <v>275</v>
      </c>
      <c r="E1016" s="110">
        <v>3.4979423868312756</v>
      </c>
      <c r="F1016" s="111">
        <v>1489</v>
      </c>
      <c r="G1016" s="111">
        <f t="shared" si="161"/>
        <v>8.8938000000000006</v>
      </c>
      <c r="H1016" s="112">
        <f t="shared" si="163"/>
        <v>62.22</v>
      </c>
      <c r="I1016" s="112">
        <f t="shared" si="160"/>
        <v>76.900000000000006</v>
      </c>
    </row>
    <row r="1017" spans="1:9" ht="16.899999999999999" customHeight="1" x14ac:dyDescent="0.25">
      <c r="A1017" s="83" t="s">
        <v>47</v>
      </c>
      <c r="B1017" s="110">
        <v>1</v>
      </c>
      <c r="C1017" s="110">
        <f t="shared" si="159"/>
        <v>291.3795620437956</v>
      </c>
      <c r="D1017" s="110">
        <v>291</v>
      </c>
      <c r="E1017" s="110">
        <v>0.37956204379562042</v>
      </c>
      <c r="F1017" s="111">
        <v>1489</v>
      </c>
      <c r="G1017" s="111">
        <f t="shared" si="161"/>
        <v>8.8938000000000006</v>
      </c>
      <c r="H1017" s="112">
        <f>ROUND(E1017*G1017*2,2)</f>
        <v>6.75</v>
      </c>
      <c r="I1017" s="112">
        <f t="shared" si="160"/>
        <v>8.34</v>
      </c>
    </row>
    <row r="1018" spans="1:9" ht="16.899999999999999" customHeight="1" x14ac:dyDescent="0.25">
      <c r="A1018" s="83" t="s">
        <v>47</v>
      </c>
      <c r="B1018" s="110">
        <v>1</v>
      </c>
      <c r="C1018" s="110">
        <f t="shared" si="159"/>
        <v>126</v>
      </c>
      <c r="D1018" s="110">
        <v>125.5</v>
      </c>
      <c r="E1018" s="110">
        <v>0.5</v>
      </c>
      <c r="F1018" s="111">
        <v>1631</v>
      </c>
      <c r="G1018" s="111">
        <f t="shared" si="161"/>
        <v>9.7420000000000009</v>
      </c>
      <c r="H1018" s="112">
        <f t="shared" ref="H1018:H1025" si="164">ROUND(E1018*G1018*2,2)</f>
        <v>9.74</v>
      </c>
      <c r="I1018" s="112">
        <f t="shared" si="160"/>
        <v>12.04</v>
      </c>
    </row>
    <row r="1019" spans="1:9" ht="16.899999999999999" customHeight="1" x14ac:dyDescent="0.25">
      <c r="A1019" s="83" t="s">
        <v>47</v>
      </c>
      <c r="B1019" s="110">
        <v>1</v>
      </c>
      <c r="C1019" s="110">
        <f t="shared" si="159"/>
        <v>135.23500000000001</v>
      </c>
      <c r="D1019" s="110">
        <v>133.75</v>
      </c>
      <c r="E1019" s="110">
        <v>1.4850000000000001</v>
      </c>
      <c r="F1019" s="111">
        <v>1631</v>
      </c>
      <c r="G1019" s="111">
        <f t="shared" si="161"/>
        <v>9.7420000000000009</v>
      </c>
      <c r="H1019" s="112">
        <f t="shared" si="164"/>
        <v>28.93</v>
      </c>
      <c r="I1019" s="112">
        <f t="shared" si="160"/>
        <v>35.75</v>
      </c>
    </row>
    <row r="1020" spans="1:9" ht="16.899999999999999" customHeight="1" x14ac:dyDescent="0.25">
      <c r="A1020" s="83" t="s">
        <v>47</v>
      </c>
      <c r="B1020" s="110">
        <v>1</v>
      </c>
      <c r="C1020" s="110">
        <f t="shared" si="159"/>
        <v>148.11799999999999</v>
      </c>
      <c r="D1020" s="110">
        <v>137.5</v>
      </c>
      <c r="E1020" s="110">
        <v>10.618</v>
      </c>
      <c r="F1020" s="111">
        <v>1631</v>
      </c>
      <c r="G1020" s="111">
        <f t="shared" si="161"/>
        <v>9.7420000000000009</v>
      </c>
      <c r="H1020" s="112">
        <f t="shared" si="164"/>
        <v>206.88</v>
      </c>
      <c r="I1020" s="112">
        <f t="shared" si="160"/>
        <v>255.68</v>
      </c>
    </row>
    <row r="1021" spans="1:9" ht="16.899999999999999" customHeight="1" x14ac:dyDescent="0.25">
      <c r="A1021" s="83" t="s">
        <v>47</v>
      </c>
      <c r="B1021" s="110">
        <v>1</v>
      </c>
      <c r="C1021" s="110">
        <f t="shared" si="159"/>
        <v>733</v>
      </c>
      <c r="D1021" s="110">
        <v>502.5</v>
      </c>
      <c r="E1021" s="110">
        <v>230.5</v>
      </c>
      <c r="F1021" s="111">
        <v>1631</v>
      </c>
      <c r="G1021" s="111">
        <f t="shared" si="161"/>
        <v>9.7420000000000009</v>
      </c>
      <c r="H1021" s="112">
        <f t="shared" si="164"/>
        <v>4491.0600000000004</v>
      </c>
      <c r="I1021" s="112">
        <f t="shared" si="160"/>
        <v>5550.5</v>
      </c>
    </row>
    <row r="1022" spans="1:9" ht="16.899999999999999" customHeight="1" x14ac:dyDescent="0.25">
      <c r="A1022" s="83" t="s">
        <v>47</v>
      </c>
      <c r="B1022" s="110">
        <v>1</v>
      </c>
      <c r="C1022" s="110">
        <f t="shared" si="159"/>
        <v>148.25800000000001</v>
      </c>
      <c r="D1022" s="110">
        <v>145.5</v>
      </c>
      <c r="E1022" s="110">
        <v>2.758</v>
      </c>
      <c r="F1022" s="111">
        <v>1631</v>
      </c>
      <c r="G1022" s="111">
        <f t="shared" si="161"/>
        <v>9.7420000000000009</v>
      </c>
      <c r="H1022" s="112">
        <f t="shared" si="164"/>
        <v>53.74</v>
      </c>
      <c r="I1022" s="112">
        <f t="shared" si="160"/>
        <v>66.42</v>
      </c>
    </row>
    <row r="1023" spans="1:9" ht="16.899999999999999" customHeight="1" x14ac:dyDescent="0.25">
      <c r="A1023" s="83" t="s">
        <v>47</v>
      </c>
      <c r="B1023" s="110">
        <v>1</v>
      </c>
      <c r="C1023" s="110">
        <f t="shared" si="159"/>
        <v>125</v>
      </c>
      <c r="D1023" s="110">
        <v>53.5</v>
      </c>
      <c r="E1023" s="110">
        <v>71.5</v>
      </c>
      <c r="F1023" s="111">
        <v>1631</v>
      </c>
      <c r="G1023" s="111">
        <f t="shared" si="161"/>
        <v>9.7420000000000009</v>
      </c>
      <c r="H1023" s="112">
        <f t="shared" si="164"/>
        <v>1393.11</v>
      </c>
      <c r="I1023" s="112">
        <f t="shared" si="160"/>
        <v>1721.74</v>
      </c>
    </row>
    <row r="1024" spans="1:9" ht="16.899999999999999" customHeight="1" x14ac:dyDescent="0.25">
      <c r="A1024" s="83" t="s">
        <v>248</v>
      </c>
      <c r="B1024" s="110">
        <v>1</v>
      </c>
      <c r="C1024" s="110">
        <f t="shared" si="159"/>
        <v>569</v>
      </c>
      <c r="D1024" s="110">
        <v>510</v>
      </c>
      <c r="E1024" s="110">
        <v>59</v>
      </c>
      <c r="F1024" s="111">
        <v>1638</v>
      </c>
      <c r="G1024" s="111">
        <f t="shared" si="161"/>
        <v>9.7837999999999994</v>
      </c>
      <c r="H1024" s="112">
        <f t="shared" si="164"/>
        <v>1154.49</v>
      </c>
      <c r="I1024" s="112">
        <f t="shared" si="160"/>
        <v>1426.83</v>
      </c>
    </row>
    <row r="1025" spans="1:9" ht="16.899999999999999" customHeight="1" x14ac:dyDescent="0.25">
      <c r="A1025" s="83" t="s">
        <v>249</v>
      </c>
      <c r="B1025" s="110">
        <v>1</v>
      </c>
      <c r="C1025" s="110">
        <f t="shared" si="159"/>
        <v>590</v>
      </c>
      <c r="D1025" s="110">
        <v>583</v>
      </c>
      <c r="E1025" s="110">
        <v>7</v>
      </c>
      <c r="F1025" s="111">
        <v>1470</v>
      </c>
      <c r="G1025" s="111">
        <f t="shared" si="161"/>
        <v>8.7803000000000004</v>
      </c>
      <c r="H1025" s="112">
        <f t="shared" si="164"/>
        <v>122.92</v>
      </c>
      <c r="I1025" s="112">
        <f t="shared" si="160"/>
        <v>151.91999999999999</v>
      </c>
    </row>
    <row r="1026" spans="1:9" ht="33" x14ac:dyDescent="0.25">
      <c r="A1026" s="107" t="s">
        <v>250</v>
      </c>
      <c r="B1026" s="116">
        <f>SUM(B1027:B1147)</f>
        <v>121</v>
      </c>
      <c r="C1026" s="116"/>
      <c r="D1026" s="116"/>
      <c r="E1026" s="116">
        <f>SUM(E1027:E1147)</f>
        <v>8651.0379087911169</v>
      </c>
      <c r="F1026" s="118"/>
      <c r="G1026" s="118"/>
      <c r="H1026" s="117">
        <f>SUM(H1027:H1147)</f>
        <v>88336.38999999997</v>
      </c>
      <c r="I1026" s="117">
        <f>SUM(I1027:I1147)</f>
        <v>109174.93</v>
      </c>
    </row>
    <row r="1027" spans="1:9" ht="16.899999999999999" customHeight="1" x14ac:dyDescent="0.25">
      <c r="A1027" s="83" t="s">
        <v>13</v>
      </c>
      <c r="B1027" s="110">
        <v>1</v>
      </c>
      <c r="C1027" s="110">
        <f t="shared" ref="C1027:C1127" si="165">D1027+E1027</f>
        <v>548.5</v>
      </c>
      <c r="D1027" s="110">
        <v>542</v>
      </c>
      <c r="E1027" s="110">
        <v>6.5</v>
      </c>
      <c r="F1027" s="111">
        <v>1004</v>
      </c>
      <c r="G1027" s="111">
        <f t="shared" si="161"/>
        <v>5.9969000000000001</v>
      </c>
      <c r="H1027" s="112">
        <f>ROUND(E1027*G1027*2,2)</f>
        <v>77.959999999999994</v>
      </c>
      <c r="I1027" s="112">
        <f t="shared" ref="I1027:I1090" si="166">ROUND(H1027*1.2359,2)</f>
        <v>96.35</v>
      </c>
    </row>
    <row r="1028" spans="1:9" ht="16.899999999999999" customHeight="1" x14ac:dyDescent="0.25">
      <c r="A1028" s="83" t="s">
        <v>13</v>
      </c>
      <c r="B1028" s="110">
        <v>1</v>
      </c>
      <c r="C1028" s="110">
        <f t="shared" si="165"/>
        <v>14.5</v>
      </c>
      <c r="D1028" s="110">
        <v>0</v>
      </c>
      <c r="E1028" s="110">
        <v>14.5</v>
      </c>
      <c r="F1028" s="111">
        <v>828</v>
      </c>
      <c r="G1028" s="111">
        <f t="shared" si="161"/>
        <v>4.9455999999999998</v>
      </c>
      <c r="H1028" s="112">
        <f t="shared" ref="H1028:H1091" si="167">ROUND(E1028*G1028*2,2)</f>
        <v>143.41999999999999</v>
      </c>
      <c r="I1028" s="112">
        <f t="shared" si="166"/>
        <v>177.25</v>
      </c>
    </row>
    <row r="1029" spans="1:9" ht="16.899999999999999" customHeight="1" x14ac:dyDescent="0.25">
      <c r="A1029" s="83" t="s">
        <v>13</v>
      </c>
      <c r="B1029" s="110">
        <v>1</v>
      </c>
      <c r="C1029" s="110">
        <f t="shared" si="165"/>
        <v>16</v>
      </c>
      <c r="D1029" s="110">
        <v>0</v>
      </c>
      <c r="E1029" s="110">
        <v>16</v>
      </c>
      <c r="F1029" s="111">
        <v>828</v>
      </c>
      <c r="G1029" s="111">
        <f t="shared" si="161"/>
        <v>4.9455999999999998</v>
      </c>
      <c r="H1029" s="112">
        <f t="shared" si="167"/>
        <v>158.26</v>
      </c>
      <c r="I1029" s="112">
        <f t="shared" si="166"/>
        <v>195.59</v>
      </c>
    </row>
    <row r="1030" spans="1:9" ht="16.899999999999999" customHeight="1" x14ac:dyDescent="0.25">
      <c r="A1030" s="83" t="s">
        <v>13</v>
      </c>
      <c r="B1030" s="110">
        <v>1</v>
      </c>
      <c r="C1030" s="110">
        <f t="shared" si="165"/>
        <v>111</v>
      </c>
      <c r="D1030" s="110">
        <v>103</v>
      </c>
      <c r="E1030" s="110">
        <v>8</v>
      </c>
      <c r="F1030" s="111">
        <v>828</v>
      </c>
      <c r="G1030" s="111">
        <f t="shared" si="161"/>
        <v>4.9455999999999998</v>
      </c>
      <c r="H1030" s="112">
        <f t="shared" si="167"/>
        <v>79.13</v>
      </c>
      <c r="I1030" s="112">
        <f t="shared" si="166"/>
        <v>97.8</v>
      </c>
    </row>
    <row r="1031" spans="1:9" ht="16.899999999999999" customHeight="1" x14ac:dyDescent="0.25">
      <c r="A1031" s="83" t="s">
        <v>13</v>
      </c>
      <c r="B1031" s="110">
        <v>1</v>
      </c>
      <c r="C1031" s="110">
        <f t="shared" si="165"/>
        <v>459.5</v>
      </c>
      <c r="D1031" s="110">
        <v>438</v>
      </c>
      <c r="E1031" s="110">
        <v>21.5</v>
      </c>
      <c r="F1031" s="111">
        <v>828</v>
      </c>
      <c r="G1031" s="111">
        <f t="shared" si="161"/>
        <v>4.9455999999999998</v>
      </c>
      <c r="H1031" s="112">
        <f t="shared" si="167"/>
        <v>212.66</v>
      </c>
      <c r="I1031" s="112">
        <f t="shared" si="166"/>
        <v>262.83</v>
      </c>
    </row>
    <row r="1032" spans="1:9" ht="16.899999999999999" customHeight="1" x14ac:dyDescent="0.25">
      <c r="A1032" s="83" t="s">
        <v>13</v>
      </c>
      <c r="B1032" s="110">
        <v>1</v>
      </c>
      <c r="C1032" s="110">
        <f t="shared" si="165"/>
        <v>16</v>
      </c>
      <c r="D1032" s="110">
        <v>0</v>
      </c>
      <c r="E1032" s="110">
        <v>16</v>
      </c>
      <c r="F1032" s="111">
        <v>828</v>
      </c>
      <c r="G1032" s="111">
        <f t="shared" si="161"/>
        <v>4.9455999999999998</v>
      </c>
      <c r="H1032" s="112">
        <f t="shared" si="167"/>
        <v>158.26</v>
      </c>
      <c r="I1032" s="112">
        <f t="shared" si="166"/>
        <v>195.59</v>
      </c>
    </row>
    <row r="1033" spans="1:9" ht="16.899999999999999" customHeight="1" x14ac:dyDescent="0.25">
      <c r="A1033" s="83" t="s">
        <v>13</v>
      </c>
      <c r="B1033" s="110">
        <v>1</v>
      </c>
      <c r="C1033" s="110">
        <f t="shared" si="165"/>
        <v>670.5</v>
      </c>
      <c r="D1033" s="110">
        <v>670</v>
      </c>
      <c r="E1033" s="110">
        <v>0.5</v>
      </c>
      <c r="F1033" s="111">
        <v>828</v>
      </c>
      <c r="G1033" s="111">
        <f t="shared" si="161"/>
        <v>4.9455999999999998</v>
      </c>
      <c r="H1033" s="112">
        <f t="shared" si="167"/>
        <v>4.95</v>
      </c>
      <c r="I1033" s="112">
        <f t="shared" si="166"/>
        <v>6.12</v>
      </c>
    </row>
    <row r="1034" spans="1:9" ht="16.899999999999999" customHeight="1" x14ac:dyDescent="0.25">
      <c r="A1034" s="83" t="s">
        <v>13</v>
      </c>
      <c r="B1034" s="110">
        <v>1</v>
      </c>
      <c r="C1034" s="110">
        <f t="shared" si="165"/>
        <v>336</v>
      </c>
      <c r="D1034" s="110">
        <v>294</v>
      </c>
      <c r="E1034" s="110">
        <v>42</v>
      </c>
      <c r="F1034" s="111">
        <v>795</v>
      </c>
      <c r="G1034" s="111">
        <f t="shared" si="161"/>
        <v>4.7484999999999999</v>
      </c>
      <c r="H1034" s="112">
        <f t="shared" si="167"/>
        <v>398.87</v>
      </c>
      <c r="I1034" s="112">
        <f t="shared" si="166"/>
        <v>492.96</v>
      </c>
    </row>
    <row r="1035" spans="1:9" ht="16.899999999999999" customHeight="1" x14ac:dyDescent="0.25">
      <c r="A1035" s="83" t="s">
        <v>13</v>
      </c>
      <c r="B1035" s="110">
        <v>1</v>
      </c>
      <c r="C1035" s="110">
        <f t="shared" si="165"/>
        <v>253.26007005253942</v>
      </c>
      <c r="D1035" s="110">
        <v>181.5</v>
      </c>
      <c r="E1035" s="110">
        <v>71.760070052539419</v>
      </c>
      <c r="F1035" s="111">
        <v>795</v>
      </c>
      <c r="G1035" s="111">
        <f t="shared" si="161"/>
        <v>4.7484999999999999</v>
      </c>
      <c r="H1035" s="112">
        <f t="shared" si="167"/>
        <v>681.51</v>
      </c>
      <c r="I1035" s="112">
        <f t="shared" si="166"/>
        <v>842.28</v>
      </c>
    </row>
    <row r="1036" spans="1:9" ht="16.899999999999999" customHeight="1" x14ac:dyDescent="0.25">
      <c r="A1036" s="83" t="s">
        <v>13</v>
      </c>
      <c r="B1036" s="110">
        <v>1</v>
      </c>
      <c r="C1036" s="110">
        <f t="shared" si="165"/>
        <v>508</v>
      </c>
      <c r="D1036" s="110">
        <v>502</v>
      </c>
      <c r="E1036" s="110">
        <v>6</v>
      </c>
      <c r="F1036" s="111">
        <v>795</v>
      </c>
      <c r="G1036" s="111">
        <f t="shared" si="161"/>
        <v>4.7484999999999999</v>
      </c>
      <c r="H1036" s="112">
        <f t="shared" si="167"/>
        <v>56.98</v>
      </c>
      <c r="I1036" s="112">
        <f t="shared" si="166"/>
        <v>70.42</v>
      </c>
    </row>
    <row r="1037" spans="1:9" ht="16.899999999999999" customHeight="1" x14ac:dyDescent="0.25">
      <c r="A1037" s="83" t="s">
        <v>13</v>
      </c>
      <c r="B1037" s="110">
        <v>1</v>
      </c>
      <c r="C1037" s="110">
        <f t="shared" si="165"/>
        <v>574</v>
      </c>
      <c r="D1037" s="110">
        <v>550</v>
      </c>
      <c r="E1037" s="110">
        <v>24</v>
      </c>
      <c r="F1037" s="111">
        <v>768</v>
      </c>
      <c r="G1037" s="111">
        <f t="shared" si="161"/>
        <v>4.5872999999999999</v>
      </c>
      <c r="H1037" s="112">
        <f t="shared" si="167"/>
        <v>220.19</v>
      </c>
      <c r="I1037" s="112">
        <f t="shared" si="166"/>
        <v>272.13</v>
      </c>
    </row>
    <row r="1038" spans="1:9" ht="16.899999999999999" customHeight="1" x14ac:dyDescent="0.25">
      <c r="A1038" s="83" t="s">
        <v>13</v>
      </c>
      <c r="B1038" s="110">
        <v>1</v>
      </c>
      <c r="C1038" s="110">
        <f t="shared" si="165"/>
        <v>512</v>
      </c>
      <c r="D1038" s="110">
        <v>511</v>
      </c>
      <c r="E1038" s="110">
        <v>1</v>
      </c>
      <c r="F1038" s="111">
        <v>768</v>
      </c>
      <c r="G1038" s="111">
        <f t="shared" ref="G1038:G1101" si="168">ROUND(F1038/167.42,4)</f>
        <v>4.5872999999999999</v>
      </c>
      <c r="H1038" s="112">
        <f t="shared" si="167"/>
        <v>9.17</v>
      </c>
      <c r="I1038" s="112">
        <f t="shared" si="166"/>
        <v>11.33</v>
      </c>
    </row>
    <row r="1039" spans="1:9" ht="16.899999999999999" customHeight="1" x14ac:dyDescent="0.25">
      <c r="A1039" s="83" t="s">
        <v>13</v>
      </c>
      <c r="B1039" s="110">
        <v>1</v>
      </c>
      <c r="C1039" s="110">
        <f t="shared" si="165"/>
        <v>550</v>
      </c>
      <c r="D1039" s="110">
        <v>534</v>
      </c>
      <c r="E1039" s="110">
        <v>16</v>
      </c>
      <c r="F1039" s="111">
        <v>818</v>
      </c>
      <c r="G1039" s="111">
        <f t="shared" si="168"/>
        <v>4.8859000000000004</v>
      </c>
      <c r="H1039" s="112">
        <f t="shared" si="167"/>
        <v>156.35</v>
      </c>
      <c r="I1039" s="112">
        <f t="shared" si="166"/>
        <v>193.23</v>
      </c>
    </row>
    <row r="1040" spans="1:9" ht="16.899999999999999" customHeight="1" x14ac:dyDescent="0.25">
      <c r="A1040" s="83" t="s">
        <v>13</v>
      </c>
      <c r="B1040" s="110">
        <v>1</v>
      </c>
      <c r="C1040" s="110">
        <f t="shared" si="165"/>
        <v>606</v>
      </c>
      <c r="D1040" s="110">
        <v>590</v>
      </c>
      <c r="E1040" s="110">
        <v>16</v>
      </c>
      <c r="F1040" s="111">
        <v>818</v>
      </c>
      <c r="G1040" s="111">
        <f t="shared" si="168"/>
        <v>4.8859000000000004</v>
      </c>
      <c r="H1040" s="112">
        <f t="shared" si="167"/>
        <v>156.35</v>
      </c>
      <c r="I1040" s="112">
        <f t="shared" si="166"/>
        <v>193.23</v>
      </c>
    </row>
    <row r="1041" spans="1:9" ht="16.899999999999999" customHeight="1" x14ac:dyDescent="0.25">
      <c r="A1041" s="83" t="s">
        <v>13</v>
      </c>
      <c r="B1041" s="110">
        <v>1</v>
      </c>
      <c r="C1041" s="110">
        <f t="shared" si="165"/>
        <v>657</v>
      </c>
      <c r="D1041" s="110">
        <v>639</v>
      </c>
      <c r="E1041" s="110">
        <v>18</v>
      </c>
      <c r="F1041" s="111">
        <v>788</v>
      </c>
      <c r="G1041" s="111">
        <f t="shared" si="168"/>
        <v>4.7066999999999997</v>
      </c>
      <c r="H1041" s="112">
        <f t="shared" si="167"/>
        <v>169.44</v>
      </c>
      <c r="I1041" s="112">
        <f t="shared" si="166"/>
        <v>209.41</v>
      </c>
    </row>
    <row r="1042" spans="1:9" ht="16.899999999999999" customHeight="1" x14ac:dyDescent="0.25">
      <c r="A1042" s="83" t="s">
        <v>13</v>
      </c>
      <c r="B1042" s="110">
        <v>1</v>
      </c>
      <c r="C1042" s="110">
        <f t="shared" si="165"/>
        <v>655</v>
      </c>
      <c r="D1042" s="110">
        <v>639</v>
      </c>
      <c r="E1042" s="110">
        <v>16</v>
      </c>
      <c r="F1042" s="111">
        <v>788</v>
      </c>
      <c r="G1042" s="111">
        <f t="shared" si="168"/>
        <v>4.7066999999999997</v>
      </c>
      <c r="H1042" s="112">
        <f t="shared" si="167"/>
        <v>150.61000000000001</v>
      </c>
      <c r="I1042" s="112">
        <f t="shared" si="166"/>
        <v>186.14</v>
      </c>
    </row>
    <row r="1043" spans="1:9" ht="16.899999999999999" customHeight="1" x14ac:dyDescent="0.25">
      <c r="A1043" s="83" t="s">
        <v>13</v>
      </c>
      <c r="B1043" s="110">
        <v>1</v>
      </c>
      <c r="C1043" s="110">
        <f t="shared" si="165"/>
        <v>599</v>
      </c>
      <c r="D1043" s="110">
        <v>559</v>
      </c>
      <c r="E1043" s="110">
        <v>40</v>
      </c>
      <c r="F1043" s="111">
        <v>788</v>
      </c>
      <c r="G1043" s="111">
        <f t="shared" si="168"/>
        <v>4.7066999999999997</v>
      </c>
      <c r="H1043" s="112">
        <f t="shared" si="167"/>
        <v>376.54</v>
      </c>
      <c r="I1043" s="112">
        <f t="shared" si="166"/>
        <v>465.37</v>
      </c>
    </row>
    <row r="1044" spans="1:9" ht="16.899999999999999" customHeight="1" x14ac:dyDescent="0.25">
      <c r="A1044" s="83" t="s">
        <v>13</v>
      </c>
      <c r="B1044" s="110">
        <v>1</v>
      </c>
      <c r="C1044" s="110">
        <f t="shared" si="165"/>
        <v>384</v>
      </c>
      <c r="D1044" s="110">
        <v>270</v>
      </c>
      <c r="E1044" s="110">
        <v>114</v>
      </c>
      <c r="F1044" s="111">
        <v>783</v>
      </c>
      <c r="G1044" s="111">
        <f t="shared" si="168"/>
        <v>4.6768999999999998</v>
      </c>
      <c r="H1044" s="112">
        <f t="shared" si="167"/>
        <v>1066.33</v>
      </c>
      <c r="I1044" s="112">
        <f t="shared" si="166"/>
        <v>1317.88</v>
      </c>
    </row>
    <row r="1045" spans="1:9" ht="16.899999999999999" customHeight="1" x14ac:dyDescent="0.25">
      <c r="A1045" s="83" t="s">
        <v>13</v>
      </c>
      <c r="B1045" s="110">
        <v>1</v>
      </c>
      <c r="C1045" s="110">
        <f t="shared" si="165"/>
        <v>608</v>
      </c>
      <c r="D1045" s="110">
        <v>575</v>
      </c>
      <c r="E1045" s="110">
        <v>33</v>
      </c>
      <c r="F1045" s="111">
        <v>783</v>
      </c>
      <c r="G1045" s="111">
        <f t="shared" si="168"/>
        <v>4.6768999999999998</v>
      </c>
      <c r="H1045" s="112">
        <f t="shared" si="167"/>
        <v>308.68</v>
      </c>
      <c r="I1045" s="112">
        <f t="shared" si="166"/>
        <v>381.5</v>
      </c>
    </row>
    <row r="1046" spans="1:9" ht="16.899999999999999" customHeight="1" x14ac:dyDescent="0.25">
      <c r="A1046" s="83" t="s">
        <v>13</v>
      </c>
      <c r="B1046" s="110">
        <v>1</v>
      </c>
      <c r="C1046" s="110">
        <f t="shared" si="165"/>
        <v>704</v>
      </c>
      <c r="D1046" s="110">
        <v>599</v>
      </c>
      <c r="E1046" s="110">
        <v>105</v>
      </c>
      <c r="F1046" s="111">
        <v>783</v>
      </c>
      <c r="G1046" s="111">
        <f t="shared" si="168"/>
        <v>4.6768999999999998</v>
      </c>
      <c r="H1046" s="112">
        <f t="shared" si="167"/>
        <v>982.15</v>
      </c>
      <c r="I1046" s="112">
        <f t="shared" si="166"/>
        <v>1213.8399999999999</v>
      </c>
    </row>
    <row r="1047" spans="1:9" ht="16.899999999999999" customHeight="1" x14ac:dyDescent="0.25">
      <c r="A1047" s="83" t="s">
        <v>13</v>
      </c>
      <c r="B1047" s="110">
        <v>1</v>
      </c>
      <c r="C1047" s="110">
        <f t="shared" si="165"/>
        <v>608</v>
      </c>
      <c r="D1047" s="110">
        <v>590</v>
      </c>
      <c r="E1047" s="110">
        <v>18</v>
      </c>
      <c r="F1047" s="111">
        <v>783</v>
      </c>
      <c r="G1047" s="111">
        <f t="shared" si="168"/>
        <v>4.6768999999999998</v>
      </c>
      <c r="H1047" s="112">
        <f t="shared" si="167"/>
        <v>168.37</v>
      </c>
      <c r="I1047" s="112">
        <f t="shared" si="166"/>
        <v>208.09</v>
      </c>
    </row>
    <row r="1048" spans="1:9" ht="16.899999999999999" customHeight="1" x14ac:dyDescent="0.25">
      <c r="A1048" s="83" t="s">
        <v>13</v>
      </c>
      <c r="B1048" s="110">
        <v>1</v>
      </c>
      <c r="C1048" s="110">
        <f t="shared" si="165"/>
        <v>728</v>
      </c>
      <c r="D1048" s="110">
        <v>598</v>
      </c>
      <c r="E1048" s="110">
        <v>130</v>
      </c>
      <c r="F1048" s="111">
        <v>783</v>
      </c>
      <c r="G1048" s="111">
        <f t="shared" si="168"/>
        <v>4.6768999999999998</v>
      </c>
      <c r="H1048" s="112">
        <f t="shared" si="167"/>
        <v>1215.99</v>
      </c>
      <c r="I1048" s="112">
        <f t="shared" si="166"/>
        <v>1502.84</v>
      </c>
    </row>
    <row r="1049" spans="1:9" ht="16.899999999999999" customHeight="1" x14ac:dyDescent="0.25">
      <c r="A1049" s="83" t="s">
        <v>13</v>
      </c>
      <c r="B1049" s="110">
        <v>1</v>
      </c>
      <c r="C1049" s="110">
        <f t="shared" si="165"/>
        <v>752</v>
      </c>
      <c r="D1049" s="110">
        <v>670</v>
      </c>
      <c r="E1049" s="110">
        <v>82</v>
      </c>
      <c r="F1049" s="111">
        <v>783</v>
      </c>
      <c r="G1049" s="111">
        <f t="shared" si="168"/>
        <v>4.6768999999999998</v>
      </c>
      <c r="H1049" s="112">
        <f t="shared" si="167"/>
        <v>767.01</v>
      </c>
      <c r="I1049" s="112">
        <f t="shared" si="166"/>
        <v>947.95</v>
      </c>
    </row>
    <row r="1050" spans="1:9" ht="16.899999999999999" customHeight="1" x14ac:dyDescent="0.25">
      <c r="A1050" s="83" t="s">
        <v>13</v>
      </c>
      <c r="B1050" s="110">
        <v>1</v>
      </c>
      <c r="C1050" s="110">
        <f t="shared" si="165"/>
        <v>21</v>
      </c>
      <c r="D1050" s="110">
        <v>0</v>
      </c>
      <c r="E1050" s="110">
        <v>21</v>
      </c>
      <c r="F1050" s="111">
        <v>803</v>
      </c>
      <c r="G1050" s="111">
        <f t="shared" si="168"/>
        <v>4.7962999999999996</v>
      </c>
      <c r="H1050" s="112">
        <f t="shared" si="167"/>
        <v>201.44</v>
      </c>
      <c r="I1050" s="112">
        <f t="shared" si="166"/>
        <v>248.96</v>
      </c>
    </row>
    <row r="1051" spans="1:9" ht="16.899999999999999" customHeight="1" x14ac:dyDescent="0.25">
      <c r="A1051" s="83" t="s">
        <v>13</v>
      </c>
      <c r="B1051" s="110">
        <v>1</v>
      </c>
      <c r="C1051" s="110">
        <f t="shared" si="165"/>
        <v>607</v>
      </c>
      <c r="D1051" s="110">
        <v>590</v>
      </c>
      <c r="E1051" s="110">
        <v>17</v>
      </c>
      <c r="F1051" s="111">
        <v>818</v>
      </c>
      <c r="G1051" s="111">
        <f t="shared" si="168"/>
        <v>4.8859000000000004</v>
      </c>
      <c r="H1051" s="112">
        <f t="shared" si="167"/>
        <v>166.12</v>
      </c>
      <c r="I1051" s="112">
        <f t="shared" si="166"/>
        <v>205.31</v>
      </c>
    </row>
    <row r="1052" spans="1:9" ht="16.899999999999999" customHeight="1" x14ac:dyDescent="0.25">
      <c r="A1052" s="83" t="s">
        <v>13</v>
      </c>
      <c r="B1052" s="110">
        <v>1</v>
      </c>
      <c r="C1052" s="110">
        <f t="shared" si="165"/>
        <v>599</v>
      </c>
      <c r="D1052" s="110">
        <v>591</v>
      </c>
      <c r="E1052" s="110">
        <v>8</v>
      </c>
      <c r="F1052" s="111">
        <v>768</v>
      </c>
      <c r="G1052" s="111">
        <f t="shared" si="168"/>
        <v>4.5872999999999999</v>
      </c>
      <c r="H1052" s="112">
        <f t="shared" si="167"/>
        <v>73.400000000000006</v>
      </c>
      <c r="I1052" s="112">
        <f t="shared" si="166"/>
        <v>90.72</v>
      </c>
    </row>
    <row r="1053" spans="1:9" ht="16.899999999999999" customHeight="1" x14ac:dyDescent="0.25">
      <c r="A1053" s="83" t="s">
        <v>13</v>
      </c>
      <c r="B1053" s="110">
        <v>1</v>
      </c>
      <c r="C1053" s="110">
        <f t="shared" si="165"/>
        <v>590.5</v>
      </c>
      <c r="D1053" s="110">
        <v>590</v>
      </c>
      <c r="E1053" s="110">
        <v>0.5</v>
      </c>
      <c r="F1053" s="111">
        <v>913</v>
      </c>
      <c r="G1053" s="111">
        <f t="shared" si="168"/>
        <v>5.4534000000000002</v>
      </c>
      <c r="H1053" s="112">
        <f t="shared" si="167"/>
        <v>5.45</v>
      </c>
      <c r="I1053" s="112">
        <f t="shared" si="166"/>
        <v>6.74</v>
      </c>
    </row>
    <row r="1054" spans="1:9" ht="16.899999999999999" customHeight="1" x14ac:dyDescent="0.25">
      <c r="A1054" s="83" t="s">
        <v>13</v>
      </c>
      <c r="B1054" s="110">
        <v>1</v>
      </c>
      <c r="C1054" s="110">
        <f t="shared" si="165"/>
        <v>560</v>
      </c>
      <c r="D1054" s="110">
        <v>510</v>
      </c>
      <c r="E1054" s="110">
        <v>50</v>
      </c>
      <c r="F1054" s="111">
        <v>913</v>
      </c>
      <c r="G1054" s="111">
        <f t="shared" si="168"/>
        <v>5.4534000000000002</v>
      </c>
      <c r="H1054" s="112">
        <f t="shared" si="167"/>
        <v>545.34</v>
      </c>
      <c r="I1054" s="112">
        <f t="shared" si="166"/>
        <v>673.99</v>
      </c>
    </row>
    <row r="1055" spans="1:9" ht="16.899999999999999" customHeight="1" x14ac:dyDescent="0.25">
      <c r="A1055" s="83" t="s">
        <v>13</v>
      </c>
      <c r="B1055" s="110">
        <v>1</v>
      </c>
      <c r="C1055" s="110">
        <f t="shared" si="165"/>
        <v>456</v>
      </c>
      <c r="D1055" s="110">
        <v>438</v>
      </c>
      <c r="E1055" s="110">
        <v>18</v>
      </c>
      <c r="F1055" s="111">
        <v>913</v>
      </c>
      <c r="G1055" s="111">
        <f t="shared" si="168"/>
        <v>5.4534000000000002</v>
      </c>
      <c r="H1055" s="112">
        <f t="shared" si="167"/>
        <v>196.32</v>
      </c>
      <c r="I1055" s="112">
        <f t="shared" si="166"/>
        <v>242.63</v>
      </c>
    </row>
    <row r="1056" spans="1:9" ht="16.899999999999999" customHeight="1" x14ac:dyDescent="0.25">
      <c r="A1056" s="83" t="s">
        <v>13</v>
      </c>
      <c r="B1056" s="110">
        <v>1</v>
      </c>
      <c r="C1056" s="110">
        <f t="shared" si="165"/>
        <v>527</v>
      </c>
      <c r="D1056" s="110">
        <v>494</v>
      </c>
      <c r="E1056" s="110">
        <v>33</v>
      </c>
      <c r="F1056" s="111">
        <v>913</v>
      </c>
      <c r="G1056" s="111">
        <f t="shared" si="168"/>
        <v>5.4534000000000002</v>
      </c>
      <c r="H1056" s="112">
        <f t="shared" si="167"/>
        <v>359.92</v>
      </c>
      <c r="I1056" s="112">
        <f t="shared" si="166"/>
        <v>444.83</v>
      </c>
    </row>
    <row r="1057" spans="1:9" ht="16.899999999999999" customHeight="1" x14ac:dyDescent="0.25">
      <c r="A1057" s="83" t="s">
        <v>13</v>
      </c>
      <c r="B1057" s="110">
        <v>1</v>
      </c>
      <c r="C1057" s="110">
        <f t="shared" si="165"/>
        <v>567</v>
      </c>
      <c r="D1057" s="110">
        <v>502</v>
      </c>
      <c r="E1057" s="110">
        <v>65</v>
      </c>
      <c r="F1057" s="111">
        <v>913</v>
      </c>
      <c r="G1057" s="111">
        <f t="shared" si="168"/>
        <v>5.4534000000000002</v>
      </c>
      <c r="H1057" s="112">
        <f t="shared" si="167"/>
        <v>708.94</v>
      </c>
      <c r="I1057" s="112">
        <f t="shared" si="166"/>
        <v>876.18</v>
      </c>
    </row>
    <row r="1058" spans="1:9" ht="16.899999999999999" customHeight="1" x14ac:dyDescent="0.25">
      <c r="A1058" s="83" t="s">
        <v>13</v>
      </c>
      <c r="B1058" s="110">
        <v>1</v>
      </c>
      <c r="C1058" s="110">
        <f t="shared" si="165"/>
        <v>279.5</v>
      </c>
      <c r="D1058" s="110">
        <v>255</v>
      </c>
      <c r="E1058" s="110">
        <v>24.5</v>
      </c>
      <c r="F1058" s="111">
        <v>913</v>
      </c>
      <c r="G1058" s="111">
        <f t="shared" si="168"/>
        <v>5.4534000000000002</v>
      </c>
      <c r="H1058" s="112">
        <f t="shared" si="167"/>
        <v>267.22000000000003</v>
      </c>
      <c r="I1058" s="112">
        <f t="shared" si="166"/>
        <v>330.26</v>
      </c>
    </row>
    <row r="1059" spans="1:9" ht="16.899999999999999" customHeight="1" x14ac:dyDescent="0.25">
      <c r="A1059" s="83" t="s">
        <v>13</v>
      </c>
      <c r="B1059" s="110">
        <v>1</v>
      </c>
      <c r="C1059" s="110">
        <f t="shared" si="165"/>
        <v>303.5</v>
      </c>
      <c r="D1059" s="110">
        <v>255</v>
      </c>
      <c r="E1059" s="110">
        <v>48.5</v>
      </c>
      <c r="F1059" s="111">
        <v>913</v>
      </c>
      <c r="G1059" s="111">
        <f t="shared" si="168"/>
        <v>5.4534000000000002</v>
      </c>
      <c r="H1059" s="112">
        <f t="shared" si="167"/>
        <v>528.98</v>
      </c>
      <c r="I1059" s="112">
        <f t="shared" si="166"/>
        <v>653.77</v>
      </c>
    </row>
    <row r="1060" spans="1:9" ht="16.899999999999999" customHeight="1" x14ac:dyDescent="0.25">
      <c r="A1060" s="83" t="s">
        <v>13</v>
      </c>
      <c r="B1060" s="110">
        <v>1</v>
      </c>
      <c r="C1060" s="110">
        <f t="shared" si="165"/>
        <v>743</v>
      </c>
      <c r="D1060" s="110">
        <v>670</v>
      </c>
      <c r="E1060" s="110">
        <v>73</v>
      </c>
      <c r="F1060" s="111">
        <v>913</v>
      </c>
      <c r="G1060" s="111">
        <f t="shared" si="168"/>
        <v>5.4534000000000002</v>
      </c>
      <c r="H1060" s="112">
        <f t="shared" si="167"/>
        <v>796.2</v>
      </c>
      <c r="I1060" s="112">
        <f t="shared" si="166"/>
        <v>984.02</v>
      </c>
    </row>
    <row r="1061" spans="1:9" ht="16.899999999999999" customHeight="1" x14ac:dyDescent="0.25">
      <c r="A1061" s="83" t="s">
        <v>13</v>
      </c>
      <c r="B1061" s="110">
        <v>1</v>
      </c>
      <c r="C1061" s="110">
        <f t="shared" si="165"/>
        <v>56</v>
      </c>
      <c r="D1061" s="110">
        <v>0</v>
      </c>
      <c r="E1061" s="110">
        <v>56</v>
      </c>
      <c r="F1061" s="111">
        <v>913</v>
      </c>
      <c r="G1061" s="111">
        <f t="shared" si="168"/>
        <v>5.4534000000000002</v>
      </c>
      <c r="H1061" s="112">
        <f t="shared" si="167"/>
        <v>610.78</v>
      </c>
      <c r="I1061" s="112">
        <f t="shared" si="166"/>
        <v>754.86</v>
      </c>
    </row>
    <row r="1062" spans="1:9" ht="16.899999999999999" customHeight="1" x14ac:dyDescent="0.25">
      <c r="A1062" s="83" t="s">
        <v>13</v>
      </c>
      <c r="B1062" s="110">
        <v>1</v>
      </c>
      <c r="C1062" s="110">
        <f t="shared" si="165"/>
        <v>372</v>
      </c>
      <c r="D1062" s="110">
        <v>192</v>
      </c>
      <c r="E1062" s="110">
        <v>180</v>
      </c>
      <c r="F1062" s="111">
        <v>822</v>
      </c>
      <c r="G1062" s="111">
        <f t="shared" si="168"/>
        <v>4.9097999999999997</v>
      </c>
      <c r="H1062" s="112">
        <f t="shared" si="167"/>
        <v>1767.53</v>
      </c>
      <c r="I1062" s="112">
        <f t="shared" si="166"/>
        <v>2184.4899999999998</v>
      </c>
    </row>
    <row r="1063" spans="1:9" ht="16.899999999999999" customHeight="1" x14ac:dyDescent="0.25">
      <c r="A1063" s="83" t="s">
        <v>13</v>
      </c>
      <c r="B1063" s="110">
        <v>1</v>
      </c>
      <c r="C1063" s="110">
        <f t="shared" si="165"/>
        <v>576</v>
      </c>
      <c r="D1063" s="110">
        <v>486</v>
      </c>
      <c r="E1063" s="110">
        <v>90</v>
      </c>
      <c r="F1063" s="111">
        <v>828</v>
      </c>
      <c r="G1063" s="111">
        <f t="shared" si="168"/>
        <v>4.9455999999999998</v>
      </c>
      <c r="H1063" s="112">
        <f t="shared" si="167"/>
        <v>890.21</v>
      </c>
      <c r="I1063" s="112">
        <f t="shared" si="166"/>
        <v>1100.21</v>
      </c>
    </row>
    <row r="1064" spans="1:9" ht="16.899999999999999" customHeight="1" x14ac:dyDescent="0.25">
      <c r="A1064" s="83" t="s">
        <v>13</v>
      </c>
      <c r="B1064" s="110">
        <v>1</v>
      </c>
      <c r="C1064" s="110">
        <f t="shared" si="165"/>
        <v>600</v>
      </c>
      <c r="D1064" s="110">
        <v>511</v>
      </c>
      <c r="E1064" s="110">
        <v>89</v>
      </c>
      <c r="F1064" s="111">
        <v>828</v>
      </c>
      <c r="G1064" s="111">
        <f t="shared" si="168"/>
        <v>4.9455999999999998</v>
      </c>
      <c r="H1064" s="112">
        <f t="shared" si="167"/>
        <v>880.32</v>
      </c>
      <c r="I1064" s="112">
        <f t="shared" si="166"/>
        <v>1087.99</v>
      </c>
    </row>
    <row r="1065" spans="1:9" ht="16.899999999999999" customHeight="1" x14ac:dyDescent="0.25">
      <c r="A1065" s="83" t="s">
        <v>13</v>
      </c>
      <c r="B1065" s="110">
        <v>1</v>
      </c>
      <c r="C1065" s="110">
        <f t="shared" si="165"/>
        <v>708</v>
      </c>
      <c r="D1065" s="110">
        <v>566</v>
      </c>
      <c r="E1065" s="110">
        <v>142</v>
      </c>
      <c r="F1065" s="111">
        <v>828</v>
      </c>
      <c r="G1065" s="111">
        <f t="shared" si="168"/>
        <v>4.9455999999999998</v>
      </c>
      <c r="H1065" s="112">
        <f t="shared" si="167"/>
        <v>1404.55</v>
      </c>
      <c r="I1065" s="112">
        <f t="shared" si="166"/>
        <v>1735.88</v>
      </c>
    </row>
    <row r="1066" spans="1:9" ht="16.899999999999999" customHeight="1" x14ac:dyDescent="0.25">
      <c r="A1066" s="83" t="s">
        <v>13</v>
      </c>
      <c r="B1066" s="110">
        <v>1</v>
      </c>
      <c r="C1066" s="110">
        <f t="shared" si="165"/>
        <v>624</v>
      </c>
      <c r="D1066" s="110">
        <v>486</v>
      </c>
      <c r="E1066" s="110">
        <v>138</v>
      </c>
      <c r="F1066" s="111">
        <v>828</v>
      </c>
      <c r="G1066" s="111">
        <f t="shared" si="168"/>
        <v>4.9455999999999998</v>
      </c>
      <c r="H1066" s="112">
        <f t="shared" si="167"/>
        <v>1364.99</v>
      </c>
      <c r="I1066" s="112">
        <f t="shared" si="166"/>
        <v>1686.99</v>
      </c>
    </row>
    <row r="1067" spans="1:9" ht="16.899999999999999" customHeight="1" x14ac:dyDescent="0.25">
      <c r="A1067" s="83" t="s">
        <v>13</v>
      </c>
      <c r="B1067" s="110">
        <v>1</v>
      </c>
      <c r="C1067" s="110">
        <f t="shared" si="165"/>
        <v>844</v>
      </c>
      <c r="D1067" s="110">
        <v>590</v>
      </c>
      <c r="E1067" s="110">
        <v>254</v>
      </c>
      <c r="F1067" s="111">
        <v>828</v>
      </c>
      <c r="G1067" s="111">
        <f t="shared" si="168"/>
        <v>4.9455999999999998</v>
      </c>
      <c r="H1067" s="112">
        <f t="shared" si="167"/>
        <v>2512.36</v>
      </c>
      <c r="I1067" s="112">
        <f t="shared" si="166"/>
        <v>3105.03</v>
      </c>
    </row>
    <row r="1068" spans="1:9" ht="16.899999999999999" customHeight="1" x14ac:dyDescent="0.25">
      <c r="A1068" s="83" t="s">
        <v>13</v>
      </c>
      <c r="B1068" s="110">
        <v>1</v>
      </c>
      <c r="C1068" s="110">
        <f t="shared" si="165"/>
        <v>64</v>
      </c>
      <c r="D1068" s="110">
        <v>40</v>
      </c>
      <c r="E1068" s="110">
        <v>24</v>
      </c>
      <c r="F1068" s="111">
        <v>828</v>
      </c>
      <c r="G1068" s="111">
        <f t="shared" si="168"/>
        <v>4.9455999999999998</v>
      </c>
      <c r="H1068" s="112">
        <f t="shared" si="167"/>
        <v>237.39</v>
      </c>
      <c r="I1068" s="112">
        <f t="shared" si="166"/>
        <v>293.39</v>
      </c>
    </row>
    <row r="1069" spans="1:9" ht="16.899999999999999" customHeight="1" x14ac:dyDescent="0.25">
      <c r="A1069" s="83" t="s">
        <v>13</v>
      </c>
      <c r="B1069" s="110">
        <v>1</v>
      </c>
      <c r="C1069" s="110">
        <f t="shared" si="165"/>
        <v>680</v>
      </c>
      <c r="D1069" s="110">
        <v>487</v>
      </c>
      <c r="E1069" s="110">
        <v>193</v>
      </c>
      <c r="F1069" s="111">
        <v>828</v>
      </c>
      <c r="G1069" s="111">
        <f t="shared" si="168"/>
        <v>4.9455999999999998</v>
      </c>
      <c r="H1069" s="112">
        <f t="shared" si="167"/>
        <v>1909</v>
      </c>
      <c r="I1069" s="112">
        <f t="shared" si="166"/>
        <v>2359.33</v>
      </c>
    </row>
    <row r="1070" spans="1:9" ht="16.899999999999999" customHeight="1" x14ac:dyDescent="0.25">
      <c r="A1070" s="83" t="s">
        <v>13</v>
      </c>
      <c r="B1070" s="110">
        <v>1</v>
      </c>
      <c r="C1070" s="110">
        <f t="shared" si="165"/>
        <v>708</v>
      </c>
      <c r="D1070" s="110">
        <v>590</v>
      </c>
      <c r="E1070" s="110">
        <v>118</v>
      </c>
      <c r="F1070" s="111">
        <v>828</v>
      </c>
      <c r="G1070" s="111">
        <f t="shared" si="168"/>
        <v>4.9455999999999998</v>
      </c>
      <c r="H1070" s="112">
        <f t="shared" si="167"/>
        <v>1167.1600000000001</v>
      </c>
      <c r="I1070" s="112">
        <f t="shared" si="166"/>
        <v>1442.49</v>
      </c>
    </row>
    <row r="1071" spans="1:9" ht="16.899999999999999" customHeight="1" x14ac:dyDescent="0.25">
      <c r="A1071" s="83" t="s">
        <v>13</v>
      </c>
      <c r="B1071" s="110">
        <v>1</v>
      </c>
      <c r="C1071" s="110">
        <f t="shared" si="165"/>
        <v>888</v>
      </c>
      <c r="D1071" s="110">
        <v>606</v>
      </c>
      <c r="E1071" s="110">
        <v>282</v>
      </c>
      <c r="F1071" s="111">
        <v>828</v>
      </c>
      <c r="G1071" s="111">
        <f t="shared" si="168"/>
        <v>4.9455999999999998</v>
      </c>
      <c r="H1071" s="112">
        <f t="shared" si="167"/>
        <v>2789.32</v>
      </c>
      <c r="I1071" s="112">
        <f t="shared" si="166"/>
        <v>3447.32</v>
      </c>
    </row>
    <row r="1072" spans="1:9" ht="16.899999999999999" customHeight="1" x14ac:dyDescent="0.25">
      <c r="A1072" s="83" t="s">
        <v>13</v>
      </c>
      <c r="B1072" s="110">
        <v>1</v>
      </c>
      <c r="C1072" s="110">
        <f t="shared" si="165"/>
        <v>776</v>
      </c>
      <c r="D1072" s="110">
        <v>590</v>
      </c>
      <c r="E1072" s="110">
        <v>186</v>
      </c>
      <c r="F1072" s="111">
        <v>828</v>
      </c>
      <c r="G1072" s="111">
        <f t="shared" si="168"/>
        <v>4.9455999999999998</v>
      </c>
      <c r="H1072" s="112">
        <f t="shared" si="167"/>
        <v>1839.76</v>
      </c>
      <c r="I1072" s="112">
        <f t="shared" si="166"/>
        <v>2273.7600000000002</v>
      </c>
    </row>
    <row r="1073" spans="1:9" ht="16.899999999999999" customHeight="1" x14ac:dyDescent="0.25">
      <c r="A1073" s="83" t="s">
        <v>13</v>
      </c>
      <c r="B1073" s="110">
        <v>1</v>
      </c>
      <c r="C1073" s="110">
        <f t="shared" si="165"/>
        <v>656</v>
      </c>
      <c r="D1073" s="110">
        <v>519</v>
      </c>
      <c r="E1073" s="110">
        <v>137</v>
      </c>
      <c r="F1073" s="111">
        <v>828</v>
      </c>
      <c r="G1073" s="111">
        <f t="shared" si="168"/>
        <v>4.9455999999999998</v>
      </c>
      <c r="H1073" s="112">
        <f t="shared" si="167"/>
        <v>1355.09</v>
      </c>
      <c r="I1073" s="112">
        <f t="shared" si="166"/>
        <v>1674.76</v>
      </c>
    </row>
    <row r="1074" spans="1:9" ht="16.899999999999999" customHeight="1" x14ac:dyDescent="0.25">
      <c r="A1074" s="83" t="s">
        <v>13</v>
      </c>
      <c r="B1074" s="110">
        <v>1</v>
      </c>
      <c r="C1074" s="110">
        <f t="shared" si="165"/>
        <v>768</v>
      </c>
      <c r="D1074" s="110">
        <v>566</v>
      </c>
      <c r="E1074" s="110">
        <v>202</v>
      </c>
      <c r="F1074" s="111">
        <v>848</v>
      </c>
      <c r="G1074" s="111">
        <f t="shared" si="168"/>
        <v>5.0651000000000002</v>
      </c>
      <c r="H1074" s="112">
        <f t="shared" si="167"/>
        <v>2046.3</v>
      </c>
      <c r="I1074" s="112">
        <f t="shared" si="166"/>
        <v>2529.02</v>
      </c>
    </row>
    <row r="1075" spans="1:9" ht="16.899999999999999" customHeight="1" x14ac:dyDescent="0.25">
      <c r="A1075" s="83" t="s">
        <v>13</v>
      </c>
      <c r="B1075" s="110">
        <v>1</v>
      </c>
      <c r="C1075" s="110">
        <f t="shared" si="165"/>
        <v>736</v>
      </c>
      <c r="D1075" s="110">
        <v>542</v>
      </c>
      <c r="E1075" s="110">
        <v>194</v>
      </c>
      <c r="F1075" s="111">
        <v>848</v>
      </c>
      <c r="G1075" s="111">
        <f t="shared" si="168"/>
        <v>5.0651000000000002</v>
      </c>
      <c r="H1075" s="112">
        <f t="shared" si="167"/>
        <v>1965.26</v>
      </c>
      <c r="I1075" s="112">
        <f t="shared" si="166"/>
        <v>2428.86</v>
      </c>
    </row>
    <row r="1076" spans="1:9" ht="16.899999999999999" customHeight="1" x14ac:dyDescent="0.25">
      <c r="A1076" s="83" t="s">
        <v>13</v>
      </c>
      <c r="B1076" s="110">
        <v>1</v>
      </c>
      <c r="C1076" s="110">
        <f t="shared" si="165"/>
        <v>768</v>
      </c>
      <c r="D1076" s="110">
        <v>591</v>
      </c>
      <c r="E1076" s="110">
        <v>177</v>
      </c>
      <c r="F1076" s="111">
        <v>848</v>
      </c>
      <c r="G1076" s="111">
        <f t="shared" si="168"/>
        <v>5.0651000000000002</v>
      </c>
      <c r="H1076" s="112">
        <f t="shared" si="167"/>
        <v>1793.05</v>
      </c>
      <c r="I1076" s="112">
        <f t="shared" si="166"/>
        <v>2216.0300000000002</v>
      </c>
    </row>
    <row r="1077" spans="1:9" ht="16.899999999999999" customHeight="1" x14ac:dyDescent="0.25">
      <c r="A1077" s="83" t="s">
        <v>13</v>
      </c>
      <c r="B1077" s="110">
        <v>1</v>
      </c>
      <c r="C1077" s="110">
        <f t="shared" si="165"/>
        <v>720</v>
      </c>
      <c r="D1077" s="110">
        <v>503</v>
      </c>
      <c r="E1077" s="110">
        <v>217</v>
      </c>
      <c r="F1077" s="111">
        <v>848</v>
      </c>
      <c r="G1077" s="111">
        <f t="shared" si="168"/>
        <v>5.0651000000000002</v>
      </c>
      <c r="H1077" s="112">
        <f t="shared" si="167"/>
        <v>2198.25</v>
      </c>
      <c r="I1077" s="112">
        <f t="shared" si="166"/>
        <v>2716.82</v>
      </c>
    </row>
    <row r="1078" spans="1:9" ht="16.899999999999999" customHeight="1" x14ac:dyDescent="0.25">
      <c r="A1078" s="83" t="s">
        <v>13</v>
      </c>
      <c r="B1078" s="110">
        <v>1</v>
      </c>
      <c r="C1078" s="110">
        <f t="shared" si="165"/>
        <v>680</v>
      </c>
      <c r="D1078" s="110">
        <v>614</v>
      </c>
      <c r="E1078" s="110">
        <v>66</v>
      </c>
      <c r="F1078" s="111">
        <v>848</v>
      </c>
      <c r="G1078" s="111">
        <f t="shared" si="168"/>
        <v>5.0651000000000002</v>
      </c>
      <c r="H1078" s="112">
        <f t="shared" si="167"/>
        <v>668.59</v>
      </c>
      <c r="I1078" s="112">
        <f t="shared" si="166"/>
        <v>826.31</v>
      </c>
    </row>
    <row r="1079" spans="1:9" ht="16.899999999999999" customHeight="1" x14ac:dyDescent="0.25">
      <c r="A1079" s="83" t="s">
        <v>13</v>
      </c>
      <c r="B1079" s="110">
        <v>1</v>
      </c>
      <c r="C1079" s="110">
        <f t="shared" si="165"/>
        <v>240</v>
      </c>
      <c r="D1079" s="110">
        <v>215</v>
      </c>
      <c r="E1079" s="110">
        <v>25</v>
      </c>
      <c r="F1079" s="111">
        <v>848</v>
      </c>
      <c r="G1079" s="111">
        <f t="shared" si="168"/>
        <v>5.0651000000000002</v>
      </c>
      <c r="H1079" s="112">
        <f t="shared" si="167"/>
        <v>253.26</v>
      </c>
      <c r="I1079" s="112">
        <f t="shared" si="166"/>
        <v>313</v>
      </c>
    </row>
    <row r="1080" spans="1:9" ht="16.899999999999999" customHeight="1" x14ac:dyDescent="0.25">
      <c r="A1080" s="83" t="s">
        <v>13</v>
      </c>
      <c r="B1080" s="110">
        <v>1</v>
      </c>
      <c r="C1080" s="110">
        <f t="shared" si="165"/>
        <v>648</v>
      </c>
      <c r="D1080" s="110">
        <v>590</v>
      </c>
      <c r="E1080" s="110">
        <v>58</v>
      </c>
      <c r="F1080" s="111">
        <v>848</v>
      </c>
      <c r="G1080" s="111">
        <f t="shared" si="168"/>
        <v>5.0651000000000002</v>
      </c>
      <c r="H1080" s="112">
        <f t="shared" si="167"/>
        <v>587.54999999999995</v>
      </c>
      <c r="I1080" s="112">
        <f t="shared" si="166"/>
        <v>726.15</v>
      </c>
    </row>
    <row r="1081" spans="1:9" ht="16.899999999999999" customHeight="1" x14ac:dyDescent="0.25">
      <c r="A1081" s="83" t="s">
        <v>13</v>
      </c>
      <c r="B1081" s="110">
        <v>1</v>
      </c>
      <c r="C1081" s="110">
        <f t="shared" si="165"/>
        <v>736</v>
      </c>
      <c r="D1081" s="110">
        <v>670</v>
      </c>
      <c r="E1081" s="110">
        <v>66</v>
      </c>
      <c r="F1081" s="111">
        <v>848</v>
      </c>
      <c r="G1081" s="111">
        <f t="shared" si="168"/>
        <v>5.0651000000000002</v>
      </c>
      <c r="H1081" s="112">
        <f t="shared" si="167"/>
        <v>668.59</v>
      </c>
      <c r="I1081" s="112">
        <f t="shared" si="166"/>
        <v>826.31</v>
      </c>
    </row>
    <row r="1082" spans="1:9" ht="16.899999999999999" customHeight="1" x14ac:dyDescent="0.25">
      <c r="A1082" s="83" t="s">
        <v>13</v>
      </c>
      <c r="B1082" s="110">
        <v>1</v>
      </c>
      <c r="C1082" s="110">
        <f t="shared" si="165"/>
        <v>888</v>
      </c>
      <c r="D1082" s="110">
        <v>670</v>
      </c>
      <c r="E1082" s="110">
        <v>218</v>
      </c>
      <c r="F1082" s="111">
        <v>848</v>
      </c>
      <c r="G1082" s="111">
        <f t="shared" si="168"/>
        <v>5.0651000000000002</v>
      </c>
      <c r="H1082" s="112">
        <f t="shared" si="167"/>
        <v>2208.38</v>
      </c>
      <c r="I1082" s="112">
        <f t="shared" si="166"/>
        <v>2729.34</v>
      </c>
    </row>
    <row r="1083" spans="1:9" ht="16.899999999999999" customHeight="1" x14ac:dyDescent="0.25">
      <c r="A1083" s="83" t="s">
        <v>13</v>
      </c>
      <c r="B1083" s="110">
        <v>1</v>
      </c>
      <c r="C1083" s="110">
        <f t="shared" si="165"/>
        <v>210.75</v>
      </c>
      <c r="D1083" s="110">
        <v>147.75</v>
      </c>
      <c r="E1083" s="110">
        <v>63</v>
      </c>
      <c r="F1083" s="111">
        <v>848</v>
      </c>
      <c r="G1083" s="111">
        <f t="shared" si="168"/>
        <v>5.0651000000000002</v>
      </c>
      <c r="H1083" s="112">
        <f t="shared" si="167"/>
        <v>638.20000000000005</v>
      </c>
      <c r="I1083" s="112">
        <f t="shared" si="166"/>
        <v>788.75</v>
      </c>
    </row>
    <row r="1084" spans="1:9" ht="16.899999999999999" customHeight="1" x14ac:dyDescent="0.25">
      <c r="A1084" s="83" t="s">
        <v>13</v>
      </c>
      <c r="B1084" s="110">
        <v>1</v>
      </c>
      <c r="C1084" s="110">
        <f t="shared" si="165"/>
        <v>864</v>
      </c>
      <c r="D1084" s="110">
        <v>590</v>
      </c>
      <c r="E1084" s="110">
        <v>274</v>
      </c>
      <c r="F1084" s="111">
        <v>848</v>
      </c>
      <c r="G1084" s="111">
        <f t="shared" si="168"/>
        <v>5.0651000000000002</v>
      </c>
      <c r="H1084" s="112">
        <f t="shared" si="167"/>
        <v>2775.67</v>
      </c>
      <c r="I1084" s="112">
        <f t="shared" si="166"/>
        <v>3430.45</v>
      </c>
    </row>
    <row r="1085" spans="1:9" ht="16.899999999999999" customHeight="1" x14ac:dyDescent="0.25">
      <c r="A1085" s="83" t="s">
        <v>13</v>
      </c>
      <c r="B1085" s="110">
        <v>1</v>
      </c>
      <c r="C1085" s="110">
        <f t="shared" si="165"/>
        <v>552</v>
      </c>
      <c r="D1085" s="110">
        <v>502</v>
      </c>
      <c r="E1085" s="110">
        <v>50</v>
      </c>
      <c r="F1085" s="111">
        <v>768</v>
      </c>
      <c r="G1085" s="111">
        <f t="shared" si="168"/>
        <v>4.5872999999999999</v>
      </c>
      <c r="H1085" s="112">
        <f t="shared" si="167"/>
        <v>458.73</v>
      </c>
      <c r="I1085" s="112">
        <f t="shared" si="166"/>
        <v>566.94000000000005</v>
      </c>
    </row>
    <row r="1086" spans="1:9" ht="16.899999999999999" customHeight="1" x14ac:dyDescent="0.25">
      <c r="A1086" s="83" t="s">
        <v>13</v>
      </c>
      <c r="B1086" s="110">
        <v>1</v>
      </c>
      <c r="C1086" s="110">
        <f t="shared" si="165"/>
        <v>696</v>
      </c>
      <c r="D1086" s="110">
        <v>583</v>
      </c>
      <c r="E1086" s="110">
        <v>113</v>
      </c>
      <c r="F1086" s="111">
        <v>768</v>
      </c>
      <c r="G1086" s="111">
        <f t="shared" si="168"/>
        <v>4.5872999999999999</v>
      </c>
      <c r="H1086" s="112">
        <f t="shared" si="167"/>
        <v>1036.73</v>
      </c>
      <c r="I1086" s="112">
        <f t="shared" si="166"/>
        <v>1281.29</v>
      </c>
    </row>
    <row r="1087" spans="1:9" ht="16.899999999999999" customHeight="1" x14ac:dyDescent="0.25">
      <c r="A1087" s="83" t="s">
        <v>13</v>
      </c>
      <c r="B1087" s="110">
        <v>1</v>
      </c>
      <c r="C1087" s="110">
        <f t="shared" si="165"/>
        <v>600</v>
      </c>
      <c r="D1087" s="110">
        <v>527</v>
      </c>
      <c r="E1087" s="110">
        <v>73</v>
      </c>
      <c r="F1087" s="111">
        <v>768</v>
      </c>
      <c r="G1087" s="111">
        <f t="shared" si="168"/>
        <v>4.5872999999999999</v>
      </c>
      <c r="H1087" s="112">
        <f t="shared" si="167"/>
        <v>669.75</v>
      </c>
      <c r="I1087" s="112">
        <f t="shared" si="166"/>
        <v>827.74</v>
      </c>
    </row>
    <row r="1088" spans="1:9" ht="16.899999999999999" customHeight="1" x14ac:dyDescent="0.25">
      <c r="A1088" s="83" t="s">
        <v>13</v>
      </c>
      <c r="B1088" s="110">
        <v>1</v>
      </c>
      <c r="C1088" s="110">
        <f t="shared" si="165"/>
        <v>572</v>
      </c>
      <c r="D1088" s="110">
        <v>566</v>
      </c>
      <c r="E1088" s="110">
        <v>6</v>
      </c>
      <c r="F1088" s="111">
        <v>768</v>
      </c>
      <c r="G1088" s="111">
        <f t="shared" si="168"/>
        <v>4.5872999999999999</v>
      </c>
      <c r="H1088" s="112">
        <f t="shared" si="167"/>
        <v>55.05</v>
      </c>
      <c r="I1088" s="112">
        <f t="shared" si="166"/>
        <v>68.040000000000006</v>
      </c>
    </row>
    <row r="1089" spans="1:9" ht="16.899999999999999" customHeight="1" x14ac:dyDescent="0.25">
      <c r="A1089" s="83" t="s">
        <v>13</v>
      </c>
      <c r="B1089" s="110">
        <v>1</v>
      </c>
      <c r="C1089" s="110">
        <f t="shared" si="165"/>
        <v>670.5</v>
      </c>
      <c r="D1089" s="110">
        <v>670</v>
      </c>
      <c r="E1089" s="110">
        <v>0.5</v>
      </c>
      <c r="F1089" s="111">
        <v>768</v>
      </c>
      <c r="G1089" s="111">
        <f t="shared" si="168"/>
        <v>4.5872999999999999</v>
      </c>
      <c r="H1089" s="112">
        <f t="shared" si="167"/>
        <v>4.59</v>
      </c>
      <c r="I1089" s="112">
        <f t="shared" si="166"/>
        <v>5.67</v>
      </c>
    </row>
    <row r="1090" spans="1:9" ht="16.899999999999999" customHeight="1" x14ac:dyDescent="0.25">
      <c r="A1090" s="83" t="s">
        <v>13</v>
      </c>
      <c r="B1090" s="110">
        <v>1</v>
      </c>
      <c r="C1090" s="110">
        <f t="shared" si="165"/>
        <v>604</v>
      </c>
      <c r="D1090" s="110">
        <v>598</v>
      </c>
      <c r="E1090" s="110">
        <v>6</v>
      </c>
      <c r="F1090" s="111">
        <v>768</v>
      </c>
      <c r="G1090" s="111">
        <f t="shared" si="168"/>
        <v>4.5872999999999999</v>
      </c>
      <c r="H1090" s="112">
        <f t="shared" si="167"/>
        <v>55.05</v>
      </c>
      <c r="I1090" s="112">
        <f t="shared" si="166"/>
        <v>68.040000000000006</v>
      </c>
    </row>
    <row r="1091" spans="1:9" ht="16.899999999999999" customHeight="1" x14ac:dyDescent="0.25">
      <c r="A1091" s="83" t="s">
        <v>13</v>
      </c>
      <c r="B1091" s="110">
        <v>1</v>
      </c>
      <c r="C1091" s="110">
        <f t="shared" si="165"/>
        <v>580.5</v>
      </c>
      <c r="D1091" s="110">
        <v>559</v>
      </c>
      <c r="E1091" s="110">
        <v>21.5</v>
      </c>
      <c r="F1091" s="111">
        <v>768</v>
      </c>
      <c r="G1091" s="111">
        <f t="shared" si="168"/>
        <v>4.5872999999999999</v>
      </c>
      <c r="H1091" s="112">
        <f t="shared" si="167"/>
        <v>197.25</v>
      </c>
      <c r="I1091" s="112">
        <f t="shared" ref="I1091:I1147" si="169">ROUND(H1091*1.2359,2)</f>
        <v>243.78</v>
      </c>
    </row>
    <row r="1092" spans="1:9" ht="16.899999999999999" customHeight="1" x14ac:dyDescent="0.25">
      <c r="A1092" s="83" t="s">
        <v>13</v>
      </c>
      <c r="B1092" s="110">
        <v>1</v>
      </c>
      <c r="C1092" s="110">
        <f t="shared" si="165"/>
        <v>587.5</v>
      </c>
      <c r="D1092" s="110">
        <v>582</v>
      </c>
      <c r="E1092" s="110">
        <v>5.5</v>
      </c>
      <c r="F1092" s="111">
        <v>768</v>
      </c>
      <c r="G1092" s="111">
        <f t="shared" si="168"/>
        <v>4.5872999999999999</v>
      </c>
      <c r="H1092" s="112">
        <f t="shared" ref="H1092:H1147" si="170">ROUND(E1092*G1092*2,2)</f>
        <v>50.46</v>
      </c>
      <c r="I1092" s="112">
        <f t="shared" si="169"/>
        <v>62.36</v>
      </c>
    </row>
    <row r="1093" spans="1:9" ht="16.899999999999999" customHeight="1" x14ac:dyDescent="0.25">
      <c r="A1093" s="83" t="s">
        <v>13</v>
      </c>
      <c r="B1093" s="110">
        <v>1</v>
      </c>
      <c r="C1093" s="110">
        <f t="shared" si="165"/>
        <v>552</v>
      </c>
      <c r="D1093" s="110">
        <v>463</v>
      </c>
      <c r="E1093" s="110">
        <v>89</v>
      </c>
      <c r="F1093" s="111">
        <v>830</v>
      </c>
      <c r="G1093" s="111">
        <f t="shared" si="168"/>
        <v>4.9576000000000002</v>
      </c>
      <c r="H1093" s="112">
        <f t="shared" si="170"/>
        <v>882.45</v>
      </c>
      <c r="I1093" s="112">
        <f t="shared" si="169"/>
        <v>1090.6199999999999</v>
      </c>
    </row>
    <row r="1094" spans="1:9" ht="16.899999999999999" customHeight="1" x14ac:dyDescent="0.25">
      <c r="A1094" s="83" t="s">
        <v>13</v>
      </c>
      <c r="B1094" s="110">
        <v>1</v>
      </c>
      <c r="C1094" s="110">
        <f t="shared" si="165"/>
        <v>552</v>
      </c>
      <c r="D1094" s="110">
        <v>454</v>
      </c>
      <c r="E1094" s="110">
        <v>98</v>
      </c>
      <c r="F1094" s="111">
        <v>830</v>
      </c>
      <c r="G1094" s="111">
        <f t="shared" si="168"/>
        <v>4.9576000000000002</v>
      </c>
      <c r="H1094" s="112">
        <f t="shared" si="170"/>
        <v>971.69</v>
      </c>
      <c r="I1094" s="112">
        <f t="shared" si="169"/>
        <v>1200.9100000000001</v>
      </c>
    </row>
    <row r="1095" spans="1:9" ht="16.899999999999999" customHeight="1" x14ac:dyDescent="0.25">
      <c r="A1095" s="83" t="s">
        <v>13</v>
      </c>
      <c r="B1095" s="110">
        <v>1</v>
      </c>
      <c r="C1095" s="110">
        <f t="shared" si="165"/>
        <v>816</v>
      </c>
      <c r="D1095" s="110">
        <v>590</v>
      </c>
      <c r="E1095" s="110">
        <v>226</v>
      </c>
      <c r="F1095" s="111">
        <v>830</v>
      </c>
      <c r="G1095" s="111">
        <f t="shared" si="168"/>
        <v>4.9576000000000002</v>
      </c>
      <c r="H1095" s="112">
        <f t="shared" si="170"/>
        <v>2240.84</v>
      </c>
      <c r="I1095" s="112">
        <f t="shared" si="169"/>
        <v>2769.45</v>
      </c>
    </row>
    <row r="1096" spans="1:9" ht="16.899999999999999" customHeight="1" x14ac:dyDescent="0.25">
      <c r="A1096" s="83" t="s">
        <v>13</v>
      </c>
      <c r="B1096" s="110">
        <v>1</v>
      </c>
      <c r="C1096" s="110">
        <f t="shared" si="165"/>
        <v>648</v>
      </c>
      <c r="D1096" s="110">
        <v>471</v>
      </c>
      <c r="E1096" s="110">
        <v>177</v>
      </c>
      <c r="F1096" s="111">
        <v>830</v>
      </c>
      <c r="G1096" s="111">
        <f t="shared" si="168"/>
        <v>4.9576000000000002</v>
      </c>
      <c r="H1096" s="112">
        <f t="shared" si="170"/>
        <v>1754.99</v>
      </c>
      <c r="I1096" s="112">
        <f t="shared" si="169"/>
        <v>2168.9899999999998</v>
      </c>
    </row>
    <row r="1097" spans="1:9" ht="16.899999999999999" customHeight="1" x14ac:dyDescent="0.25">
      <c r="A1097" s="83" t="s">
        <v>13</v>
      </c>
      <c r="B1097" s="110">
        <v>1</v>
      </c>
      <c r="C1097" s="110">
        <f t="shared" si="165"/>
        <v>920.5</v>
      </c>
      <c r="D1097" s="110">
        <v>670</v>
      </c>
      <c r="E1097" s="110">
        <v>250.5</v>
      </c>
      <c r="F1097" s="111">
        <v>830</v>
      </c>
      <c r="G1097" s="111">
        <f t="shared" si="168"/>
        <v>4.9576000000000002</v>
      </c>
      <c r="H1097" s="112">
        <f t="shared" si="170"/>
        <v>2483.7600000000002</v>
      </c>
      <c r="I1097" s="112">
        <f t="shared" si="169"/>
        <v>3069.68</v>
      </c>
    </row>
    <row r="1098" spans="1:9" ht="16.899999999999999" customHeight="1" x14ac:dyDescent="0.25">
      <c r="A1098" s="83" t="s">
        <v>13</v>
      </c>
      <c r="B1098" s="110">
        <v>1</v>
      </c>
      <c r="C1098" s="110">
        <f t="shared" si="165"/>
        <v>600</v>
      </c>
      <c r="D1098" s="110">
        <v>478</v>
      </c>
      <c r="E1098" s="110">
        <v>122</v>
      </c>
      <c r="F1098" s="111">
        <v>830</v>
      </c>
      <c r="G1098" s="111">
        <f t="shared" si="168"/>
        <v>4.9576000000000002</v>
      </c>
      <c r="H1098" s="112">
        <f t="shared" si="170"/>
        <v>1209.6500000000001</v>
      </c>
      <c r="I1098" s="112">
        <f t="shared" si="169"/>
        <v>1495.01</v>
      </c>
    </row>
    <row r="1099" spans="1:9" ht="16.899999999999999" customHeight="1" x14ac:dyDescent="0.25">
      <c r="A1099" s="83" t="s">
        <v>13</v>
      </c>
      <c r="B1099" s="110">
        <v>1</v>
      </c>
      <c r="C1099" s="110">
        <f t="shared" si="165"/>
        <v>583</v>
      </c>
      <c r="D1099" s="110">
        <v>566</v>
      </c>
      <c r="E1099" s="110">
        <v>17</v>
      </c>
      <c r="F1099" s="111">
        <v>768</v>
      </c>
      <c r="G1099" s="111">
        <f t="shared" si="168"/>
        <v>4.5872999999999999</v>
      </c>
      <c r="H1099" s="112">
        <f t="shared" si="170"/>
        <v>155.97</v>
      </c>
      <c r="I1099" s="112">
        <f t="shared" si="169"/>
        <v>192.76</v>
      </c>
    </row>
    <row r="1100" spans="1:9" ht="16.899999999999999" customHeight="1" x14ac:dyDescent="0.25">
      <c r="A1100" s="83" t="s">
        <v>13</v>
      </c>
      <c r="B1100" s="110">
        <v>1</v>
      </c>
      <c r="C1100" s="110">
        <f t="shared" si="165"/>
        <v>264</v>
      </c>
      <c r="D1100" s="110">
        <v>191</v>
      </c>
      <c r="E1100" s="110">
        <v>73</v>
      </c>
      <c r="F1100" s="111">
        <v>795</v>
      </c>
      <c r="G1100" s="111">
        <f t="shared" si="168"/>
        <v>4.7484999999999999</v>
      </c>
      <c r="H1100" s="112">
        <f t="shared" si="170"/>
        <v>693.28</v>
      </c>
      <c r="I1100" s="112">
        <f t="shared" si="169"/>
        <v>856.82</v>
      </c>
    </row>
    <row r="1101" spans="1:9" ht="16.899999999999999" customHeight="1" x14ac:dyDescent="0.25">
      <c r="A1101" s="83" t="s">
        <v>13</v>
      </c>
      <c r="B1101" s="110">
        <v>1</v>
      </c>
      <c r="C1101" s="110">
        <f t="shared" si="165"/>
        <v>384</v>
      </c>
      <c r="D1101" s="110">
        <v>270</v>
      </c>
      <c r="E1101" s="110">
        <v>114</v>
      </c>
      <c r="F1101" s="111">
        <v>795</v>
      </c>
      <c r="G1101" s="111">
        <f t="shared" si="168"/>
        <v>4.7484999999999999</v>
      </c>
      <c r="H1101" s="112">
        <f t="shared" si="170"/>
        <v>1082.6600000000001</v>
      </c>
      <c r="I1101" s="112">
        <f t="shared" si="169"/>
        <v>1338.06</v>
      </c>
    </row>
    <row r="1102" spans="1:9" ht="16.899999999999999" customHeight="1" x14ac:dyDescent="0.25">
      <c r="A1102" s="83" t="s">
        <v>13</v>
      </c>
      <c r="B1102" s="110">
        <v>1</v>
      </c>
      <c r="C1102" s="110">
        <f t="shared" si="165"/>
        <v>72</v>
      </c>
      <c r="D1102" s="110">
        <v>48</v>
      </c>
      <c r="E1102" s="110">
        <v>24</v>
      </c>
      <c r="F1102" s="111">
        <v>795</v>
      </c>
      <c r="G1102" s="111">
        <f t="shared" ref="G1102:G1165" si="171">ROUND(F1102/167.42,4)</f>
        <v>4.7484999999999999</v>
      </c>
      <c r="H1102" s="112">
        <f t="shared" si="170"/>
        <v>227.93</v>
      </c>
      <c r="I1102" s="112">
        <f t="shared" si="169"/>
        <v>281.7</v>
      </c>
    </row>
    <row r="1103" spans="1:9" ht="16.899999999999999" customHeight="1" x14ac:dyDescent="0.25">
      <c r="A1103" s="83" t="s">
        <v>13</v>
      </c>
      <c r="B1103" s="110">
        <v>1</v>
      </c>
      <c r="C1103" s="110">
        <f t="shared" si="165"/>
        <v>624</v>
      </c>
      <c r="D1103" s="110">
        <v>486</v>
      </c>
      <c r="E1103" s="110">
        <v>138</v>
      </c>
      <c r="F1103" s="111">
        <v>795</v>
      </c>
      <c r="G1103" s="111">
        <f t="shared" si="171"/>
        <v>4.7484999999999999</v>
      </c>
      <c r="H1103" s="112">
        <f t="shared" si="170"/>
        <v>1310.5899999999999</v>
      </c>
      <c r="I1103" s="112">
        <f t="shared" si="169"/>
        <v>1619.76</v>
      </c>
    </row>
    <row r="1104" spans="1:9" ht="16.899999999999999" customHeight="1" x14ac:dyDescent="0.25">
      <c r="A1104" s="83" t="s">
        <v>13</v>
      </c>
      <c r="B1104" s="110">
        <v>1</v>
      </c>
      <c r="C1104" s="110">
        <f t="shared" si="165"/>
        <v>576</v>
      </c>
      <c r="D1104" s="110">
        <v>494</v>
      </c>
      <c r="E1104" s="110">
        <v>82</v>
      </c>
      <c r="F1104" s="111">
        <v>795</v>
      </c>
      <c r="G1104" s="111">
        <f t="shared" si="171"/>
        <v>4.7484999999999999</v>
      </c>
      <c r="H1104" s="112">
        <f t="shared" si="170"/>
        <v>778.75</v>
      </c>
      <c r="I1104" s="112">
        <f t="shared" si="169"/>
        <v>962.46</v>
      </c>
    </row>
    <row r="1105" spans="1:9" ht="16.899999999999999" customHeight="1" x14ac:dyDescent="0.25">
      <c r="A1105" s="83" t="s">
        <v>13</v>
      </c>
      <c r="B1105" s="110">
        <v>1</v>
      </c>
      <c r="C1105" s="110">
        <f t="shared" si="165"/>
        <v>576</v>
      </c>
      <c r="D1105" s="110">
        <v>510</v>
      </c>
      <c r="E1105" s="110">
        <v>66</v>
      </c>
      <c r="F1105" s="111">
        <v>795</v>
      </c>
      <c r="G1105" s="111">
        <f t="shared" si="171"/>
        <v>4.7484999999999999</v>
      </c>
      <c r="H1105" s="112">
        <f t="shared" si="170"/>
        <v>626.79999999999995</v>
      </c>
      <c r="I1105" s="112">
        <f t="shared" si="169"/>
        <v>774.66</v>
      </c>
    </row>
    <row r="1106" spans="1:9" ht="16.899999999999999" customHeight="1" x14ac:dyDescent="0.25">
      <c r="A1106" s="83" t="s">
        <v>13</v>
      </c>
      <c r="B1106" s="110">
        <v>1</v>
      </c>
      <c r="C1106" s="110">
        <f t="shared" si="165"/>
        <v>584</v>
      </c>
      <c r="D1106" s="110">
        <v>574</v>
      </c>
      <c r="E1106" s="110">
        <v>10</v>
      </c>
      <c r="F1106" s="111">
        <v>795</v>
      </c>
      <c r="G1106" s="111">
        <f t="shared" si="171"/>
        <v>4.7484999999999999</v>
      </c>
      <c r="H1106" s="112">
        <f t="shared" si="170"/>
        <v>94.97</v>
      </c>
      <c r="I1106" s="112">
        <f t="shared" si="169"/>
        <v>117.37</v>
      </c>
    </row>
    <row r="1107" spans="1:9" ht="16.899999999999999" customHeight="1" x14ac:dyDescent="0.25">
      <c r="A1107" s="83" t="s">
        <v>13</v>
      </c>
      <c r="B1107" s="110">
        <v>1</v>
      </c>
      <c r="C1107" s="110">
        <f t="shared" si="165"/>
        <v>513</v>
      </c>
      <c r="D1107" s="110">
        <v>495</v>
      </c>
      <c r="E1107" s="110">
        <v>18</v>
      </c>
      <c r="F1107" s="111">
        <v>795</v>
      </c>
      <c r="G1107" s="111">
        <f t="shared" si="171"/>
        <v>4.7484999999999999</v>
      </c>
      <c r="H1107" s="112">
        <f t="shared" si="170"/>
        <v>170.95</v>
      </c>
      <c r="I1107" s="112">
        <f t="shared" si="169"/>
        <v>211.28</v>
      </c>
    </row>
    <row r="1108" spans="1:9" ht="16.899999999999999" customHeight="1" x14ac:dyDescent="0.25">
      <c r="A1108" s="83" t="s">
        <v>13</v>
      </c>
      <c r="B1108" s="110">
        <v>1</v>
      </c>
      <c r="C1108" s="110">
        <f t="shared" si="165"/>
        <v>552</v>
      </c>
      <c r="D1108" s="110">
        <v>487</v>
      </c>
      <c r="E1108" s="110">
        <v>65</v>
      </c>
      <c r="F1108" s="111">
        <v>795</v>
      </c>
      <c r="G1108" s="111">
        <f t="shared" si="171"/>
        <v>4.7484999999999999</v>
      </c>
      <c r="H1108" s="112">
        <f t="shared" si="170"/>
        <v>617.30999999999995</v>
      </c>
      <c r="I1108" s="112">
        <f t="shared" si="169"/>
        <v>762.93</v>
      </c>
    </row>
    <row r="1109" spans="1:9" ht="16.899999999999999" customHeight="1" x14ac:dyDescent="0.25">
      <c r="A1109" s="83" t="s">
        <v>13</v>
      </c>
      <c r="B1109" s="110">
        <v>1</v>
      </c>
      <c r="C1109" s="110">
        <f t="shared" si="165"/>
        <v>600</v>
      </c>
      <c r="D1109" s="110">
        <v>534</v>
      </c>
      <c r="E1109" s="110">
        <v>66</v>
      </c>
      <c r="F1109" s="111">
        <v>795</v>
      </c>
      <c r="G1109" s="111">
        <f t="shared" si="171"/>
        <v>4.7484999999999999</v>
      </c>
      <c r="H1109" s="112">
        <f t="shared" si="170"/>
        <v>626.79999999999995</v>
      </c>
      <c r="I1109" s="112">
        <f t="shared" si="169"/>
        <v>774.66</v>
      </c>
    </row>
    <row r="1110" spans="1:9" ht="16.899999999999999" customHeight="1" x14ac:dyDescent="0.25">
      <c r="A1110" s="83" t="s">
        <v>13</v>
      </c>
      <c r="B1110" s="110">
        <v>1</v>
      </c>
      <c r="C1110" s="110">
        <f t="shared" si="165"/>
        <v>672</v>
      </c>
      <c r="D1110" s="110">
        <v>590</v>
      </c>
      <c r="E1110" s="110">
        <v>82</v>
      </c>
      <c r="F1110" s="111">
        <v>795</v>
      </c>
      <c r="G1110" s="111">
        <f t="shared" si="171"/>
        <v>4.7484999999999999</v>
      </c>
      <c r="H1110" s="112">
        <f t="shared" si="170"/>
        <v>778.75</v>
      </c>
      <c r="I1110" s="112">
        <f t="shared" si="169"/>
        <v>962.46</v>
      </c>
    </row>
    <row r="1111" spans="1:9" ht="16.899999999999999" customHeight="1" x14ac:dyDescent="0.25">
      <c r="A1111" s="83" t="s">
        <v>13</v>
      </c>
      <c r="B1111" s="110">
        <v>1</v>
      </c>
      <c r="C1111" s="110">
        <f t="shared" si="165"/>
        <v>696</v>
      </c>
      <c r="D1111" s="110">
        <v>670</v>
      </c>
      <c r="E1111" s="110">
        <v>26</v>
      </c>
      <c r="F1111" s="111">
        <v>795</v>
      </c>
      <c r="G1111" s="111">
        <f t="shared" si="171"/>
        <v>4.7484999999999999</v>
      </c>
      <c r="H1111" s="112">
        <f t="shared" si="170"/>
        <v>246.92</v>
      </c>
      <c r="I1111" s="112">
        <f t="shared" si="169"/>
        <v>305.17</v>
      </c>
    </row>
    <row r="1112" spans="1:9" ht="16.899999999999999" customHeight="1" x14ac:dyDescent="0.25">
      <c r="A1112" s="83" t="s">
        <v>13</v>
      </c>
      <c r="B1112" s="110">
        <v>1</v>
      </c>
      <c r="C1112" s="110">
        <f t="shared" si="165"/>
        <v>550</v>
      </c>
      <c r="D1112" s="110">
        <v>486</v>
      </c>
      <c r="E1112" s="110">
        <v>64</v>
      </c>
      <c r="F1112" s="111">
        <v>795</v>
      </c>
      <c r="G1112" s="111">
        <f t="shared" si="171"/>
        <v>4.7484999999999999</v>
      </c>
      <c r="H1112" s="112">
        <f t="shared" si="170"/>
        <v>607.80999999999995</v>
      </c>
      <c r="I1112" s="112">
        <f t="shared" si="169"/>
        <v>751.19</v>
      </c>
    </row>
    <row r="1113" spans="1:9" ht="16.899999999999999" customHeight="1" x14ac:dyDescent="0.25">
      <c r="A1113" s="83" t="s">
        <v>13</v>
      </c>
      <c r="B1113" s="110">
        <v>1</v>
      </c>
      <c r="C1113" s="110">
        <f t="shared" si="165"/>
        <v>544</v>
      </c>
      <c r="D1113" s="110">
        <v>486</v>
      </c>
      <c r="E1113" s="110">
        <v>57.999999999999993</v>
      </c>
      <c r="F1113" s="111">
        <v>795</v>
      </c>
      <c r="G1113" s="111">
        <f t="shared" si="171"/>
        <v>4.7484999999999999</v>
      </c>
      <c r="H1113" s="112">
        <f t="shared" si="170"/>
        <v>550.83000000000004</v>
      </c>
      <c r="I1113" s="112">
        <f t="shared" si="169"/>
        <v>680.77</v>
      </c>
    </row>
    <row r="1114" spans="1:9" ht="16.899999999999999" customHeight="1" x14ac:dyDescent="0.25">
      <c r="A1114" s="83" t="s">
        <v>13</v>
      </c>
      <c r="B1114" s="110">
        <v>1</v>
      </c>
      <c r="C1114" s="110">
        <f t="shared" si="165"/>
        <v>512</v>
      </c>
      <c r="D1114" s="110">
        <v>478</v>
      </c>
      <c r="E1114" s="110">
        <v>34</v>
      </c>
      <c r="F1114" s="111">
        <v>795</v>
      </c>
      <c r="G1114" s="111">
        <f t="shared" si="171"/>
        <v>4.7484999999999999</v>
      </c>
      <c r="H1114" s="112">
        <f t="shared" si="170"/>
        <v>322.89999999999998</v>
      </c>
      <c r="I1114" s="112">
        <f t="shared" si="169"/>
        <v>399.07</v>
      </c>
    </row>
    <row r="1115" spans="1:9" ht="16.899999999999999" customHeight="1" x14ac:dyDescent="0.25">
      <c r="A1115" s="83" t="s">
        <v>13</v>
      </c>
      <c r="B1115" s="110">
        <v>1</v>
      </c>
      <c r="C1115" s="110">
        <f t="shared" si="165"/>
        <v>66</v>
      </c>
      <c r="D1115" s="110">
        <v>0</v>
      </c>
      <c r="E1115" s="110">
        <v>66</v>
      </c>
      <c r="F1115" s="111">
        <v>795</v>
      </c>
      <c r="G1115" s="111">
        <f t="shared" si="171"/>
        <v>4.7484999999999999</v>
      </c>
      <c r="H1115" s="112">
        <f t="shared" si="170"/>
        <v>626.79999999999995</v>
      </c>
      <c r="I1115" s="112">
        <f t="shared" si="169"/>
        <v>774.66</v>
      </c>
    </row>
    <row r="1116" spans="1:9" ht="16.899999999999999" customHeight="1" x14ac:dyDescent="0.25">
      <c r="A1116" s="83" t="s">
        <v>13</v>
      </c>
      <c r="B1116" s="110">
        <v>1</v>
      </c>
      <c r="C1116" s="110">
        <f t="shared" si="165"/>
        <v>547</v>
      </c>
      <c r="D1116" s="110">
        <v>542</v>
      </c>
      <c r="E1116" s="110">
        <v>5</v>
      </c>
      <c r="F1116" s="111">
        <v>768</v>
      </c>
      <c r="G1116" s="111">
        <f t="shared" si="171"/>
        <v>4.5872999999999999</v>
      </c>
      <c r="H1116" s="112">
        <f t="shared" si="170"/>
        <v>45.87</v>
      </c>
      <c r="I1116" s="112">
        <f t="shared" si="169"/>
        <v>56.69</v>
      </c>
    </row>
    <row r="1117" spans="1:9" ht="16.899999999999999" customHeight="1" x14ac:dyDescent="0.25">
      <c r="A1117" s="83" t="s">
        <v>13</v>
      </c>
      <c r="B1117" s="110">
        <v>1</v>
      </c>
      <c r="C1117" s="110">
        <f t="shared" si="165"/>
        <v>252</v>
      </c>
      <c r="D1117" s="110">
        <v>231</v>
      </c>
      <c r="E1117" s="110">
        <v>21</v>
      </c>
      <c r="F1117" s="111">
        <v>795</v>
      </c>
      <c r="G1117" s="111">
        <f t="shared" si="171"/>
        <v>4.7484999999999999</v>
      </c>
      <c r="H1117" s="112">
        <f t="shared" si="170"/>
        <v>199.44</v>
      </c>
      <c r="I1117" s="112">
        <f t="shared" si="169"/>
        <v>246.49</v>
      </c>
    </row>
    <row r="1118" spans="1:9" ht="16.899999999999999" customHeight="1" x14ac:dyDescent="0.25">
      <c r="A1118" s="83" t="s">
        <v>13</v>
      </c>
      <c r="B1118" s="110">
        <v>1</v>
      </c>
      <c r="C1118" s="110">
        <f t="shared" si="165"/>
        <v>32</v>
      </c>
      <c r="D1118" s="110">
        <v>31</v>
      </c>
      <c r="E1118" s="110">
        <v>1</v>
      </c>
      <c r="F1118" s="111">
        <v>795</v>
      </c>
      <c r="G1118" s="111">
        <f t="shared" si="171"/>
        <v>4.7484999999999999</v>
      </c>
      <c r="H1118" s="112">
        <f t="shared" si="170"/>
        <v>9.5</v>
      </c>
      <c r="I1118" s="112">
        <f t="shared" si="169"/>
        <v>11.74</v>
      </c>
    </row>
    <row r="1119" spans="1:9" ht="16.899999999999999" customHeight="1" x14ac:dyDescent="0.25">
      <c r="A1119" s="83" t="s">
        <v>13</v>
      </c>
      <c r="B1119" s="110">
        <v>1</v>
      </c>
      <c r="C1119" s="110">
        <f t="shared" si="165"/>
        <v>48</v>
      </c>
      <c r="D1119" s="110">
        <v>31</v>
      </c>
      <c r="E1119" s="110">
        <v>17</v>
      </c>
      <c r="F1119" s="111">
        <v>795</v>
      </c>
      <c r="G1119" s="111">
        <f t="shared" si="171"/>
        <v>4.7484999999999999</v>
      </c>
      <c r="H1119" s="112">
        <f t="shared" si="170"/>
        <v>161.44999999999999</v>
      </c>
      <c r="I1119" s="112">
        <f t="shared" si="169"/>
        <v>199.54</v>
      </c>
    </row>
    <row r="1120" spans="1:9" ht="16.899999999999999" customHeight="1" x14ac:dyDescent="0.25">
      <c r="A1120" s="83" t="s">
        <v>13</v>
      </c>
      <c r="B1120" s="110">
        <v>1</v>
      </c>
      <c r="C1120" s="110">
        <f t="shared" si="165"/>
        <v>40</v>
      </c>
      <c r="D1120" s="110">
        <v>31</v>
      </c>
      <c r="E1120" s="110">
        <v>9</v>
      </c>
      <c r="F1120" s="111">
        <v>795</v>
      </c>
      <c r="G1120" s="111">
        <f t="shared" si="171"/>
        <v>4.7484999999999999</v>
      </c>
      <c r="H1120" s="112">
        <f t="shared" si="170"/>
        <v>85.47</v>
      </c>
      <c r="I1120" s="112">
        <f t="shared" si="169"/>
        <v>105.63</v>
      </c>
    </row>
    <row r="1121" spans="1:9" ht="16.899999999999999" customHeight="1" x14ac:dyDescent="0.25">
      <c r="A1121" s="83" t="s">
        <v>13</v>
      </c>
      <c r="B1121" s="110">
        <v>1</v>
      </c>
      <c r="C1121" s="110">
        <f t="shared" si="165"/>
        <v>48</v>
      </c>
      <c r="D1121" s="110">
        <v>31</v>
      </c>
      <c r="E1121" s="110">
        <v>17</v>
      </c>
      <c r="F1121" s="111">
        <v>795</v>
      </c>
      <c r="G1121" s="111">
        <f t="shared" si="171"/>
        <v>4.7484999999999999</v>
      </c>
      <c r="H1121" s="112">
        <f t="shared" si="170"/>
        <v>161.44999999999999</v>
      </c>
      <c r="I1121" s="112">
        <f t="shared" si="169"/>
        <v>199.54</v>
      </c>
    </row>
    <row r="1122" spans="1:9" ht="16.899999999999999" customHeight="1" x14ac:dyDescent="0.25">
      <c r="A1122" s="83" t="s">
        <v>13</v>
      </c>
      <c r="B1122" s="110">
        <v>1</v>
      </c>
      <c r="C1122" s="110">
        <f t="shared" si="165"/>
        <v>177</v>
      </c>
      <c r="D1122" s="110">
        <v>159</v>
      </c>
      <c r="E1122" s="110">
        <v>18</v>
      </c>
      <c r="F1122" s="111">
        <v>768</v>
      </c>
      <c r="G1122" s="111">
        <f t="shared" si="171"/>
        <v>4.5872999999999999</v>
      </c>
      <c r="H1122" s="112">
        <f t="shared" si="170"/>
        <v>165.14</v>
      </c>
      <c r="I1122" s="112">
        <f t="shared" si="169"/>
        <v>204.1</v>
      </c>
    </row>
    <row r="1123" spans="1:9" ht="16.899999999999999" customHeight="1" x14ac:dyDescent="0.25">
      <c r="A1123" s="83" t="s">
        <v>13</v>
      </c>
      <c r="B1123" s="110">
        <v>1</v>
      </c>
      <c r="C1123" s="110">
        <f t="shared" si="165"/>
        <v>192</v>
      </c>
      <c r="D1123" s="110">
        <v>152</v>
      </c>
      <c r="E1123" s="110">
        <v>40</v>
      </c>
      <c r="F1123" s="111">
        <v>768</v>
      </c>
      <c r="G1123" s="111">
        <f t="shared" si="171"/>
        <v>4.5872999999999999</v>
      </c>
      <c r="H1123" s="112">
        <f t="shared" si="170"/>
        <v>366.98</v>
      </c>
      <c r="I1123" s="112">
        <f t="shared" si="169"/>
        <v>453.55</v>
      </c>
    </row>
    <row r="1124" spans="1:9" ht="16.899999999999999" customHeight="1" x14ac:dyDescent="0.25">
      <c r="A1124" s="83" t="s">
        <v>13</v>
      </c>
      <c r="B1124" s="110">
        <v>1</v>
      </c>
      <c r="C1124" s="110">
        <f t="shared" si="165"/>
        <v>168</v>
      </c>
      <c r="D1124" s="110">
        <v>159</v>
      </c>
      <c r="E1124" s="110">
        <v>9</v>
      </c>
      <c r="F1124" s="111">
        <v>768</v>
      </c>
      <c r="G1124" s="111">
        <f t="shared" si="171"/>
        <v>4.5872999999999999</v>
      </c>
      <c r="H1124" s="112">
        <f t="shared" si="170"/>
        <v>82.57</v>
      </c>
      <c r="I1124" s="112">
        <f t="shared" si="169"/>
        <v>102.05</v>
      </c>
    </row>
    <row r="1125" spans="1:9" ht="16.899999999999999" customHeight="1" x14ac:dyDescent="0.25">
      <c r="A1125" s="83" t="s">
        <v>251</v>
      </c>
      <c r="B1125" s="110">
        <v>1</v>
      </c>
      <c r="C1125" s="110">
        <f t="shared" si="165"/>
        <v>515</v>
      </c>
      <c r="D1125" s="110">
        <v>514.5</v>
      </c>
      <c r="E1125" s="110">
        <v>0.5</v>
      </c>
      <c r="F1125" s="111">
        <v>828</v>
      </c>
      <c r="G1125" s="111">
        <f t="shared" si="171"/>
        <v>4.9455999999999998</v>
      </c>
      <c r="H1125" s="112">
        <f t="shared" si="170"/>
        <v>4.95</v>
      </c>
      <c r="I1125" s="112">
        <f t="shared" si="169"/>
        <v>6.12</v>
      </c>
    </row>
    <row r="1126" spans="1:9" ht="16.899999999999999" customHeight="1" x14ac:dyDescent="0.25">
      <c r="A1126" s="83" t="s">
        <v>251</v>
      </c>
      <c r="B1126" s="110">
        <v>1</v>
      </c>
      <c r="C1126" s="110">
        <f t="shared" si="165"/>
        <v>640</v>
      </c>
      <c r="D1126" s="110">
        <v>550</v>
      </c>
      <c r="E1126" s="110">
        <v>90</v>
      </c>
      <c r="F1126" s="111">
        <v>848</v>
      </c>
      <c r="G1126" s="111">
        <f t="shared" si="171"/>
        <v>5.0651000000000002</v>
      </c>
      <c r="H1126" s="112">
        <f t="shared" si="170"/>
        <v>911.72</v>
      </c>
      <c r="I1126" s="112">
        <f t="shared" si="169"/>
        <v>1126.79</v>
      </c>
    </row>
    <row r="1127" spans="1:9" ht="16.899999999999999" customHeight="1" x14ac:dyDescent="0.25">
      <c r="A1127" s="83" t="s">
        <v>251</v>
      </c>
      <c r="B1127" s="110">
        <v>1</v>
      </c>
      <c r="C1127" s="110">
        <f t="shared" si="165"/>
        <v>528</v>
      </c>
      <c r="D1127" s="110">
        <v>478</v>
      </c>
      <c r="E1127" s="110">
        <v>50</v>
      </c>
      <c r="F1127" s="111">
        <v>768</v>
      </c>
      <c r="G1127" s="111">
        <f t="shared" si="171"/>
        <v>4.5872999999999999</v>
      </c>
      <c r="H1127" s="112">
        <f t="shared" si="170"/>
        <v>458.73</v>
      </c>
      <c r="I1127" s="112">
        <f t="shared" si="169"/>
        <v>566.94000000000005</v>
      </c>
    </row>
    <row r="1128" spans="1:9" ht="16.899999999999999" customHeight="1" x14ac:dyDescent="0.25">
      <c r="A1128" s="83" t="s">
        <v>252</v>
      </c>
      <c r="B1128" s="110">
        <v>1</v>
      </c>
      <c r="C1128" s="110">
        <f t="shared" ref="C1128:C1147" si="172">D1128+E1128</f>
        <v>235.5</v>
      </c>
      <c r="D1128" s="110">
        <v>223.5</v>
      </c>
      <c r="E1128" s="110">
        <v>12</v>
      </c>
      <c r="F1128" s="111">
        <v>822</v>
      </c>
      <c r="G1128" s="111">
        <f t="shared" si="171"/>
        <v>4.9097999999999997</v>
      </c>
      <c r="H1128" s="112">
        <f t="shared" si="170"/>
        <v>117.84</v>
      </c>
      <c r="I1128" s="112">
        <f t="shared" si="169"/>
        <v>145.63999999999999</v>
      </c>
    </row>
    <row r="1129" spans="1:9" ht="16.899999999999999" customHeight="1" x14ac:dyDescent="0.25">
      <c r="A1129" s="83" t="s">
        <v>253</v>
      </c>
      <c r="B1129" s="110">
        <v>1</v>
      </c>
      <c r="C1129" s="110">
        <f t="shared" si="172"/>
        <v>144</v>
      </c>
      <c r="D1129" s="110">
        <v>99.5</v>
      </c>
      <c r="E1129" s="110">
        <v>44.5</v>
      </c>
      <c r="F1129" s="111">
        <v>1010</v>
      </c>
      <c r="G1129" s="111">
        <f t="shared" si="171"/>
        <v>6.0327000000000002</v>
      </c>
      <c r="H1129" s="112">
        <f t="shared" si="170"/>
        <v>536.91</v>
      </c>
      <c r="I1129" s="112">
        <f t="shared" si="169"/>
        <v>663.57</v>
      </c>
    </row>
    <row r="1130" spans="1:9" ht="16.899999999999999" customHeight="1" x14ac:dyDescent="0.25">
      <c r="A1130" s="83" t="s">
        <v>253</v>
      </c>
      <c r="B1130" s="110">
        <v>1</v>
      </c>
      <c r="C1130" s="110">
        <f t="shared" si="172"/>
        <v>359.70400000000001</v>
      </c>
      <c r="D1130" s="110">
        <v>161.5</v>
      </c>
      <c r="E1130" s="110">
        <v>198.20400000000001</v>
      </c>
      <c r="F1130" s="111">
        <v>1010</v>
      </c>
      <c r="G1130" s="111">
        <f t="shared" si="171"/>
        <v>6.0327000000000002</v>
      </c>
      <c r="H1130" s="112">
        <f t="shared" si="170"/>
        <v>2391.41</v>
      </c>
      <c r="I1130" s="112">
        <f t="shared" si="169"/>
        <v>2955.54</v>
      </c>
    </row>
    <row r="1131" spans="1:9" ht="16.899999999999999" customHeight="1" x14ac:dyDescent="0.25">
      <c r="A1131" s="83" t="s">
        <v>253</v>
      </c>
      <c r="B1131" s="110">
        <v>1</v>
      </c>
      <c r="C1131" s="110">
        <f t="shared" si="172"/>
        <v>472</v>
      </c>
      <c r="D1131" s="110">
        <v>398</v>
      </c>
      <c r="E1131" s="110">
        <v>74</v>
      </c>
      <c r="F1131" s="111">
        <v>1040</v>
      </c>
      <c r="G1131" s="111">
        <f t="shared" si="171"/>
        <v>6.2119</v>
      </c>
      <c r="H1131" s="112">
        <f t="shared" si="170"/>
        <v>919.36</v>
      </c>
      <c r="I1131" s="112">
        <f t="shared" si="169"/>
        <v>1136.24</v>
      </c>
    </row>
    <row r="1132" spans="1:9" ht="16.899999999999999" customHeight="1" x14ac:dyDescent="0.25">
      <c r="A1132" s="83" t="s">
        <v>253</v>
      </c>
      <c r="B1132" s="110">
        <v>1</v>
      </c>
      <c r="C1132" s="110">
        <f t="shared" si="172"/>
        <v>912</v>
      </c>
      <c r="D1132" s="110">
        <v>670</v>
      </c>
      <c r="E1132" s="110">
        <v>242</v>
      </c>
      <c r="F1132" s="111">
        <v>987</v>
      </c>
      <c r="G1132" s="111">
        <f t="shared" si="171"/>
        <v>5.8954000000000004</v>
      </c>
      <c r="H1132" s="112">
        <f t="shared" si="170"/>
        <v>2853.37</v>
      </c>
      <c r="I1132" s="112">
        <f t="shared" si="169"/>
        <v>3526.48</v>
      </c>
    </row>
    <row r="1133" spans="1:9" ht="16.899999999999999" customHeight="1" x14ac:dyDescent="0.25">
      <c r="A1133" s="83" t="s">
        <v>253</v>
      </c>
      <c r="B1133" s="110">
        <v>1</v>
      </c>
      <c r="C1133" s="110">
        <f t="shared" si="172"/>
        <v>892</v>
      </c>
      <c r="D1133" s="110">
        <v>670</v>
      </c>
      <c r="E1133" s="110">
        <v>222</v>
      </c>
      <c r="F1133" s="111">
        <v>987</v>
      </c>
      <c r="G1133" s="111">
        <f t="shared" si="171"/>
        <v>5.8954000000000004</v>
      </c>
      <c r="H1133" s="112">
        <f t="shared" si="170"/>
        <v>2617.56</v>
      </c>
      <c r="I1133" s="112">
        <f t="shared" si="169"/>
        <v>3235.04</v>
      </c>
    </row>
    <row r="1134" spans="1:9" ht="16.899999999999999" customHeight="1" x14ac:dyDescent="0.25">
      <c r="A1134" s="83" t="s">
        <v>253</v>
      </c>
      <c r="B1134" s="110">
        <v>1</v>
      </c>
      <c r="C1134" s="110">
        <f t="shared" si="172"/>
        <v>456</v>
      </c>
      <c r="D1134" s="110">
        <v>294</v>
      </c>
      <c r="E1134" s="110">
        <v>162</v>
      </c>
      <c r="F1134" s="111">
        <v>987</v>
      </c>
      <c r="G1134" s="111">
        <f t="shared" si="171"/>
        <v>5.8954000000000004</v>
      </c>
      <c r="H1134" s="112">
        <f t="shared" si="170"/>
        <v>1910.11</v>
      </c>
      <c r="I1134" s="112">
        <f t="shared" si="169"/>
        <v>2360.6999999999998</v>
      </c>
    </row>
    <row r="1135" spans="1:9" ht="16.899999999999999" customHeight="1" x14ac:dyDescent="0.25">
      <c r="A1135" s="83" t="s">
        <v>253</v>
      </c>
      <c r="B1135" s="110">
        <v>1</v>
      </c>
      <c r="C1135" s="110">
        <f t="shared" si="172"/>
        <v>333.45100000000002</v>
      </c>
      <c r="D1135" s="110">
        <v>280.5</v>
      </c>
      <c r="E1135" s="110">
        <v>52.951000000000001</v>
      </c>
      <c r="F1135" s="111">
        <v>987</v>
      </c>
      <c r="G1135" s="111">
        <f t="shared" si="171"/>
        <v>5.8954000000000004</v>
      </c>
      <c r="H1135" s="112">
        <f t="shared" si="170"/>
        <v>624.33000000000004</v>
      </c>
      <c r="I1135" s="112">
        <f t="shared" si="169"/>
        <v>771.61</v>
      </c>
    </row>
    <row r="1136" spans="1:9" ht="16.899999999999999" customHeight="1" x14ac:dyDescent="0.25">
      <c r="A1136" s="83" t="s">
        <v>253</v>
      </c>
      <c r="B1136" s="110">
        <v>1</v>
      </c>
      <c r="C1136" s="110">
        <f t="shared" si="172"/>
        <v>472</v>
      </c>
      <c r="D1136" s="110">
        <v>367</v>
      </c>
      <c r="E1136" s="110">
        <v>105</v>
      </c>
      <c r="F1136" s="111">
        <v>987</v>
      </c>
      <c r="G1136" s="111">
        <f t="shared" si="171"/>
        <v>5.8954000000000004</v>
      </c>
      <c r="H1136" s="112">
        <f t="shared" si="170"/>
        <v>1238.03</v>
      </c>
      <c r="I1136" s="112">
        <f t="shared" si="169"/>
        <v>1530.08</v>
      </c>
    </row>
    <row r="1137" spans="1:9" ht="16.899999999999999" customHeight="1" x14ac:dyDescent="0.25">
      <c r="A1137" s="83" t="s">
        <v>253</v>
      </c>
      <c r="B1137" s="110">
        <v>1</v>
      </c>
      <c r="C1137" s="110">
        <f t="shared" si="172"/>
        <v>91.418604651162795</v>
      </c>
      <c r="D1137" s="110">
        <v>79</v>
      </c>
      <c r="E1137" s="110">
        <v>12.418604651162791</v>
      </c>
      <c r="F1137" s="111">
        <v>1027</v>
      </c>
      <c r="G1137" s="111">
        <f t="shared" si="171"/>
        <v>6.1342999999999996</v>
      </c>
      <c r="H1137" s="112">
        <f t="shared" si="170"/>
        <v>152.36000000000001</v>
      </c>
      <c r="I1137" s="112">
        <f t="shared" si="169"/>
        <v>188.3</v>
      </c>
    </row>
    <row r="1138" spans="1:9" ht="16.899999999999999" customHeight="1" x14ac:dyDescent="0.25">
      <c r="A1138" s="83" t="s">
        <v>253</v>
      </c>
      <c r="B1138" s="110">
        <v>1</v>
      </c>
      <c r="C1138" s="110">
        <f t="shared" si="172"/>
        <v>213.8357933579336</v>
      </c>
      <c r="D1138" s="110">
        <v>178.5</v>
      </c>
      <c r="E1138" s="110">
        <v>35.335793357933582</v>
      </c>
      <c r="F1138" s="111">
        <v>1027</v>
      </c>
      <c r="G1138" s="111">
        <f t="shared" si="171"/>
        <v>6.1342999999999996</v>
      </c>
      <c r="H1138" s="112">
        <f t="shared" si="170"/>
        <v>433.52</v>
      </c>
      <c r="I1138" s="112">
        <f t="shared" si="169"/>
        <v>535.79</v>
      </c>
    </row>
    <row r="1139" spans="1:9" ht="16.899999999999999" customHeight="1" x14ac:dyDescent="0.25">
      <c r="A1139" s="83" t="s">
        <v>253</v>
      </c>
      <c r="B1139" s="110">
        <v>1</v>
      </c>
      <c r="C1139" s="110">
        <f t="shared" si="172"/>
        <v>297</v>
      </c>
      <c r="D1139" s="110">
        <v>231</v>
      </c>
      <c r="E1139" s="110">
        <v>66</v>
      </c>
      <c r="F1139" s="111">
        <v>1027</v>
      </c>
      <c r="G1139" s="111">
        <f t="shared" si="171"/>
        <v>6.1342999999999996</v>
      </c>
      <c r="H1139" s="112">
        <f t="shared" si="170"/>
        <v>809.73</v>
      </c>
      <c r="I1139" s="112">
        <f t="shared" si="169"/>
        <v>1000.75</v>
      </c>
    </row>
    <row r="1140" spans="1:9" ht="16.899999999999999" customHeight="1" x14ac:dyDescent="0.25">
      <c r="A1140" s="83" t="s">
        <v>253</v>
      </c>
      <c r="B1140" s="110">
        <v>1</v>
      </c>
      <c r="C1140" s="110">
        <f t="shared" si="172"/>
        <v>456</v>
      </c>
      <c r="D1140" s="110">
        <v>431.25</v>
      </c>
      <c r="E1140" s="110">
        <v>24.75</v>
      </c>
      <c r="F1140" s="111">
        <v>1010</v>
      </c>
      <c r="G1140" s="111">
        <f t="shared" si="171"/>
        <v>6.0327000000000002</v>
      </c>
      <c r="H1140" s="112">
        <f t="shared" si="170"/>
        <v>298.62</v>
      </c>
      <c r="I1140" s="112">
        <f t="shared" si="169"/>
        <v>369.06</v>
      </c>
    </row>
    <row r="1141" spans="1:9" ht="16.899999999999999" customHeight="1" x14ac:dyDescent="0.25">
      <c r="A1141" s="83" t="s">
        <v>253</v>
      </c>
      <c r="B1141" s="110">
        <v>1</v>
      </c>
      <c r="C1141" s="110">
        <f t="shared" si="172"/>
        <v>168</v>
      </c>
      <c r="D1141" s="110">
        <v>143.75</v>
      </c>
      <c r="E1141" s="110">
        <v>24.25</v>
      </c>
      <c r="F1141" s="111">
        <v>1010</v>
      </c>
      <c r="G1141" s="111">
        <f t="shared" si="171"/>
        <v>6.0327000000000002</v>
      </c>
      <c r="H1141" s="112">
        <f t="shared" si="170"/>
        <v>292.58999999999997</v>
      </c>
      <c r="I1141" s="112">
        <f t="shared" si="169"/>
        <v>361.61</v>
      </c>
    </row>
    <row r="1142" spans="1:9" ht="16.899999999999999" customHeight="1" x14ac:dyDescent="0.25">
      <c r="A1142" s="83" t="s">
        <v>253</v>
      </c>
      <c r="B1142" s="110">
        <v>1</v>
      </c>
      <c r="C1142" s="110">
        <f t="shared" si="172"/>
        <v>239.99544072948328</v>
      </c>
      <c r="D1142" s="110">
        <v>238.5</v>
      </c>
      <c r="E1142" s="110">
        <v>1.4954407294832825</v>
      </c>
      <c r="F1142" s="111">
        <v>1010</v>
      </c>
      <c r="G1142" s="111">
        <f t="shared" si="171"/>
        <v>6.0327000000000002</v>
      </c>
      <c r="H1142" s="112">
        <f t="shared" si="170"/>
        <v>18.04</v>
      </c>
      <c r="I1142" s="112">
        <f t="shared" si="169"/>
        <v>22.3</v>
      </c>
    </row>
    <row r="1143" spans="1:9" ht="16.899999999999999" customHeight="1" x14ac:dyDescent="0.25">
      <c r="A1143" s="83" t="s">
        <v>253</v>
      </c>
      <c r="B1143" s="110">
        <v>1</v>
      </c>
      <c r="C1143" s="110">
        <f t="shared" si="172"/>
        <v>87.5</v>
      </c>
      <c r="D1143" s="110">
        <v>79.5</v>
      </c>
      <c r="E1143" s="110">
        <v>8</v>
      </c>
      <c r="F1143" s="111">
        <v>1010</v>
      </c>
      <c r="G1143" s="111">
        <f t="shared" si="171"/>
        <v>6.0327000000000002</v>
      </c>
      <c r="H1143" s="112">
        <f t="shared" si="170"/>
        <v>96.52</v>
      </c>
      <c r="I1143" s="112">
        <f t="shared" si="169"/>
        <v>119.29</v>
      </c>
    </row>
    <row r="1144" spans="1:9" ht="16.899999999999999" customHeight="1" x14ac:dyDescent="0.25">
      <c r="A1144" s="83" t="s">
        <v>253</v>
      </c>
      <c r="B1144" s="110">
        <v>1</v>
      </c>
      <c r="C1144" s="110">
        <f t="shared" si="172"/>
        <v>104.5</v>
      </c>
      <c r="D1144" s="110">
        <v>0</v>
      </c>
      <c r="E1144" s="110">
        <v>104.5</v>
      </c>
      <c r="F1144" s="111">
        <v>1010</v>
      </c>
      <c r="G1144" s="111">
        <f t="shared" si="171"/>
        <v>6.0327000000000002</v>
      </c>
      <c r="H1144" s="112">
        <f t="shared" si="170"/>
        <v>1260.83</v>
      </c>
      <c r="I1144" s="112">
        <f t="shared" si="169"/>
        <v>1558.26</v>
      </c>
    </row>
    <row r="1145" spans="1:9" ht="16.899999999999999" customHeight="1" x14ac:dyDescent="0.25">
      <c r="A1145" s="83" t="s">
        <v>253</v>
      </c>
      <c r="B1145" s="110">
        <v>1</v>
      </c>
      <c r="C1145" s="110">
        <f t="shared" si="172"/>
        <v>94</v>
      </c>
      <c r="D1145" s="110">
        <v>0</v>
      </c>
      <c r="E1145" s="110">
        <v>94</v>
      </c>
      <c r="F1145" s="111">
        <v>1010</v>
      </c>
      <c r="G1145" s="111">
        <f t="shared" si="171"/>
        <v>6.0327000000000002</v>
      </c>
      <c r="H1145" s="112">
        <f t="shared" si="170"/>
        <v>1134.1500000000001</v>
      </c>
      <c r="I1145" s="112">
        <f t="shared" si="169"/>
        <v>1401.7</v>
      </c>
    </row>
    <row r="1146" spans="1:9" ht="16.899999999999999" customHeight="1" x14ac:dyDescent="0.25">
      <c r="A1146" s="83" t="s">
        <v>253</v>
      </c>
      <c r="B1146" s="110">
        <v>1</v>
      </c>
      <c r="C1146" s="110">
        <f t="shared" si="172"/>
        <v>505</v>
      </c>
      <c r="D1146" s="110">
        <v>494</v>
      </c>
      <c r="E1146" s="110">
        <v>11</v>
      </c>
      <c r="F1146" s="111">
        <v>1010</v>
      </c>
      <c r="G1146" s="111">
        <f t="shared" si="171"/>
        <v>6.0327000000000002</v>
      </c>
      <c r="H1146" s="112">
        <f t="shared" si="170"/>
        <v>132.72</v>
      </c>
      <c r="I1146" s="112">
        <f t="shared" si="169"/>
        <v>164.03</v>
      </c>
    </row>
    <row r="1147" spans="1:9" ht="16.899999999999999" customHeight="1" x14ac:dyDescent="0.25">
      <c r="A1147" s="83" t="s">
        <v>253</v>
      </c>
      <c r="B1147" s="110">
        <v>1</v>
      </c>
      <c r="C1147" s="110">
        <f t="shared" si="172"/>
        <v>94.373000000000005</v>
      </c>
      <c r="D1147" s="110">
        <v>79.5</v>
      </c>
      <c r="E1147" s="110">
        <v>14.872999999999999</v>
      </c>
      <c r="F1147" s="111">
        <v>867</v>
      </c>
      <c r="G1147" s="111">
        <f t="shared" si="171"/>
        <v>5.1786000000000003</v>
      </c>
      <c r="H1147" s="112">
        <f t="shared" si="170"/>
        <v>154.04</v>
      </c>
      <c r="I1147" s="112">
        <f t="shared" si="169"/>
        <v>190.38</v>
      </c>
    </row>
    <row r="1148" spans="1:9" s="18" customFormat="1" ht="35.450000000000003" customHeight="1" x14ac:dyDescent="0.25">
      <c r="A1148" s="106" t="s">
        <v>254</v>
      </c>
      <c r="B1148" s="116">
        <f>SUM(B1149:B1318)</f>
        <v>170</v>
      </c>
      <c r="C1148" s="116"/>
      <c r="D1148" s="116"/>
      <c r="E1148" s="116">
        <f t="shared" ref="E1148" si="173">SUM(E1149:E1318)</f>
        <v>9103.2399143385665</v>
      </c>
      <c r="F1148" s="115"/>
      <c r="G1148" s="115"/>
      <c r="H1148" s="117">
        <f t="shared" ref="H1148:I1148" si="174">SUM(H1149:H1318)</f>
        <v>86994.940000000017</v>
      </c>
      <c r="I1148" s="117">
        <f t="shared" si="174"/>
        <v>107517.05000000005</v>
      </c>
    </row>
    <row r="1149" spans="1:9" ht="16.899999999999999" customHeight="1" x14ac:dyDescent="0.25">
      <c r="A1149" s="83" t="s">
        <v>255</v>
      </c>
      <c r="B1149" s="110">
        <v>1</v>
      </c>
      <c r="C1149" s="110">
        <f t="shared" ref="C1149:C1212" si="175">D1149+E1149</f>
        <v>539.5</v>
      </c>
      <c r="D1149" s="110">
        <v>534</v>
      </c>
      <c r="E1149" s="110">
        <v>5.5</v>
      </c>
      <c r="F1149" s="111">
        <v>860</v>
      </c>
      <c r="G1149" s="111">
        <f t="shared" si="171"/>
        <v>5.1368</v>
      </c>
      <c r="H1149" s="112">
        <f t="shared" ref="H1149:H1212" si="176">ROUND(E1149*G1149*2,2)</f>
        <v>56.5</v>
      </c>
      <c r="I1149" s="112">
        <f t="shared" ref="I1149:I1212" si="177">ROUND(H1149*1.2359,2)</f>
        <v>69.83</v>
      </c>
    </row>
    <row r="1150" spans="1:9" ht="16.899999999999999" customHeight="1" x14ac:dyDescent="0.25">
      <c r="A1150" s="83" t="s">
        <v>256</v>
      </c>
      <c r="B1150" s="110">
        <v>1</v>
      </c>
      <c r="C1150" s="110">
        <f t="shared" si="175"/>
        <v>405.09554140127386</v>
      </c>
      <c r="D1150" s="110">
        <v>382</v>
      </c>
      <c r="E1150" s="110">
        <v>23.095541401273884</v>
      </c>
      <c r="F1150" s="111">
        <v>750</v>
      </c>
      <c r="G1150" s="111">
        <f t="shared" si="171"/>
        <v>4.4798</v>
      </c>
      <c r="H1150" s="112">
        <f t="shared" si="176"/>
        <v>206.93</v>
      </c>
      <c r="I1150" s="112">
        <f t="shared" si="177"/>
        <v>255.74</v>
      </c>
    </row>
    <row r="1151" spans="1:9" ht="16.899999999999999" customHeight="1" x14ac:dyDescent="0.25">
      <c r="A1151" s="83" t="s">
        <v>256</v>
      </c>
      <c r="B1151" s="110">
        <v>1</v>
      </c>
      <c r="C1151" s="110">
        <f t="shared" si="175"/>
        <v>632</v>
      </c>
      <c r="D1151" s="110">
        <v>590</v>
      </c>
      <c r="E1151" s="110">
        <v>42</v>
      </c>
      <c r="F1151" s="111">
        <v>750</v>
      </c>
      <c r="G1151" s="111">
        <f t="shared" si="171"/>
        <v>4.4798</v>
      </c>
      <c r="H1151" s="112">
        <f t="shared" si="176"/>
        <v>376.3</v>
      </c>
      <c r="I1151" s="112">
        <f t="shared" si="177"/>
        <v>465.07</v>
      </c>
    </row>
    <row r="1152" spans="1:9" ht="16.899999999999999" customHeight="1" x14ac:dyDescent="0.25">
      <c r="A1152" s="83" t="s">
        <v>256</v>
      </c>
      <c r="B1152" s="110">
        <v>1</v>
      </c>
      <c r="C1152" s="110">
        <f t="shared" si="175"/>
        <v>624</v>
      </c>
      <c r="D1152" s="110">
        <v>558</v>
      </c>
      <c r="E1152" s="110">
        <v>66</v>
      </c>
      <c r="F1152" s="111">
        <v>750</v>
      </c>
      <c r="G1152" s="111">
        <f t="shared" si="171"/>
        <v>4.4798</v>
      </c>
      <c r="H1152" s="112">
        <f t="shared" si="176"/>
        <v>591.33000000000004</v>
      </c>
      <c r="I1152" s="112">
        <f t="shared" si="177"/>
        <v>730.82</v>
      </c>
    </row>
    <row r="1153" spans="1:9" ht="16.899999999999999" customHeight="1" x14ac:dyDescent="0.25">
      <c r="A1153" s="83" t="s">
        <v>256</v>
      </c>
      <c r="B1153" s="110">
        <v>1</v>
      </c>
      <c r="C1153" s="110">
        <f t="shared" si="175"/>
        <v>576</v>
      </c>
      <c r="D1153" s="110">
        <v>566</v>
      </c>
      <c r="E1153" s="110">
        <v>10</v>
      </c>
      <c r="F1153" s="111">
        <v>750</v>
      </c>
      <c r="G1153" s="111">
        <f t="shared" si="171"/>
        <v>4.4798</v>
      </c>
      <c r="H1153" s="112">
        <f t="shared" si="176"/>
        <v>89.6</v>
      </c>
      <c r="I1153" s="112">
        <f t="shared" si="177"/>
        <v>110.74</v>
      </c>
    </row>
    <row r="1154" spans="1:9" ht="16.899999999999999" customHeight="1" x14ac:dyDescent="0.25">
      <c r="A1154" s="83" t="s">
        <v>256</v>
      </c>
      <c r="B1154" s="110">
        <v>1</v>
      </c>
      <c r="C1154" s="110">
        <f t="shared" si="175"/>
        <v>624</v>
      </c>
      <c r="D1154" s="110">
        <v>591</v>
      </c>
      <c r="E1154" s="110">
        <v>33</v>
      </c>
      <c r="F1154" s="111">
        <v>750</v>
      </c>
      <c r="G1154" s="111">
        <f t="shared" si="171"/>
        <v>4.4798</v>
      </c>
      <c r="H1154" s="112">
        <f t="shared" si="176"/>
        <v>295.67</v>
      </c>
      <c r="I1154" s="112">
        <f t="shared" si="177"/>
        <v>365.42</v>
      </c>
    </row>
    <row r="1155" spans="1:9" ht="16.899999999999999" customHeight="1" x14ac:dyDescent="0.25">
      <c r="A1155" s="83" t="s">
        <v>256</v>
      </c>
      <c r="B1155" s="110">
        <v>1</v>
      </c>
      <c r="C1155" s="110">
        <f t="shared" si="175"/>
        <v>624</v>
      </c>
      <c r="D1155" s="110">
        <v>590</v>
      </c>
      <c r="E1155" s="110">
        <v>34</v>
      </c>
      <c r="F1155" s="111">
        <v>750</v>
      </c>
      <c r="G1155" s="111">
        <f t="shared" si="171"/>
        <v>4.4798</v>
      </c>
      <c r="H1155" s="112">
        <f t="shared" si="176"/>
        <v>304.63</v>
      </c>
      <c r="I1155" s="112">
        <f t="shared" si="177"/>
        <v>376.49</v>
      </c>
    </row>
    <row r="1156" spans="1:9" ht="16.899999999999999" customHeight="1" x14ac:dyDescent="0.25">
      <c r="A1156" s="83" t="s">
        <v>257</v>
      </c>
      <c r="B1156" s="110">
        <v>1</v>
      </c>
      <c r="C1156" s="110">
        <f t="shared" si="175"/>
        <v>594</v>
      </c>
      <c r="D1156" s="110">
        <v>590</v>
      </c>
      <c r="E1156" s="110">
        <v>4</v>
      </c>
      <c r="F1156" s="111">
        <v>700</v>
      </c>
      <c r="G1156" s="111">
        <f t="shared" si="171"/>
        <v>4.1810999999999998</v>
      </c>
      <c r="H1156" s="112">
        <f t="shared" si="176"/>
        <v>33.450000000000003</v>
      </c>
      <c r="I1156" s="112">
        <f t="shared" si="177"/>
        <v>41.34</v>
      </c>
    </row>
    <row r="1157" spans="1:9" ht="16.899999999999999" customHeight="1" x14ac:dyDescent="0.25">
      <c r="A1157" s="83" t="s">
        <v>257</v>
      </c>
      <c r="B1157" s="110">
        <v>1</v>
      </c>
      <c r="C1157" s="110">
        <f t="shared" si="175"/>
        <v>496</v>
      </c>
      <c r="D1157" s="110">
        <v>486</v>
      </c>
      <c r="E1157" s="110">
        <v>10</v>
      </c>
      <c r="F1157" s="111">
        <v>700</v>
      </c>
      <c r="G1157" s="111">
        <f t="shared" si="171"/>
        <v>4.1810999999999998</v>
      </c>
      <c r="H1157" s="112">
        <f t="shared" si="176"/>
        <v>83.62</v>
      </c>
      <c r="I1157" s="112">
        <f t="shared" si="177"/>
        <v>103.35</v>
      </c>
    </row>
    <row r="1158" spans="1:9" ht="16.899999999999999" customHeight="1" x14ac:dyDescent="0.25">
      <c r="A1158" s="83" t="s">
        <v>258</v>
      </c>
      <c r="B1158" s="110">
        <v>1</v>
      </c>
      <c r="C1158" s="110">
        <f t="shared" si="175"/>
        <v>675</v>
      </c>
      <c r="D1158" s="110">
        <v>591</v>
      </c>
      <c r="E1158" s="110">
        <v>84</v>
      </c>
      <c r="F1158" s="111">
        <v>1815</v>
      </c>
      <c r="G1158" s="111">
        <f t="shared" si="171"/>
        <v>10.840999999999999</v>
      </c>
      <c r="H1158" s="112">
        <f t="shared" si="176"/>
        <v>1821.29</v>
      </c>
      <c r="I1158" s="112">
        <f t="shared" si="177"/>
        <v>2250.9299999999998</v>
      </c>
    </row>
    <row r="1159" spans="1:9" ht="16.899999999999999" customHeight="1" x14ac:dyDescent="0.25">
      <c r="A1159" s="83" t="s">
        <v>259</v>
      </c>
      <c r="B1159" s="110">
        <v>1</v>
      </c>
      <c r="C1159" s="110">
        <f t="shared" si="175"/>
        <v>645</v>
      </c>
      <c r="D1159" s="110">
        <v>495</v>
      </c>
      <c r="E1159" s="110">
        <v>150</v>
      </c>
      <c r="F1159" s="111">
        <v>1815</v>
      </c>
      <c r="G1159" s="111">
        <f t="shared" si="171"/>
        <v>10.840999999999999</v>
      </c>
      <c r="H1159" s="112">
        <f t="shared" si="176"/>
        <v>3252.3</v>
      </c>
      <c r="I1159" s="112">
        <f t="shared" si="177"/>
        <v>4019.52</v>
      </c>
    </row>
    <row r="1160" spans="1:9" ht="16.899999999999999" customHeight="1" x14ac:dyDescent="0.25">
      <c r="A1160" s="83" t="s">
        <v>260</v>
      </c>
      <c r="B1160" s="110">
        <v>1</v>
      </c>
      <c r="C1160" s="110">
        <f t="shared" si="175"/>
        <v>101</v>
      </c>
      <c r="D1160" s="110">
        <v>96</v>
      </c>
      <c r="E1160" s="110">
        <v>5</v>
      </c>
      <c r="F1160" s="111">
        <v>750</v>
      </c>
      <c r="G1160" s="111">
        <f t="shared" si="171"/>
        <v>4.4798</v>
      </c>
      <c r="H1160" s="112">
        <f t="shared" si="176"/>
        <v>44.8</v>
      </c>
      <c r="I1160" s="112">
        <f t="shared" si="177"/>
        <v>55.37</v>
      </c>
    </row>
    <row r="1161" spans="1:9" ht="16.899999999999999" customHeight="1" x14ac:dyDescent="0.25">
      <c r="A1161" s="83" t="s">
        <v>260</v>
      </c>
      <c r="B1161" s="110">
        <v>1</v>
      </c>
      <c r="C1161" s="110">
        <f t="shared" si="175"/>
        <v>97.458333333333329</v>
      </c>
      <c r="D1161" s="110">
        <v>96</v>
      </c>
      <c r="E1161" s="110">
        <v>1.4583333333333335</v>
      </c>
      <c r="F1161" s="111">
        <v>750</v>
      </c>
      <c r="G1161" s="111">
        <f t="shared" si="171"/>
        <v>4.4798</v>
      </c>
      <c r="H1161" s="112">
        <f t="shared" si="176"/>
        <v>13.07</v>
      </c>
      <c r="I1161" s="112">
        <f t="shared" si="177"/>
        <v>16.149999999999999</v>
      </c>
    </row>
    <row r="1162" spans="1:9" ht="16.899999999999999" customHeight="1" x14ac:dyDescent="0.25">
      <c r="A1162" s="83" t="s">
        <v>260</v>
      </c>
      <c r="B1162" s="110">
        <v>1</v>
      </c>
      <c r="C1162" s="110">
        <f t="shared" si="175"/>
        <v>181.5</v>
      </c>
      <c r="D1162" s="110">
        <v>176</v>
      </c>
      <c r="E1162" s="110">
        <v>5.5</v>
      </c>
      <c r="F1162" s="111">
        <v>750</v>
      </c>
      <c r="G1162" s="111">
        <f t="shared" si="171"/>
        <v>4.4798</v>
      </c>
      <c r="H1162" s="112">
        <f t="shared" si="176"/>
        <v>49.28</v>
      </c>
      <c r="I1162" s="112">
        <f t="shared" si="177"/>
        <v>60.91</v>
      </c>
    </row>
    <row r="1163" spans="1:9" ht="16.899999999999999" customHeight="1" x14ac:dyDescent="0.25">
      <c r="A1163" s="83" t="s">
        <v>260</v>
      </c>
      <c r="B1163" s="110">
        <v>1</v>
      </c>
      <c r="C1163" s="110">
        <f t="shared" si="175"/>
        <v>335</v>
      </c>
      <c r="D1163" s="110">
        <v>326</v>
      </c>
      <c r="E1163" s="110">
        <v>9</v>
      </c>
      <c r="F1163" s="111">
        <v>750</v>
      </c>
      <c r="G1163" s="111">
        <f t="shared" si="171"/>
        <v>4.4798</v>
      </c>
      <c r="H1163" s="112">
        <f t="shared" si="176"/>
        <v>80.64</v>
      </c>
      <c r="I1163" s="112">
        <f t="shared" si="177"/>
        <v>99.66</v>
      </c>
    </row>
    <row r="1164" spans="1:9" ht="16.899999999999999" customHeight="1" x14ac:dyDescent="0.25">
      <c r="A1164" s="83" t="s">
        <v>260</v>
      </c>
      <c r="B1164" s="110">
        <v>1</v>
      </c>
      <c r="C1164" s="110">
        <f t="shared" si="175"/>
        <v>456</v>
      </c>
      <c r="D1164" s="110">
        <v>454</v>
      </c>
      <c r="E1164" s="110">
        <v>2</v>
      </c>
      <c r="F1164" s="111">
        <v>750</v>
      </c>
      <c r="G1164" s="111">
        <f t="shared" si="171"/>
        <v>4.4798</v>
      </c>
      <c r="H1164" s="112">
        <f t="shared" si="176"/>
        <v>17.920000000000002</v>
      </c>
      <c r="I1164" s="112">
        <f t="shared" si="177"/>
        <v>22.15</v>
      </c>
    </row>
    <row r="1165" spans="1:9" ht="16.899999999999999" customHeight="1" x14ac:dyDescent="0.25">
      <c r="A1165" s="83" t="s">
        <v>260</v>
      </c>
      <c r="B1165" s="110">
        <v>1</v>
      </c>
      <c r="C1165" s="110">
        <f t="shared" si="175"/>
        <v>496</v>
      </c>
      <c r="D1165" s="110">
        <v>494</v>
      </c>
      <c r="E1165" s="110">
        <v>2</v>
      </c>
      <c r="F1165" s="111">
        <v>750</v>
      </c>
      <c r="G1165" s="111">
        <f t="shared" si="171"/>
        <v>4.4798</v>
      </c>
      <c r="H1165" s="112">
        <f t="shared" si="176"/>
        <v>17.920000000000002</v>
      </c>
      <c r="I1165" s="112">
        <f t="shared" si="177"/>
        <v>22.15</v>
      </c>
    </row>
    <row r="1166" spans="1:9" ht="16.899999999999999" customHeight="1" x14ac:dyDescent="0.25">
      <c r="A1166" s="83" t="s">
        <v>260</v>
      </c>
      <c r="B1166" s="110">
        <v>1</v>
      </c>
      <c r="C1166" s="110">
        <f t="shared" si="175"/>
        <v>447</v>
      </c>
      <c r="D1166" s="110">
        <v>414</v>
      </c>
      <c r="E1166" s="110">
        <v>33</v>
      </c>
      <c r="F1166" s="111">
        <v>750</v>
      </c>
      <c r="G1166" s="111">
        <f t="shared" ref="G1166:G1229" si="178">ROUND(F1166/167.42,4)</f>
        <v>4.4798</v>
      </c>
      <c r="H1166" s="112">
        <f t="shared" si="176"/>
        <v>295.67</v>
      </c>
      <c r="I1166" s="112">
        <f t="shared" si="177"/>
        <v>365.42</v>
      </c>
    </row>
    <row r="1167" spans="1:9" ht="16.899999999999999" customHeight="1" x14ac:dyDescent="0.25">
      <c r="A1167" s="83" t="s">
        <v>260</v>
      </c>
      <c r="B1167" s="110">
        <v>1</v>
      </c>
      <c r="C1167" s="110">
        <f t="shared" si="175"/>
        <v>389.5</v>
      </c>
      <c r="D1167" s="110">
        <v>350</v>
      </c>
      <c r="E1167" s="110">
        <v>39.5</v>
      </c>
      <c r="F1167" s="111">
        <v>750</v>
      </c>
      <c r="G1167" s="111">
        <f t="shared" si="178"/>
        <v>4.4798</v>
      </c>
      <c r="H1167" s="112">
        <f t="shared" si="176"/>
        <v>353.9</v>
      </c>
      <c r="I1167" s="112">
        <f t="shared" si="177"/>
        <v>437.39</v>
      </c>
    </row>
    <row r="1168" spans="1:9" ht="16.899999999999999" customHeight="1" x14ac:dyDescent="0.25">
      <c r="A1168" s="83" t="s">
        <v>260</v>
      </c>
      <c r="B1168" s="110">
        <v>1</v>
      </c>
      <c r="C1168" s="110">
        <f t="shared" si="175"/>
        <v>462</v>
      </c>
      <c r="D1168" s="110">
        <v>455</v>
      </c>
      <c r="E1168" s="110">
        <v>7</v>
      </c>
      <c r="F1168" s="111">
        <v>750</v>
      </c>
      <c r="G1168" s="111">
        <f t="shared" si="178"/>
        <v>4.4798</v>
      </c>
      <c r="H1168" s="112">
        <f t="shared" si="176"/>
        <v>62.72</v>
      </c>
      <c r="I1168" s="112">
        <f t="shared" si="177"/>
        <v>77.52</v>
      </c>
    </row>
    <row r="1169" spans="1:9" ht="16.899999999999999" customHeight="1" x14ac:dyDescent="0.25">
      <c r="A1169" s="83" t="s">
        <v>260</v>
      </c>
      <c r="B1169" s="110">
        <v>1</v>
      </c>
      <c r="C1169" s="110">
        <f t="shared" si="175"/>
        <v>503</v>
      </c>
      <c r="D1169" s="110">
        <v>494</v>
      </c>
      <c r="E1169" s="110">
        <v>9</v>
      </c>
      <c r="F1169" s="111">
        <v>750</v>
      </c>
      <c r="G1169" s="111">
        <f t="shared" si="178"/>
        <v>4.4798</v>
      </c>
      <c r="H1169" s="112">
        <f t="shared" si="176"/>
        <v>80.64</v>
      </c>
      <c r="I1169" s="112">
        <f t="shared" si="177"/>
        <v>99.66</v>
      </c>
    </row>
    <row r="1170" spans="1:9" ht="16.899999999999999" customHeight="1" x14ac:dyDescent="0.25">
      <c r="A1170" s="83" t="s">
        <v>156</v>
      </c>
      <c r="B1170" s="110">
        <v>1</v>
      </c>
      <c r="C1170" s="110">
        <f t="shared" si="175"/>
        <v>183</v>
      </c>
      <c r="D1170" s="110">
        <v>176</v>
      </c>
      <c r="E1170" s="110">
        <v>7</v>
      </c>
      <c r="F1170" s="111">
        <v>715</v>
      </c>
      <c r="G1170" s="111">
        <f t="shared" si="178"/>
        <v>4.2706999999999997</v>
      </c>
      <c r="H1170" s="112">
        <f t="shared" si="176"/>
        <v>59.79</v>
      </c>
      <c r="I1170" s="112">
        <f t="shared" si="177"/>
        <v>73.89</v>
      </c>
    </row>
    <row r="1171" spans="1:9" ht="16.899999999999999" customHeight="1" x14ac:dyDescent="0.25">
      <c r="A1171" s="83" t="s">
        <v>156</v>
      </c>
      <c r="B1171" s="110">
        <v>1</v>
      </c>
      <c r="C1171" s="110">
        <f t="shared" si="175"/>
        <v>192</v>
      </c>
      <c r="D1171" s="110">
        <v>176</v>
      </c>
      <c r="E1171" s="110">
        <v>16</v>
      </c>
      <c r="F1171" s="111">
        <v>715</v>
      </c>
      <c r="G1171" s="111">
        <f t="shared" si="178"/>
        <v>4.2706999999999997</v>
      </c>
      <c r="H1171" s="112">
        <f t="shared" si="176"/>
        <v>136.66</v>
      </c>
      <c r="I1171" s="112">
        <f t="shared" si="177"/>
        <v>168.9</v>
      </c>
    </row>
    <row r="1172" spans="1:9" ht="16.899999999999999" customHeight="1" x14ac:dyDescent="0.25">
      <c r="A1172" s="83" t="s">
        <v>156</v>
      </c>
      <c r="B1172" s="110">
        <v>1</v>
      </c>
      <c r="C1172" s="110">
        <f t="shared" si="175"/>
        <v>192</v>
      </c>
      <c r="D1172" s="110">
        <v>176</v>
      </c>
      <c r="E1172" s="110">
        <v>16</v>
      </c>
      <c r="F1172" s="111">
        <v>715</v>
      </c>
      <c r="G1172" s="111">
        <f t="shared" si="178"/>
        <v>4.2706999999999997</v>
      </c>
      <c r="H1172" s="112">
        <f t="shared" si="176"/>
        <v>136.66</v>
      </c>
      <c r="I1172" s="112">
        <f t="shared" si="177"/>
        <v>168.9</v>
      </c>
    </row>
    <row r="1173" spans="1:9" ht="16.899999999999999" customHeight="1" x14ac:dyDescent="0.25">
      <c r="A1173" s="83" t="s">
        <v>156</v>
      </c>
      <c r="B1173" s="110">
        <v>1</v>
      </c>
      <c r="C1173" s="110">
        <f t="shared" si="175"/>
        <v>129</v>
      </c>
      <c r="D1173" s="110">
        <v>120</v>
      </c>
      <c r="E1173" s="110">
        <v>9</v>
      </c>
      <c r="F1173" s="111">
        <v>715</v>
      </c>
      <c r="G1173" s="111">
        <f t="shared" si="178"/>
        <v>4.2706999999999997</v>
      </c>
      <c r="H1173" s="112">
        <f t="shared" si="176"/>
        <v>76.87</v>
      </c>
      <c r="I1173" s="112">
        <f t="shared" si="177"/>
        <v>95</v>
      </c>
    </row>
    <row r="1174" spans="1:9" ht="16.899999999999999" customHeight="1" x14ac:dyDescent="0.25">
      <c r="A1174" s="83" t="s">
        <v>156</v>
      </c>
      <c r="B1174" s="110">
        <v>1</v>
      </c>
      <c r="C1174" s="110">
        <f t="shared" si="175"/>
        <v>504</v>
      </c>
      <c r="D1174" s="110">
        <v>414</v>
      </c>
      <c r="E1174" s="110">
        <v>90</v>
      </c>
      <c r="F1174" s="111">
        <v>715</v>
      </c>
      <c r="G1174" s="111">
        <f t="shared" si="178"/>
        <v>4.2706999999999997</v>
      </c>
      <c r="H1174" s="112">
        <f t="shared" si="176"/>
        <v>768.73</v>
      </c>
      <c r="I1174" s="112">
        <f t="shared" si="177"/>
        <v>950.07</v>
      </c>
    </row>
    <row r="1175" spans="1:9" ht="16.899999999999999" customHeight="1" x14ac:dyDescent="0.25">
      <c r="A1175" s="83" t="s">
        <v>156</v>
      </c>
      <c r="B1175" s="110">
        <v>1</v>
      </c>
      <c r="C1175" s="110">
        <f t="shared" si="175"/>
        <v>417</v>
      </c>
      <c r="D1175" s="110">
        <v>367</v>
      </c>
      <c r="E1175" s="110">
        <v>50</v>
      </c>
      <c r="F1175" s="111">
        <v>715</v>
      </c>
      <c r="G1175" s="111">
        <f t="shared" si="178"/>
        <v>4.2706999999999997</v>
      </c>
      <c r="H1175" s="112">
        <f t="shared" si="176"/>
        <v>427.07</v>
      </c>
      <c r="I1175" s="112">
        <f t="shared" si="177"/>
        <v>527.82000000000005</v>
      </c>
    </row>
    <row r="1176" spans="1:9" ht="16.899999999999999" customHeight="1" x14ac:dyDescent="0.25">
      <c r="A1176" s="83" t="s">
        <v>156</v>
      </c>
      <c r="B1176" s="110">
        <v>1</v>
      </c>
      <c r="C1176" s="110">
        <f t="shared" si="175"/>
        <v>567</v>
      </c>
      <c r="D1176" s="110">
        <v>494</v>
      </c>
      <c r="E1176" s="110">
        <v>73</v>
      </c>
      <c r="F1176" s="111">
        <v>715</v>
      </c>
      <c r="G1176" s="111">
        <f t="shared" si="178"/>
        <v>4.2706999999999997</v>
      </c>
      <c r="H1176" s="112">
        <f t="shared" si="176"/>
        <v>623.52</v>
      </c>
      <c r="I1176" s="112">
        <f t="shared" si="177"/>
        <v>770.61</v>
      </c>
    </row>
    <row r="1177" spans="1:9" ht="16.899999999999999" customHeight="1" x14ac:dyDescent="0.25">
      <c r="A1177" s="83" t="s">
        <v>156</v>
      </c>
      <c r="B1177" s="110">
        <v>1</v>
      </c>
      <c r="C1177" s="110">
        <f t="shared" si="175"/>
        <v>456</v>
      </c>
      <c r="D1177" s="110">
        <v>415</v>
      </c>
      <c r="E1177" s="110">
        <v>41</v>
      </c>
      <c r="F1177" s="111">
        <v>715</v>
      </c>
      <c r="G1177" s="111">
        <f t="shared" si="178"/>
        <v>4.2706999999999997</v>
      </c>
      <c r="H1177" s="112">
        <f t="shared" si="176"/>
        <v>350.2</v>
      </c>
      <c r="I1177" s="112">
        <f t="shared" si="177"/>
        <v>432.81</v>
      </c>
    </row>
    <row r="1178" spans="1:9" ht="16.899999999999999" customHeight="1" x14ac:dyDescent="0.25">
      <c r="A1178" s="83" t="s">
        <v>261</v>
      </c>
      <c r="B1178" s="110">
        <v>1</v>
      </c>
      <c r="C1178" s="110">
        <f t="shared" si="175"/>
        <v>248</v>
      </c>
      <c r="D1178" s="110">
        <v>231</v>
      </c>
      <c r="E1178" s="110">
        <v>17</v>
      </c>
      <c r="F1178" s="111">
        <v>612</v>
      </c>
      <c r="G1178" s="111">
        <f t="shared" si="178"/>
        <v>3.6555</v>
      </c>
      <c r="H1178" s="112">
        <f t="shared" si="176"/>
        <v>124.29</v>
      </c>
      <c r="I1178" s="112">
        <f t="shared" si="177"/>
        <v>153.61000000000001</v>
      </c>
    </row>
    <row r="1179" spans="1:9" ht="16.899999999999999" customHeight="1" x14ac:dyDescent="0.25">
      <c r="A1179" s="83" t="s">
        <v>261</v>
      </c>
      <c r="B1179" s="110">
        <v>1</v>
      </c>
      <c r="C1179" s="110">
        <f t="shared" si="175"/>
        <v>439.5</v>
      </c>
      <c r="D1179" s="110">
        <v>414</v>
      </c>
      <c r="E1179" s="110">
        <v>25.5</v>
      </c>
      <c r="F1179" s="111">
        <v>715</v>
      </c>
      <c r="G1179" s="111">
        <f t="shared" si="178"/>
        <v>4.2706999999999997</v>
      </c>
      <c r="H1179" s="112">
        <f t="shared" si="176"/>
        <v>217.81</v>
      </c>
      <c r="I1179" s="112">
        <f t="shared" si="177"/>
        <v>269.19</v>
      </c>
    </row>
    <row r="1180" spans="1:9" ht="16.899999999999999" customHeight="1" x14ac:dyDescent="0.25">
      <c r="A1180" s="83" t="s">
        <v>261</v>
      </c>
      <c r="B1180" s="110">
        <v>1</v>
      </c>
      <c r="C1180" s="110">
        <f t="shared" si="175"/>
        <v>364</v>
      </c>
      <c r="D1180" s="110">
        <v>335</v>
      </c>
      <c r="E1180" s="110">
        <v>29</v>
      </c>
      <c r="F1180" s="111">
        <v>715</v>
      </c>
      <c r="G1180" s="111">
        <f t="shared" si="178"/>
        <v>4.2706999999999997</v>
      </c>
      <c r="H1180" s="112">
        <f t="shared" si="176"/>
        <v>247.7</v>
      </c>
      <c r="I1180" s="112">
        <f t="shared" si="177"/>
        <v>306.13</v>
      </c>
    </row>
    <row r="1181" spans="1:9" ht="16.899999999999999" customHeight="1" x14ac:dyDescent="0.25">
      <c r="A1181" s="83" t="s">
        <v>261</v>
      </c>
      <c r="B1181" s="110">
        <v>1</v>
      </c>
      <c r="C1181" s="110">
        <f t="shared" si="175"/>
        <v>336.5</v>
      </c>
      <c r="D1181" s="110">
        <v>327</v>
      </c>
      <c r="E1181" s="110">
        <v>9.5</v>
      </c>
      <c r="F1181" s="111">
        <v>715</v>
      </c>
      <c r="G1181" s="111">
        <f t="shared" si="178"/>
        <v>4.2706999999999997</v>
      </c>
      <c r="H1181" s="112">
        <f t="shared" si="176"/>
        <v>81.14</v>
      </c>
      <c r="I1181" s="112">
        <f t="shared" si="177"/>
        <v>100.28</v>
      </c>
    </row>
    <row r="1182" spans="1:9" ht="16.899999999999999" customHeight="1" x14ac:dyDescent="0.25">
      <c r="A1182" s="83" t="s">
        <v>261</v>
      </c>
      <c r="B1182" s="110">
        <v>1</v>
      </c>
      <c r="C1182" s="110">
        <f t="shared" si="175"/>
        <v>184</v>
      </c>
      <c r="D1182" s="110">
        <v>176</v>
      </c>
      <c r="E1182" s="110">
        <v>8</v>
      </c>
      <c r="F1182" s="111">
        <v>715</v>
      </c>
      <c r="G1182" s="111">
        <f t="shared" si="178"/>
        <v>4.2706999999999997</v>
      </c>
      <c r="H1182" s="112">
        <f t="shared" si="176"/>
        <v>68.33</v>
      </c>
      <c r="I1182" s="112">
        <f t="shared" si="177"/>
        <v>84.45</v>
      </c>
    </row>
    <row r="1183" spans="1:9" ht="16.899999999999999" customHeight="1" x14ac:dyDescent="0.25">
      <c r="A1183" s="83" t="s">
        <v>262</v>
      </c>
      <c r="B1183" s="110">
        <v>1</v>
      </c>
      <c r="C1183" s="110">
        <f t="shared" si="175"/>
        <v>420</v>
      </c>
      <c r="D1183" s="110">
        <v>414</v>
      </c>
      <c r="E1183" s="110">
        <v>6</v>
      </c>
      <c r="F1183" s="111">
        <v>715</v>
      </c>
      <c r="G1183" s="111">
        <f t="shared" si="178"/>
        <v>4.2706999999999997</v>
      </c>
      <c r="H1183" s="112">
        <f t="shared" si="176"/>
        <v>51.25</v>
      </c>
      <c r="I1183" s="112">
        <f t="shared" si="177"/>
        <v>63.34</v>
      </c>
    </row>
    <row r="1184" spans="1:9" ht="16.899999999999999" customHeight="1" x14ac:dyDescent="0.25">
      <c r="A1184" s="83" t="s">
        <v>263</v>
      </c>
      <c r="B1184" s="110">
        <v>1</v>
      </c>
      <c r="C1184" s="110">
        <f t="shared" si="175"/>
        <v>588.5</v>
      </c>
      <c r="D1184" s="110">
        <v>583</v>
      </c>
      <c r="E1184" s="110">
        <v>5.5</v>
      </c>
      <c r="F1184" s="111">
        <v>885</v>
      </c>
      <c r="G1184" s="111">
        <f t="shared" si="178"/>
        <v>5.2861000000000002</v>
      </c>
      <c r="H1184" s="112">
        <f t="shared" si="176"/>
        <v>58.15</v>
      </c>
      <c r="I1184" s="112">
        <f t="shared" si="177"/>
        <v>71.87</v>
      </c>
    </row>
    <row r="1185" spans="1:9" ht="16.899999999999999" customHeight="1" x14ac:dyDescent="0.25">
      <c r="A1185" s="83" t="s">
        <v>263</v>
      </c>
      <c r="B1185" s="110">
        <v>1</v>
      </c>
      <c r="C1185" s="110">
        <f t="shared" si="175"/>
        <v>596.5</v>
      </c>
      <c r="D1185" s="110">
        <v>590</v>
      </c>
      <c r="E1185" s="110">
        <v>6.5</v>
      </c>
      <c r="F1185" s="111">
        <v>885</v>
      </c>
      <c r="G1185" s="111">
        <f t="shared" si="178"/>
        <v>5.2861000000000002</v>
      </c>
      <c r="H1185" s="112">
        <f t="shared" si="176"/>
        <v>68.72</v>
      </c>
      <c r="I1185" s="112">
        <f t="shared" si="177"/>
        <v>84.93</v>
      </c>
    </row>
    <row r="1186" spans="1:9" ht="16.899999999999999" customHeight="1" x14ac:dyDescent="0.25">
      <c r="A1186" s="83" t="s">
        <v>264</v>
      </c>
      <c r="B1186" s="110">
        <v>1</v>
      </c>
      <c r="C1186" s="110">
        <f t="shared" si="175"/>
        <v>569</v>
      </c>
      <c r="D1186" s="110">
        <v>551</v>
      </c>
      <c r="E1186" s="110">
        <v>18</v>
      </c>
      <c r="F1186" s="111">
        <v>575</v>
      </c>
      <c r="G1186" s="111">
        <f t="shared" si="178"/>
        <v>3.4344999999999999</v>
      </c>
      <c r="H1186" s="112">
        <f t="shared" si="176"/>
        <v>123.64</v>
      </c>
      <c r="I1186" s="112">
        <f t="shared" si="177"/>
        <v>152.81</v>
      </c>
    </row>
    <row r="1187" spans="1:9" ht="16.899999999999999" customHeight="1" x14ac:dyDescent="0.25">
      <c r="A1187" s="83" t="s">
        <v>264</v>
      </c>
      <c r="B1187" s="110">
        <v>1</v>
      </c>
      <c r="C1187" s="110">
        <f t="shared" si="175"/>
        <v>280</v>
      </c>
      <c r="D1187" s="110">
        <v>133.5</v>
      </c>
      <c r="E1187" s="110">
        <v>146.5</v>
      </c>
      <c r="F1187" s="111">
        <v>575</v>
      </c>
      <c r="G1187" s="111">
        <f t="shared" si="178"/>
        <v>3.4344999999999999</v>
      </c>
      <c r="H1187" s="112">
        <f t="shared" si="176"/>
        <v>1006.31</v>
      </c>
      <c r="I1187" s="112">
        <f t="shared" si="177"/>
        <v>1243.7</v>
      </c>
    </row>
    <row r="1188" spans="1:9" ht="16.899999999999999" customHeight="1" x14ac:dyDescent="0.25">
      <c r="A1188" s="83" t="s">
        <v>264</v>
      </c>
      <c r="B1188" s="110">
        <v>1</v>
      </c>
      <c r="C1188" s="110">
        <f t="shared" si="175"/>
        <v>638</v>
      </c>
      <c r="D1188" s="110">
        <v>550</v>
      </c>
      <c r="E1188" s="110">
        <v>88</v>
      </c>
      <c r="F1188" s="111">
        <v>575</v>
      </c>
      <c r="G1188" s="111">
        <f t="shared" si="178"/>
        <v>3.4344999999999999</v>
      </c>
      <c r="H1188" s="112">
        <f t="shared" si="176"/>
        <v>604.47</v>
      </c>
      <c r="I1188" s="112">
        <f t="shared" si="177"/>
        <v>747.06</v>
      </c>
    </row>
    <row r="1189" spans="1:9" ht="16.899999999999999" customHeight="1" x14ac:dyDescent="0.25">
      <c r="A1189" s="83" t="s">
        <v>264</v>
      </c>
      <c r="B1189" s="110">
        <v>1</v>
      </c>
      <c r="C1189" s="110">
        <f t="shared" si="175"/>
        <v>627</v>
      </c>
      <c r="D1189" s="110">
        <v>526</v>
      </c>
      <c r="E1189" s="110">
        <v>101</v>
      </c>
      <c r="F1189" s="111">
        <v>575</v>
      </c>
      <c r="G1189" s="111">
        <f t="shared" si="178"/>
        <v>3.4344999999999999</v>
      </c>
      <c r="H1189" s="112">
        <f t="shared" si="176"/>
        <v>693.77</v>
      </c>
      <c r="I1189" s="112">
        <f t="shared" si="177"/>
        <v>857.43</v>
      </c>
    </row>
    <row r="1190" spans="1:9" ht="16.899999999999999" customHeight="1" x14ac:dyDescent="0.25">
      <c r="A1190" s="83" t="s">
        <v>265</v>
      </c>
      <c r="B1190" s="110">
        <v>1</v>
      </c>
      <c r="C1190" s="110">
        <f t="shared" si="175"/>
        <v>566.5</v>
      </c>
      <c r="D1190" s="110">
        <v>550</v>
      </c>
      <c r="E1190" s="110">
        <v>16.5</v>
      </c>
      <c r="F1190" s="111">
        <v>810</v>
      </c>
      <c r="G1190" s="111">
        <f t="shared" si="178"/>
        <v>4.8380999999999998</v>
      </c>
      <c r="H1190" s="112">
        <f t="shared" si="176"/>
        <v>159.66</v>
      </c>
      <c r="I1190" s="112">
        <f t="shared" si="177"/>
        <v>197.32</v>
      </c>
    </row>
    <row r="1191" spans="1:9" ht="16.899999999999999" customHeight="1" x14ac:dyDescent="0.25">
      <c r="A1191" s="83" t="s">
        <v>266</v>
      </c>
      <c r="B1191" s="110">
        <v>1</v>
      </c>
      <c r="C1191" s="110">
        <f t="shared" si="175"/>
        <v>676.5</v>
      </c>
      <c r="D1191" s="110">
        <v>670</v>
      </c>
      <c r="E1191" s="110">
        <v>6.5</v>
      </c>
      <c r="F1191" s="111">
        <v>860</v>
      </c>
      <c r="G1191" s="111">
        <f t="shared" si="178"/>
        <v>5.1368</v>
      </c>
      <c r="H1191" s="112">
        <f t="shared" si="176"/>
        <v>66.78</v>
      </c>
      <c r="I1191" s="112">
        <f t="shared" si="177"/>
        <v>82.53</v>
      </c>
    </row>
    <row r="1192" spans="1:9" ht="16.899999999999999" customHeight="1" x14ac:dyDescent="0.25">
      <c r="A1192" s="83" t="s">
        <v>267</v>
      </c>
      <c r="B1192" s="110">
        <v>1</v>
      </c>
      <c r="C1192" s="110">
        <f t="shared" si="175"/>
        <v>810.5</v>
      </c>
      <c r="D1192" s="110">
        <v>670</v>
      </c>
      <c r="E1192" s="110">
        <v>140.5</v>
      </c>
      <c r="F1192" s="111">
        <v>770</v>
      </c>
      <c r="G1192" s="111">
        <f t="shared" si="178"/>
        <v>4.5991999999999997</v>
      </c>
      <c r="H1192" s="112">
        <f t="shared" si="176"/>
        <v>1292.3800000000001</v>
      </c>
      <c r="I1192" s="112">
        <f t="shared" si="177"/>
        <v>1597.25</v>
      </c>
    </row>
    <row r="1193" spans="1:9" ht="16.899999999999999" customHeight="1" x14ac:dyDescent="0.25">
      <c r="A1193" s="83" t="s">
        <v>267</v>
      </c>
      <c r="B1193" s="110">
        <v>1</v>
      </c>
      <c r="C1193" s="110">
        <f t="shared" si="175"/>
        <v>682</v>
      </c>
      <c r="D1193" s="110">
        <v>526</v>
      </c>
      <c r="E1193" s="110">
        <v>156</v>
      </c>
      <c r="F1193" s="111">
        <v>770</v>
      </c>
      <c r="G1193" s="111">
        <f t="shared" si="178"/>
        <v>4.5991999999999997</v>
      </c>
      <c r="H1193" s="112">
        <f t="shared" si="176"/>
        <v>1434.95</v>
      </c>
      <c r="I1193" s="112">
        <f t="shared" si="177"/>
        <v>1773.45</v>
      </c>
    </row>
    <row r="1194" spans="1:9" ht="16.899999999999999" customHeight="1" x14ac:dyDescent="0.25">
      <c r="A1194" s="83" t="s">
        <v>267</v>
      </c>
      <c r="B1194" s="110">
        <v>1</v>
      </c>
      <c r="C1194" s="110">
        <f t="shared" si="175"/>
        <v>348</v>
      </c>
      <c r="D1194" s="110">
        <v>336</v>
      </c>
      <c r="E1194" s="110">
        <v>12</v>
      </c>
      <c r="F1194" s="111">
        <v>770</v>
      </c>
      <c r="G1194" s="111">
        <f t="shared" si="178"/>
        <v>4.5991999999999997</v>
      </c>
      <c r="H1194" s="112">
        <f t="shared" si="176"/>
        <v>110.38</v>
      </c>
      <c r="I1194" s="112">
        <f t="shared" si="177"/>
        <v>136.41999999999999</v>
      </c>
    </row>
    <row r="1195" spans="1:9" ht="16.899999999999999" customHeight="1" x14ac:dyDescent="0.25">
      <c r="A1195" s="83" t="s">
        <v>267</v>
      </c>
      <c r="B1195" s="110">
        <v>1</v>
      </c>
      <c r="C1195" s="110">
        <f t="shared" si="175"/>
        <v>693</v>
      </c>
      <c r="D1195" s="110">
        <v>590</v>
      </c>
      <c r="E1195" s="110">
        <v>103</v>
      </c>
      <c r="F1195" s="111">
        <v>815</v>
      </c>
      <c r="G1195" s="111">
        <f t="shared" si="178"/>
        <v>4.8680000000000003</v>
      </c>
      <c r="H1195" s="112">
        <f t="shared" si="176"/>
        <v>1002.81</v>
      </c>
      <c r="I1195" s="112">
        <f t="shared" si="177"/>
        <v>1239.3699999999999</v>
      </c>
    </row>
    <row r="1196" spans="1:9" ht="16.899999999999999" customHeight="1" x14ac:dyDescent="0.25">
      <c r="A1196" s="83" t="s">
        <v>268</v>
      </c>
      <c r="B1196" s="110">
        <v>1</v>
      </c>
      <c r="C1196" s="110">
        <f t="shared" si="175"/>
        <v>632</v>
      </c>
      <c r="D1196" s="110">
        <v>590</v>
      </c>
      <c r="E1196" s="110">
        <v>42</v>
      </c>
      <c r="F1196" s="111">
        <v>770</v>
      </c>
      <c r="G1196" s="111">
        <f t="shared" si="178"/>
        <v>4.5991999999999997</v>
      </c>
      <c r="H1196" s="112">
        <f t="shared" si="176"/>
        <v>386.33</v>
      </c>
      <c r="I1196" s="112">
        <f t="shared" si="177"/>
        <v>477.47</v>
      </c>
    </row>
    <row r="1197" spans="1:9" ht="16.899999999999999" customHeight="1" x14ac:dyDescent="0.25">
      <c r="A1197" s="83" t="s">
        <v>268</v>
      </c>
      <c r="B1197" s="110">
        <v>1</v>
      </c>
      <c r="C1197" s="110">
        <f t="shared" si="175"/>
        <v>630</v>
      </c>
      <c r="D1197" s="110">
        <v>590</v>
      </c>
      <c r="E1197" s="110">
        <v>40</v>
      </c>
      <c r="F1197" s="111">
        <v>770</v>
      </c>
      <c r="G1197" s="111">
        <f t="shared" si="178"/>
        <v>4.5991999999999997</v>
      </c>
      <c r="H1197" s="112">
        <f t="shared" si="176"/>
        <v>367.94</v>
      </c>
      <c r="I1197" s="112">
        <f t="shared" si="177"/>
        <v>454.74</v>
      </c>
    </row>
    <row r="1198" spans="1:9" ht="16.899999999999999" customHeight="1" x14ac:dyDescent="0.25">
      <c r="A1198" s="83" t="s">
        <v>269</v>
      </c>
      <c r="B1198" s="110">
        <v>1</v>
      </c>
      <c r="C1198" s="110">
        <f t="shared" si="175"/>
        <v>201</v>
      </c>
      <c r="D1198" s="110">
        <v>175</v>
      </c>
      <c r="E1198" s="110">
        <v>26</v>
      </c>
      <c r="F1198" s="111">
        <v>680</v>
      </c>
      <c r="G1198" s="111">
        <f t="shared" si="178"/>
        <v>4.0616000000000003</v>
      </c>
      <c r="H1198" s="112">
        <f t="shared" si="176"/>
        <v>211.2</v>
      </c>
      <c r="I1198" s="112">
        <f t="shared" si="177"/>
        <v>261.02</v>
      </c>
    </row>
    <row r="1199" spans="1:9" ht="16.899999999999999" customHeight="1" x14ac:dyDescent="0.25">
      <c r="A1199" s="83" t="s">
        <v>269</v>
      </c>
      <c r="B1199" s="110">
        <v>1</v>
      </c>
      <c r="C1199" s="110">
        <f t="shared" si="175"/>
        <v>638.5</v>
      </c>
      <c r="D1199" s="110">
        <v>559</v>
      </c>
      <c r="E1199" s="110">
        <v>79.5</v>
      </c>
      <c r="F1199" s="111">
        <v>680</v>
      </c>
      <c r="G1199" s="111">
        <f t="shared" si="178"/>
        <v>4.0616000000000003</v>
      </c>
      <c r="H1199" s="112">
        <f t="shared" si="176"/>
        <v>645.79</v>
      </c>
      <c r="I1199" s="112">
        <f t="shared" si="177"/>
        <v>798.13</v>
      </c>
    </row>
    <row r="1200" spans="1:9" ht="16.899999999999999" customHeight="1" x14ac:dyDescent="0.25">
      <c r="A1200" s="83" t="s">
        <v>269</v>
      </c>
      <c r="B1200" s="110">
        <v>1</v>
      </c>
      <c r="C1200" s="110">
        <f t="shared" si="175"/>
        <v>470</v>
      </c>
      <c r="D1200" s="110">
        <v>462</v>
      </c>
      <c r="E1200" s="110">
        <v>8</v>
      </c>
      <c r="F1200" s="111">
        <v>680</v>
      </c>
      <c r="G1200" s="111">
        <f t="shared" si="178"/>
        <v>4.0616000000000003</v>
      </c>
      <c r="H1200" s="112">
        <f t="shared" si="176"/>
        <v>64.989999999999995</v>
      </c>
      <c r="I1200" s="112">
        <f t="shared" si="177"/>
        <v>80.319999999999993</v>
      </c>
    </row>
    <row r="1201" spans="1:9" ht="16.899999999999999" customHeight="1" x14ac:dyDescent="0.25">
      <c r="A1201" s="83" t="s">
        <v>269</v>
      </c>
      <c r="B1201" s="110">
        <v>1</v>
      </c>
      <c r="C1201" s="110">
        <f t="shared" si="175"/>
        <v>165.05</v>
      </c>
      <c r="D1201" s="110">
        <v>159</v>
      </c>
      <c r="E1201" s="110">
        <v>6.0500000000000007</v>
      </c>
      <c r="F1201" s="111">
        <v>680</v>
      </c>
      <c r="G1201" s="111">
        <f t="shared" si="178"/>
        <v>4.0616000000000003</v>
      </c>
      <c r="H1201" s="112">
        <f t="shared" si="176"/>
        <v>49.15</v>
      </c>
      <c r="I1201" s="112">
        <f t="shared" si="177"/>
        <v>60.74</v>
      </c>
    </row>
    <row r="1202" spans="1:9" ht="16.899999999999999" customHeight="1" x14ac:dyDescent="0.25">
      <c r="A1202" s="83" t="s">
        <v>14</v>
      </c>
      <c r="B1202" s="110">
        <v>1</v>
      </c>
      <c r="C1202" s="110">
        <f t="shared" si="175"/>
        <v>685.5</v>
      </c>
      <c r="D1202" s="110">
        <v>572</v>
      </c>
      <c r="E1202" s="110">
        <v>113.5</v>
      </c>
      <c r="F1202" s="111">
        <v>823</v>
      </c>
      <c r="G1202" s="111">
        <f t="shared" si="178"/>
        <v>4.9157999999999999</v>
      </c>
      <c r="H1202" s="112">
        <f t="shared" si="176"/>
        <v>1115.8900000000001</v>
      </c>
      <c r="I1202" s="112">
        <f t="shared" si="177"/>
        <v>1379.13</v>
      </c>
    </row>
    <row r="1203" spans="1:9" ht="16.899999999999999" customHeight="1" x14ac:dyDescent="0.25">
      <c r="A1203" s="83" t="s">
        <v>14</v>
      </c>
      <c r="B1203" s="110">
        <v>1</v>
      </c>
      <c r="C1203" s="110">
        <f t="shared" si="175"/>
        <v>520.5</v>
      </c>
      <c r="D1203" s="110">
        <v>376</v>
      </c>
      <c r="E1203" s="110">
        <v>144.5</v>
      </c>
      <c r="F1203" s="111">
        <v>823</v>
      </c>
      <c r="G1203" s="111">
        <f t="shared" si="178"/>
        <v>4.9157999999999999</v>
      </c>
      <c r="H1203" s="112">
        <f t="shared" si="176"/>
        <v>1420.67</v>
      </c>
      <c r="I1203" s="112">
        <f t="shared" si="177"/>
        <v>1755.81</v>
      </c>
    </row>
    <row r="1204" spans="1:9" ht="16.899999999999999" customHeight="1" x14ac:dyDescent="0.25">
      <c r="A1204" s="83" t="s">
        <v>14</v>
      </c>
      <c r="B1204" s="110">
        <v>1</v>
      </c>
      <c r="C1204" s="110">
        <f t="shared" si="175"/>
        <v>570</v>
      </c>
      <c r="D1204" s="110">
        <v>447</v>
      </c>
      <c r="E1204" s="110">
        <v>123</v>
      </c>
      <c r="F1204" s="111">
        <v>823</v>
      </c>
      <c r="G1204" s="111">
        <f t="shared" si="178"/>
        <v>4.9157999999999999</v>
      </c>
      <c r="H1204" s="112">
        <f t="shared" si="176"/>
        <v>1209.29</v>
      </c>
      <c r="I1204" s="112">
        <f t="shared" si="177"/>
        <v>1494.56</v>
      </c>
    </row>
    <row r="1205" spans="1:9" ht="16.899999999999999" customHeight="1" x14ac:dyDescent="0.25">
      <c r="A1205" s="83" t="s">
        <v>14</v>
      </c>
      <c r="B1205" s="110">
        <v>1</v>
      </c>
      <c r="C1205" s="110">
        <f t="shared" si="175"/>
        <v>529.5</v>
      </c>
      <c r="D1205" s="110">
        <v>425</v>
      </c>
      <c r="E1205" s="110">
        <v>104.5</v>
      </c>
      <c r="F1205" s="111">
        <v>823</v>
      </c>
      <c r="G1205" s="111">
        <f t="shared" si="178"/>
        <v>4.9157999999999999</v>
      </c>
      <c r="H1205" s="112">
        <f t="shared" si="176"/>
        <v>1027.4000000000001</v>
      </c>
      <c r="I1205" s="112">
        <f t="shared" si="177"/>
        <v>1269.76</v>
      </c>
    </row>
    <row r="1206" spans="1:9" ht="16.899999999999999" customHeight="1" x14ac:dyDescent="0.25">
      <c r="A1206" s="83" t="s">
        <v>270</v>
      </c>
      <c r="B1206" s="110">
        <v>1</v>
      </c>
      <c r="C1206" s="110">
        <f t="shared" si="175"/>
        <v>590</v>
      </c>
      <c r="D1206" s="110">
        <v>567</v>
      </c>
      <c r="E1206" s="110">
        <v>23</v>
      </c>
      <c r="F1206" s="111">
        <v>760</v>
      </c>
      <c r="G1206" s="111">
        <f t="shared" si="178"/>
        <v>4.5395000000000003</v>
      </c>
      <c r="H1206" s="112">
        <f t="shared" si="176"/>
        <v>208.82</v>
      </c>
      <c r="I1206" s="112">
        <f t="shared" si="177"/>
        <v>258.08</v>
      </c>
    </row>
    <row r="1207" spans="1:9" ht="16.899999999999999" customHeight="1" x14ac:dyDescent="0.25">
      <c r="A1207" s="83" t="s">
        <v>270</v>
      </c>
      <c r="B1207" s="110">
        <v>1</v>
      </c>
      <c r="C1207" s="110">
        <f t="shared" si="175"/>
        <v>685</v>
      </c>
      <c r="D1207" s="110">
        <v>670</v>
      </c>
      <c r="E1207" s="110">
        <v>15</v>
      </c>
      <c r="F1207" s="111">
        <v>760</v>
      </c>
      <c r="G1207" s="111">
        <f t="shared" si="178"/>
        <v>4.5395000000000003</v>
      </c>
      <c r="H1207" s="112">
        <f t="shared" si="176"/>
        <v>136.19</v>
      </c>
      <c r="I1207" s="112">
        <f t="shared" si="177"/>
        <v>168.32</v>
      </c>
    </row>
    <row r="1208" spans="1:9" ht="16.899999999999999" customHeight="1" x14ac:dyDescent="0.25">
      <c r="A1208" s="83" t="s">
        <v>270</v>
      </c>
      <c r="B1208" s="110">
        <v>1</v>
      </c>
      <c r="C1208" s="110">
        <f t="shared" si="175"/>
        <v>608</v>
      </c>
      <c r="D1208" s="110">
        <v>591</v>
      </c>
      <c r="E1208" s="110">
        <v>17</v>
      </c>
      <c r="F1208" s="111">
        <v>760</v>
      </c>
      <c r="G1208" s="111">
        <f t="shared" si="178"/>
        <v>4.5395000000000003</v>
      </c>
      <c r="H1208" s="112">
        <f t="shared" si="176"/>
        <v>154.34</v>
      </c>
      <c r="I1208" s="112">
        <f t="shared" si="177"/>
        <v>190.75</v>
      </c>
    </row>
    <row r="1209" spans="1:9" ht="16.899999999999999" customHeight="1" x14ac:dyDescent="0.25">
      <c r="A1209" s="83" t="s">
        <v>270</v>
      </c>
      <c r="B1209" s="110">
        <v>1</v>
      </c>
      <c r="C1209" s="110">
        <f t="shared" si="175"/>
        <v>597.5</v>
      </c>
      <c r="D1209" s="110">
        <v>590</v>
      </c>
      <c r="E1209" s="110">
        <v>7.5</v>
      </c>
      <c r="F1209" s="111">
        <v>760</v>
      </c>
      <c r="G1209" s="111">
        <f t="shared" si="178"/>
        <v>4.5395000000000003</v>
      </c>
      <c r="H1209" s="112">
        <f t="shared" si="176"/>
        <v>68.09</v>
      </c>
      <c r="I1209" s="112">
        <f t="shared" si="177"/>
        <v>84.15</v>
      </c>
    </row>
    <row r="1210" spans="1:9" ht="16.899999999999999" customHeight="1" x14ac:dyDescent="0.25">
      <c r="A1210" s="83" t="s">
        <v>270</v>
      </c>
      <c r="B1210" s="110">
        <v>1</v>
      </c>
      <c r="C1210" s="110">
        <f t="shared" si="175"/>
        <v>598.5</v>
      </c>
      <c r="D1210" s="110">
        <v>590</v>
      </c>
      <c r="E1210" s="110">
        <v>8.5</v>
      </c>
      <c r="F1210" s="111">
        <v>760</v>
      </c>
      <c r="G1210" s="111">
        <f t="shared" si="178"/>
        <v>4.5395000000000003</v>
      </c>
      <c r="H1210" s="112">
        <f t="shared" si="176"/>
        <v>77.17</v>
      </c>
      <c r="I1210" s="112">
        <f t="shared" si="177"/>
        <v>95.37</v>
      </c>
    </row>
    <row r="1211" spans="1:9" ht="16.899999999999999" customHeight="1" x14ac:dyDescent="0.25">
      <c r="A1211" s="83" t="s">
        <v>270</v>
      </c>
      <c r="B1211" s="110">
        <v>1</v>
      </c>
      <c r="C1211" s="110">
        <f t="shared" si="175"/>
        <v>686.5</v>
      </c>
      <c r="D1211" s="110">
        <v>670</v>
      </c>
      <c r="E1211" s="110">
        <v>16.5</v>
      </c>
      <c r="F1211" s="111">
        <v>760</v>
      </c>
      <c r="G1211" s="111">
        <f t="shared" si="178"/>
        <v>4.5395000000000003</v>
      </c>
      <c r="H1211" s="112">
        <f t="shared" si="176"/>
        <v>149.80000000000001</v>
      </c>
      <c r="I1211" s="112">
        <f t="shared" si="177"/>
        <v>185.14</v>
      </c>
    </row>
    <row r="1212" spans="1:9" ht="16.899999999999999" customHeight="1" x14ac:dyDescent="0.25">
      <c r="A1212" s="83" t="s">
        <v>270</v>
      </c>
      <c r="B1212" s="110">
        <v>1</v>
      </c>
      <c r="C1212" s="110">
        <f t="shared" si="175"/>
        <v>376</v>
      </c>
      <c r="D1212" s="110">
        <v>374</v>
      </c>
      <c r="E1212" s="110">
        <v>2</v>
      </c>
      <c r="F1212" s="111">
        <v>735</v>
      </c>
      <c r="G1212" s="111">
        <f t="shared" si="178"/>
        <v>4.3902000000000001</v>
      </c>
      <c r="H1212" s="112">
        <f t="shared" si="176"/>
        <v>17.559999999999999</v>
      </c>
      <c r="I1212" s="112">
        <f t="shared" si="177"/>
        <v>21.7</v>
      </c>
    </row>
    <row r="1213" spans="1:9" ht="16.899999999999999" customHeight="1" x14ac:dyDescent="0.25">
      <c r="A1213" s="83" t="s">
        <v>270</v>
      </c>
      <c r="B1213" s="110">
        <v>1</v>
      </c>
      <c r="C1213" s="110">
        <f t="shared" ref="C1213:C1276" si="179">D1213+E1213</f>
        <v>400.5</v>
      </c>
      <c r="D1213" s="110">
        <v>374</v>
      </c>
      <c r="E1213" s="110">
        <v>26.5</v>
      </c>
      <c r="F1213" s="111">
        <v>735</v>
      </c>
      <c r="G1213" s="111">
        <f t="shared" si="178"/>
        <v>4.3902000000000001</v>
      </c>
      <c r="H1213" s="112">
        <f t="shared" ref="H1213:H1276" si="180">ROUND(E1213*G1213*2,2)</f>
        <v>232.68</v>
      </c>
      <c r="I1213" s="112">
        <f t="shared" ref="I1213:I1305" si="181">ROUND(H1213*1.2359,2)</f>
        <v>287.57</v>
      </c>
    </row>
    <row r="1214" spans="1:9" ht="16.899999999999999" customHeight="1" x14ac:dyDescent="0.25">
      <c r="A1214" s="83" t="s">
        <v>270</v>
      </c>
      <c r="B1214" s="110">
        <v>1</v>
      </c>
      <c r="C1214" s="110">
        <f t="shared" si="179"/>
        <v>400</v>
      </c>
      <c r="D1214" s="110">
        <v>374</v>
      </c>
      <c r="E1214" s="110">
        <v>26</v>
      </c>
      <c r="F1214" s="111">
        <v>735</v>
      </c>
      <c r="G1214" s="111">
        <f t="shared" si="178"/>
        <v>4.3902000000000001</v>
      </c>
      <c r="H1214" s="112">
        <f t="shared" si="180"/>
        <v>228.29</v>
      </c>
      <c r="I1214" s="112">
        <f t="shared" si="181"/>
        <v>282.14</v>
      </c>
    </row>
    <row r="1215" spans="1:9" ht="16.899999999999999" customHeight="1" x14ac:dyDescent="0.25">
      <c r="A1215" s="83" t="s">
        <v>270</v>
      </c>
      <c r="B1215" s="110">
        <v>1</v>
      </c>
      <c r="C1215" s="110">
        <f t="shared" si="179"/>
        <v>400</v>
      </c>
      <c r="D1215" s="110">
        <v>318</v>
      </c>
      <c r="E1215" s="110">
        <v>82</v>
      </c>
      <c r="F1215" s="111">
        <v>735</v>
      </c>
      <c r="G1215" s="111">
        <f t="shared" si="178"/>
        <v>4.3902000000000001</v>
      </c>
      <c r="H1215" s="112">
        <f t="shared" si="180"/>
        <v>719.99</v>
      </c>
      <c r="I1215" s="112">
        <f t="shared" si="181"/>
        <v>889.84</v>
      </c>
    </row>
    <row r="1216" spans="1:9" ht="16.899999999999999" customHeight="1" x14ac:dyDescent="0.25">
      <c r="A1216" s="83" t="s">
        <v>270</v>
      </c>
      <c r="B1216" s="110">
        <v>1</v>
      </c>
      <c r="C1216" s="110">
        <f t="shared" si="179"/>
        <v>400</v>
      </c>
      <c r="D1216" s="110">
        <v>342</v>
      </c>
      <c r="E1216" s="110">
        <v>58</v>
      </c>
      <c r="F1216" s="111">
        <v>735</v>
      </c>
      <c r="G1216" s="111">
        <f t="shared" si="178"/>
        <v>4.3902000000000001</v>
      </c>
      <c r="H1216" s="112">
        <f t="shared" si="180"/>
        <v>509.26</v>
      </c>
      <c r="I1216" s="112">
        <f t="shared" si="181"/>
        <v>629.39</v>
      </c>
    </row>
    <row r="1217" spans="1:9" ht="16.899999999999999" customHeight="1" x14ac:dyDescent="0.25">
      <c r="A1217" s="83" t="s">
        <v>270</v>
      </c>
      <c r="B1217" s="110">
        <v>1</v>
      </c>
      <c r="C1217" s="110">
        <f t="shared" si="179"/>
        <v>545</v>
      </c>
      <c r="D1217" s="110">
        <v>534</v>
      </c>
      <c r="E1217" s="110">
        <v>11</v>
      </c>
      <c r="F1217" s="111">
        <v>700</v>
      </c>
      <c r="G1217" s="111">
        <f t="shared" si="178"/>
        <v>4.1810999999999998</v>
      </c>
      <c r="H1217" s="112">
        <f t="shared" si="180"/>
        <v>91.98</v>
      </c>
      <c r="I1217" s="112">
        <f t="shared" si="181"/>
        <v>113.68</v>
      </c>
    </row>
    <row r="1218" spans="1:9" ht="16.899999999999999" customHeight="1" x14ac:dyDescent="0.25">
      <c r="A1218" s="83" t="s">
        <v>270</v>
      </c>
      <c r="B1218" s="110">
        <v>1</v>
      </c>
      <c r="C1218" s="110">
        <f t="shared" si="179"/>
        <v>683</v>
      </c>
      <c r="D1218" s="110">
        <v>670</v>
      </c>
      <c r="E1218" s="110">
        <v>13</v>
      </c>
      <c r="F1218" s="111">
        <v>700</v>
      </c>
      <c r="G1218" s="111">
        <f t="shared" si="178"/>
        <v>4.1810999999999998</v>
      </c>
      <c r="H1218" s="112">
        <f t="shared" si="180"/>
        <v>108.71</v>
      </c>
      <c r="I1218" s="112">
        <f t="shared" si="181"/>
        <v>134.35</v>
      </c>
    </row>
    <row r="1219" spans="1:9" ht="16.899999999999999" customHeight="1" x14ac:dyDescent="0.25">
      <c r="A1219" s="83" t="s">
        <v>270</v>
      </c>
      <c r="B1219" s="110">
        <v>1</v>
      </c>
      <c r="C1219" s="110">
        <f t="shared" si="179"/>
        <v>416</v>
      </c>
      <c r="D1219" s="110">
        <v>415</v>
      </c>
      <c r="E1219" s="110">
        <v>1</v>
      </c>
      <c r="F1219" s="111">
        <v>822</v>
      </c>
      <c r="G1219" s="111">
        <f t="shared" si="178"/>
        <v>4.9097999999999997</v>
      </c>
      <c r="H1219" s="112">
        <f t="shared" si="180"/>
        <v>9.82</v>
      </c>
      <c r="I1219" s="112">
        <f t="shared" si="181"/>
        <v>12.14</v>
      </c>
    </row>
    <row r="1220" spans="1:9" ht="16.899999999999999" customHeight="1" x14ac:dyDescent="0.25">
      <c r="A1220" s="83" t="s">
        <v>270</v>
      </c>
      <c r="B1220" s="110">
        <v>1</v>
      </c>
      <c r="C1220" s="110">
        <f t="shared" si="179"/>
        <v>319</v>
      </c>
      <c r="D1220" s="110">
        <v>318</v>
      </c>
      <c r="E1220" s="110">
        <v>1</v>
      </c>
      <c r="F1220" s="111">
        <v>822</v>
      </c>
      <c r="G1220" s="111">
        <f t="shared" si="178"/>
        <v>4.9097999999999997</v>
      </c>
      <c r="H1220" s="112">
        <f t="shared" si="180"/>
        <v>9.82</v>
      </c>
      <c r="I1220" s="112">
        <f t="shared" si="181"/>
        <v>12.14</v>
      </c>
    </row>
    <row r="1221" spans="1:9" ht="16.899999999999999" customHeight="1" x14ac:dyDescent="0.25">
      <c r="A1221" s="83" t="s">
        <v>270</v>
      </c>
      <c r="B1221" s="110">
        <v>1</v>
      </c>
      <c r="C1221" s="110">
        <f t="shared" si="179"/>
        <v>304</v>
      </c>
      <c r="D1221" s="110">
        <v>280</v>
      </c>
      <c r="E1221" s="110">
        <v>24</v>
      </c>
      <c r="F1221" s="111">
        <v>750</v>
      </c>
      <c r="G1221" s="111">
        <f t="shared" si="178"/>
        <v>4.4798</v>
      </c>
      <c r="H1221" s="112">
        <f t="shared" si="180"/>
        <v>215.03</v>
      </c>
      <c r="I1221" s="112">
        <f t="shared" si="181"/>
        <v>265.76</v>
      </c>
    </row>
    <row r="1222" spans="1:9" ht="16.899999999999999" customHeight="1" x14ac:dyDescent="0.25">
      <c r="A1222" s="83" t="s">
        <v>270</v>
      </c>
      <c r="B1222" s="110">
        <v>1</v>
      </c>
      <c r="C1222" s="110">
        <f t="shared" si="179"/>
        <v>535</v>
      </c>
      <c r="D1222" s="110">
        <v>527</v>
      </c>
      <c r="E1222" s="110">
        <v>8</v>
      </c>
      <c r="F1222" s="111">
        <v>750</v>
      </c>
      <c r="G1222" s="111">
        <f t="shared" si="178"/>
        <v>4.4798</v>
      </c>
      <c r="H1222" s="112">
        <f t="shared" si="180"/>
        <v>71.680000000000007</v>
      </c>
      <c r="I1222" s="112">
        <f t="shared" si="181"/>
        <v>88.59</v>
      </c>
    </row>
    <row r="1223" spans="1:9" ht="16.899999999999999" customHeight="1" x14ac:dyDescent="0.25">
      <c r="A1223" s="83" t="s">
        <v>270</v>
      </c>
      <c r="B1223" s="110">
        <v>1</v>
      </c>
      <c r="C1223" s="110">
        <f t="shared" si="179"/>
        <v>560</v>
      </c>
      <c r="D1223" s="110">
        <v>559</v>
      </c>
      <c r="E1223" s="110">
        <v>1</v>
      </c>
      <c r="F1223" s="111">
        <v>720</v>
      </c>
      <c r="G1223" s="111">
        <f t="shared" si="178"/>
        <v>4.3006000000000002</v>
      </c>
      <c r="H1223" s="112">
        <f t="shared" si="180"/>
        <v>8.6</v>
      </c>
      <c r="I1223" s="112">
        <f t="shared" si="181"/>
        <v>10.63</v>
      </c>
    </row>
    <row r="1224" spans="1:9" ht="16.899999999999999" customHeight="1" x14ac:dyDescent="0.25">
      <c r="A1224" s="83" t="s">
        <v>270</v>
      </c>
      <c r="B1224" s="110">
        <v>1</v>
      </c>
      <c r="C1224" s="110">
        <f t="shared" si="179"/>
        <v>536</v>
      </c>
      <c r="D1224" s="110">
        <v>520</v>
      </c>
      <c r="E1224" s="110">
        <v>16</v>
      </c>
      <c r="F1224" s="111">
        <v>720</v>
      </c>
      <c r="G1224" s="111">
        <f t="shared" si="178"/>
        <v>4.3006000000000002</v>
      </c>
      <c r="H1224" s="112">
        <f t="shared" si="180"/>
        <v>137.62</v>
      </c>
      <c r="I1224" s="112">
        <f t="shared" si="181"/>
        <v>170.08</v>
      </c>
    </row>
    <row r="1225" spans="1:9" ht="16.899999999999999" customHeight="1" x14ac:dyDescent="0.25">
      <c r="A1225" s="83" t="s">
        <v>270</v>
      </c>
      <c r="B1225" s="110">
        <v>1</v>
      </c>
      <c r="C1225" s="110">
        <f t="shared" si="179"/>
        <v>632</v>
      </c>
      <c r="D1225" s="110">
        <v>615</v>
      </c>
      <c r="E1225" s="110">
        <v>17</v>
      </c>
      <c r="F1225" s="111">
        <v>720</v>
      </c>
      <c r="G1225" s="111">
        <f t="shared" si="178"/>
        <v>4.3006000000000002</v>
      </c>
      <c r="H1225" s="112">
        <f t="shared" si="180"/>
        <v>146.22</v>
      </c>
      <c r="I1225" s="112">
        <f t="shared" si="181"/>
        <v>180.71</v>
      </c>
    </row>
    <row r="1226" spans="1:9" ht="16.899999999999999" customHeight="1" x14ac:dyDescent="0.25">
      <c r="A1226" s="83" t="s">
        <v>270</v>
      </c>
      <c r="B1226" s="110">
        <v>1</v>
      </c>
      <c r="C1226" s="110">
        <f t="shared" si="179"/>
        <v>16</v>
      </c>
      <c r="D1226" s="110">
        <v>0</v>
      </c>
      <c r="E1226" s="110">
        <v>16</v>
      </c>
      <c r="F1226" s="111">
        <v>720</v>
      </c>
      <c r="G1226" s="111">
        <f t="shared" si="178"/>
        <v>4.3006000000000002</v>
      </c>
      <c r="H1226" s="112">
        <f t="shared" si="180"/>
        <v>137.62</v>
      </c>
      <c r="I1226" s="112">
        <f t="shared" si="181"/>
        <v>170.08</v>
      </c>
    </row>
    <row r="1227" spans="1:9" ht="16.899999999999999" customHeight="1" x14ac:dyDescent="0.25">
      <c r="A1227" s="83" t="s">
        <v>270</v>
      </c>
      <c r="B1227" s="110">
        <v>1</v>
      </c>
      <c r="C1227" s="110">
        <f t="shared" si="179"/>
        <v>696</v>
      </c>
      <c r="D1227" s="110">
        <v>654</v>
      </c>
      <c r="E1227" s="110">
        <v>42</v>
      </c>
      <c r="F1227" s="111">
        <v>715</v>
      </c>
      <c r="G1227" s="111">
        <f t="shared" si="178"/>
        <v>4.2706999999999997</v>
      </c>
      <c r="H1227" s="112">
        <f t="shared" si="180"/>
        <v>358.74</v>
      </c>
      <c r="I1227" s="112">
        <f t="shared" si="181"/>
        <v>443.37</v>
      </c>
    </row>
    <row r="1228" spans="1:9" ht="16.899999999999999" customHeight="1" x14ac:dyDescent="0.25">
      <c r="A1228" s="83" t="s">
        <v>270</v>
      </c>
      <c r="B1228" s="110">
        <v>1</v>
      </c>
      <c r="C1228" s="110">
        <f t="shared" si="179"/>
        <v>616</v>
      </c>
      <c r="D1228" s="110">
        <v>606</v>
      </c>
      <c r="E1228" s="110">
        <v>10</v>
      </c>
      <c r="F1228" s="111">
        <v>715</v>
      </c>
      <c r="G1228" s="111">
        <f t="shared" si="178"/>
        <v>4.2706999999999997</v>
      </c>
      <c r="H1228" s="112">
        <f t="shared" si="180"/>
        <v>85.41</v>
      </c>
      <c r="I1228" s="112">
        <f t="shared" si="181"/>
        <v>105.56</v>
      </c>
    </row>
    <row r="1229" spans="1:9" ht="16.899999999999999" customHeight="1" x14ac:dyDescent="0.25">
      <c r="A1229" s="83" t="s">
        <v>270</v>
      </c>
      <c r="B1229" s="110">
        <v>1</v>
      </c>
      <c r="C1229" s="110">
        <f t="shared" si="179"/>
        <v>560</v>
      </c>
      <c r="D1229" s="110">
        <v>511</v>
      </c>
      <c r="E1229" s="110">
        <v>49</v>
      </c>
      <c r="F1229" s="111">
        <v>715</v>
      </c>
      <c r="G1229" s="111">
        <f t="shared" si="178"/>
        <v>4.2706999999999997</v>
      </c>
      <c r="H1229" s="112">
        <f t="shared" si="180"/>
        <v>418.53</v>
      </c>
      <c r="I1229" s="112">
        <f t="shared" si="181"/>
        <v>517.26</v>
      </c>
    </row>
    <row r="1230" spans="1:9" ht="16.899999999999999" customHeight="1" x14ac:dyDescent="0.25">
      <c r="A1230" s="83" t="s">
        <v>270</v>
      </c>
      <c r="B1230" s="110">
        <v>1</v>
      </c>
      <c r="C1230" s="110">
        <f t="shared" si="179"/>
        <v>304</v>
      </c>
      <c r="D1230" s="110">
        <v>303</v>
      </c>
      <c r="E1230" s="110">
        <v>1</v>
      </c>
      <c r="F1230" s="111">
        <v>715</v>
      </c>
      <c r="G1230" s="111">
        <f t="shared" ref="G1230:G1293" si="182">ROUND(F1230/167.42,4)</f>
        <v>4.2706999999999997</v>
      </c>
      <c r="H1230" s="112">
        <f t="shared" si="180"/>
        <v>8.5399999999999991</v>
      </c>
      <c r="I1230" s="112">
        <f t="shared" si="181"/>
        <v>10.55</v>
      </c>
    </row>
    <row r="1231" spans="1:9" ht="16.899999999999999" customHeight="1" x14ac:dyDescent="0.25">
      <c r="A1231" s="83" t="s">
        <v>270</v>
      </c>
      <c r="B1231" s="110">
        <v>1</v>
      </c>
      <c r="C1231" s="110">
        <f t="shared" si="179"/>
        <v>752</v>
      </c>
      <c r="D1231" s="110">
        <v>574</v>
      </c>
      <c r="E1231" s="110">
        <v>178</v>
      </c>
      <c r="F1231" s="111">
        <v>715</v>
      </c>
      <c r="G1231" s="111">
        <f t="shared" si="182"/>
        <v>4.2706999999999997</v>
      </c>
      <c r="H1231" s="112">
        <f t="shared" si="180"/>
        <v>1520.37</v>
      </c>
      <c r="I1231" s="112">
        <f t="shared" si="181"/>
        <v>1879.03</v>
      </c>
    </row>
    <row r="1232" spans="1:9" ht="16.899999999999999" customHeight="1" x14ac:dyDescent="0.25">
      <c r="A1232" s="83" t="s">
        <v>270</v>
      </c>
      <c r="B1232" s="110">
        <v>1</v>
      </c>
      <c r="C1232" s="110">
        <f t="shared" si="179"/>
        <v>536</v>
      </c>
      <c r="D1232" s="110">
        <v>502</v>
      </c>
      <c r="E1232" s="110">
        <v>34</v>
      </c>
      <c r="F1232" s="111">
        <v>715</v>
      </c>
      <c r="G1232" s="111">
        <f t="shared" si="182"/>
        <v>4.2706999999999997</v>
      </c>
      <c r="H1232" s="112">
        <f t="shared" si="180"/>
        <v>290.41000000000003</v>
      </c>
      <c r="I1232" s="112">
        <f t="shared" si="181"/>
        <v>358.92</v>
      </c>
    </row>
    <row r="1233" spans="1:9" ht="16.899999999999999" customHeight="1" x14ac:dyDescent="0.25">
      <c r="A1233" s="83" t="s">
        <v>270</v>
      </c>
      <c r="B1233" s="110">
        <v>1</v>
      </c>
      <c r="C1233" s="110">
        <f t="shared" si="179"/>
        <v>728</v>
      </c>
      <c r="D1233" s="110">
        <v>670</v>
      </c>
      <c r="E1233" s="110">
        <v>58</v>
      </c>
      <c r="F1233" s="111">
        <v>715</v>
      </c>
      <c r="G1233" s="111">
        <f t="shared" si="182"/>
        <v>4.2706999999999997</v>
      </c>
      <c r="H1233" s="112">
        <f t="shared" si="180"/>
        <v>495.4</v>
      </c>
      <c r="I1233" s="112">
        <f t="shared" si="181"/>
        <v>612.26</v>
      </c>
    </row>
    <row r="1234" spans="1:9" ht="16.899999999999999" customHeight="1" x14ac:dyDescent="0.25">
      <c r="A1234" s="83" t="s">
        <v>270</v>
      </c>
      <c r="B1234" s="110">
        <v>1</v>
      </c>
      <c r="C1234" s="110">
        <f t="shared" si="179"/>
        <v>752</v>
      </c>
      <c r="D1234" s="110">
        <v>670</v>
      </c>
      <c r="E1234" s="110">
        <v>82</v>
      </c>
      <c r="F1234" s="111">
        <v>715</v>
      </c>
      <c r="G1234" s="111">
        <f t="shared" si="182"/>
        <v>4.2706999999999997</v>
      </c>
      <c r="H1234" s="112">
        <f t="shared" si="180"/>
        <v>700.39</v>
      </c>
      <c r="I1234" s="112">
        <f t="shared" si="181"/>
        <v>865.61</v>
      </c>
    </row>
    <row r="1235" spans="1:9" ht="16.899999999999999" customHeight="1" x14ac:dyDescent="0.25">
      <c r="A1235" s="83" t="s">
        <v>270</v>
      </c>
      <c r="B1235" s="110">
        <v>1</v>
      </c>
      <c r="C1235" s="110">
        <f t="shared" si="179"/>
        <v>650</v>
      </c>
      <c r="D1235" s="110">
        <v>614</v>
      </c>
      <c r="E1235" s="110">
        <v>36</v>
      </c>
      <c r="F1235" s="111">
        <v>735</v>
      </c>
      <c r="G1235" s="111">
        <f t="shared" si="182"/>
        <v>4.3902000000000001</v>
      </c>
      <c r="H1235" s="112">
        <f t="shared" si="180"/>
        <v>316.08999999999997</v>
      </c>
      <c r="I1235" s="112">
        <f t="shared" si="181"/>
        <v>390.66</v>
      </c>
    </row>
    <row r="1236" spans="1:9" ht="16.899999999999999" customHeight="1" x14ac:dyDescent="0.25">
      <c r="A1236" s="83" t="s">
        <v>270</v>
      </c>
      <c r="B1236" s="110">
        <v>1</v>
      </c>
      <c r="C1236" s="110">
        <f t="shared" si="179"/>
        <v>599</v>
      </c>
      <c r="D1236" s="110">
        <v>590</v>
      </c>
      <c r="E1236" s="110">
        <v>9</v>
      </c>
      <c r="F1236" s="111">
        <v>750</v>
      </c>
      <c r="G1236" s="111">
        <f t="shared" si="182"/>
        <v>4.4798</v>
      </c>
      <c r="H1236" s="112">
        <f t="shared" si="180"/>
        <v>80.64</v>
      </c>
      <c r="I1236" s="112">
        <f t="shared" si="181"/>
        <v>99.66</v>
      </c>
    </row>
    <row r="1237" spans="1:9" ht="16.899999999999999" customHeight="1" x14ac:dyDescent="0.25">
      <c r="A1237" s="83" t="s">
        <v>270</v>
      </c>
      <c r="B1237" s="110">
        <v>1</v>
      </c>
      <c r="C1237" s="110">
        <f t="shared" si="179"/>
        <v>24</v>
      </c>
      <c r="D1237" s="110">
        <v>0</v>
      </c>
      <c r="E1237" s="110">
        <v>24</v>
      </c>
      <c r="F1237" s="111">
        <v>760</v>
      </c>
      <c r="G1237" s="111">
        <f t="shared" si="182"/>
        <v>4.5395000000000003</v>
      </c>
      <c r="H1237" s="112">
        <f t="shared" si="180"/>
        <v>217.9</v>
      </c>
      <c r="I1237" s="112">
        <f t="shared" si="181"/>
        <v>269.3</v>
      </c>
    </row>
    <row r="1238" spans="1:9" ht="16.899999999999999" customHeight="1" x14ac:dyDescent="0.25">
      <c r="A1238" s="83" t="s">
        <v>270</v>
      </c>
      <c r="B1238" s="110">
        <v>1</v>
      </c>
      <c r="C1238" s="110">
        <f t="shared" si="179"/>
        <v>848</v>
      </c>
      <c r="D1238" s="110">
        <v>655</v>
      </c>
      <c r="E1238" s="110">
        <v>193</v>
      </c>
      <c r="F1238" s="111">
        <v>760</v>
      </c>
      <c r="G1238" s="111">
        <f t="shared" si="182"/>
        <v>4.5395000000000003</v>
      </c>
      <c r="H1238" s="112">
        <f t="shared" si="180"/>
        <v>1752.25</v>
      </c>
      <c r="I1238" s="112">
        <f t="shared" si="181"/>
        <v>2165.61</v>
      </c>
    </row>
    <row r="1239" spans="1:9" ht="16.899999999999999" customHeight="1" x14ac:dyDescent="0.25">
      <c r="A1239" s="83" t="s">
        <v>270</v>
      </c>
      <c r="B1239" s="110">
        <v>1</v>
      </c>
      <c r="C1239" s="110">
        <f t="shared" si="179"/>
        <v>592</v>
      </c>
      <c r="D1239" s="110">
        <v>487</v>
      </c>
      <c r="E1239" s="110">
        <v>105</v>
      </c>
      <c r="F1239" s="111">
        <v>760</v>
      </c>
      <c r="G1239" s="111">
        <f t="shared" si="182"/>
        <v>4.5395000000000003</v>
      </c>
      <c r="H1239" s="112">
        <f t="shared" si="180"/>
        <v>953.3</v>
      </c>
      <c r="I1239" s="112">
        <f t="shared" si="181"/>
        <v>1178.18</v>
      </c>
    </row>
    <row r="1240" spans="1:9" ht="16.899999999999999" customHeight="1" x14ac:dyDescent="0.25">
      <c r="A1240" s="83" t="s">
        <v>270</v>
      </c>
      <c r="B1240" s="110">
        <v>1</v>
      </c>
      <c r="C1240" s="110">
        <f t="shared" si="179"/>
        <v>612</v>
      </c>
      <c r="D1240" s="110">
        <v>551</v>
      </c>
      <c r="E1240" s="110">
        <v>61</v>
      </c>
      <c r="F1240" s="111">
        <v>760</v>
      </c>
      <c r="G1240" s="111">
        <f t="shared" si="182"/>
        <v>4.5395000000000003</v>
      </c>
      <c r="H1240" s="112">
        <f t="shared" si="180"/>
        <v>553.82000000000005</v>
      </c>
      <c r="I1240" s="112">
        <f t="shared" si="181"/>
        <v>684.47</v>
      </c>
    </row>
    <row r="1241" spans="1:9" ht="16.899999999999999" customHeight="1" x14ac:dyDescent="0.25">
      <c r="A1241" s="83" t="s">
        <v>270</v>
      </c>
      <c r="B1241" s="110">
        <v>1</v>
      </c>
      <c r="C1241" s="110">
        <f t="shared" si="179"/>
        <v>468</v>
      </c>
      <c r="D1241" s="110">
        <v>319</v>
      </c>
      <c r="E1241" s="110">
        <v>149</v>
      </c>
      <c r="F1241" s="111">
        <v>760</v>
      </c>
      <c r="G1241" s="111">
        <f t="shared" si="182"/>
        <v>4.5395000000000003</v>
      </c>
      <c r="H1241" s="112">
        <f t="shared" si="180"/>
        <v>1352.77</v>
      </c>
      <c r="I1241" s="112">
        <f t="shared" si="181"/>
        <v>1671.89</v>
      </c>
    </row>
    <row r="1242" spans="1:9" ht="16.899999999999999" customHeight="1" x14ac:dyDescent="0.25">
      <c r="A1242" s="83" t="s">
        <v>270</v>
      </c>
      <c r="B1242" s="110">
        <v>1</v>
      </c>
      <c r="C1242" s="110">
        <f t="shared" si="179"/>
        <v>700</v>
      </c>
      <c r="D1242" s="110">
        <v>590</v>
      </c>
      <c r="E1242" s="110">
        <v>110</v>
      </c>
      <c r="F1242" s="111">
        <v>760</v>
      </c>
      <c r="G1242" s="111">
        <f t="shared" si="182"/>
        <v>4.5395000000000003</v>
      </c>
      <c r="H1242" s="112">
        <f t="shared" si="180"/>
        <v>998.69</v>
      </c>
      <c r="I1242" s="112">
        <f t="shared" si="181"/>
        <v>1234.28</v>
      </c>
    </row>
    <row r="1243" spans="1:9" ht="16.899999999999999" customHeight="1" x14ac:dyDescent="0.25">
      <c r="A1243" s="83" t="s">
        <v>270</v>
      </c>
      <c r="B1243" s="110">
        <v>1</v>
      </c>
      <c r="C1243" s="110">
        <f t="shared" si="179"/>
        <v>660</v>
      </c>
      <c r="D1243" s="110">
        <v>470</v>
      </c>
      <c r="E1243" s="110">
        <v>190</v>
      </c>
      <c r="F1243" s="111">
        <v>760</v>
      </c>
      <c r="G1243" s="111">
        <f t="shared" si="182"/>
        <v>4.5395000000000003</v>
      </c>
      <c r="H1243" s="112">
        <f t="shared" si="180"/>
        <v>1725.01</v>
      </c>
      <c r="I1243" s="112">
        <f t="shared" si="181"/>
        <v>2131.94</v>
      </c>
    </row>
    <row r="1244" spans="1:9" ht="16.899999999999999" customHeight="1" x14ac:dyDescent="0.25">
      <c r="A1244" s="83" t="s">
        <v>270</v>
      </c>
      <c r="B1244" s="110">
        <v>1</v>
      </c>
      <c r="C1244" s="110">
        <f t="shared" si="179"/>
        <v>592</v>
      </c>
      <c r="D1244" s="110">
        <v>470</v>
      </c>
      <c r="E1244" s="110">
        <v>122</v>
      </c>
      <c r="F1244" s="111">
        <v>760</v>
      </c>
      <c r="G1244" s="111">
        <f t="shared" si="182"/>
        <v>4.5395000000000003</v>
      </c>
      <c r="H1244" s="112">
        <f t="shared" si="180"/>
        <v>1107.6400000000001</v>
      </c>
      <c r="I1244" s="112">
        <f t="shared" si="181"/>
        <v>1368.93</v>
      </c>
    </row>
    <row r="1245" spans="1:9" ht="16.899999999999999" customHeight="1" x14ac:dyDescent="0.25">
      <c r="A1245" s="83" t="s">
        <v>270</v>
      </c>
      <c r="B1245" s="110">
        <v>1</v>
      </c>
      <c r="C1245" s="110">
        <f t="shared" si="179"/>
        <v>908</v>
      </c>
      <c r="D1245" s="110">
        <v>670</v>
      </c>
      <c r="E1245" s="110">
        <v>238</v>
      </c>
      <c r="F1245" s="111">
        <v>760</v>
      </c>
      <c r="G1245" s="111">
        <f t="shared" si="182"/>
        <v>4.5395000000000003</v>
      </c>
      <c r="H1245" s="112">
        <f t="shared" si="180"/>
        <v>2160.8000000000002</v>
      </c>
      <c r="I1245" s="112">
        <f t="shared" si="181"/>
        <v>2670.53</v>
      </c>
    </row>
    <row r="1246" spans="1:9" ht="16.899999999999999" customHeight="1" x14ac:dyDescent="0.25">
      <c r="A1246" s="83" t="s">
        <v>270</v>
      </c>
      <c r="B1246" s="110">
        <v>1</v>
      </c>
      <c r="C1246" s="110">
        <f t="shared" si="179"/>
        <v>160</v>
      </c>
      <c r="D1246" s="110">
        <v>111</v>
      </c>
      <c r="E1246" s="110">
        <v>49</v>
      </c>
      <c r="F1246" s="111">
        <v>760</v>
      </c>
      <c r="G1246" s="111">
        <f t="shared" si="182"/>
        <v>4.5395000000000003</v>
      </c>
      <c r="H1246" s="112">
        <f t="shared" si="180"/>
        <v>444.87</v>
      </c>
      <c r="I1246" s="112">
        <f t="shared" si="181"/>
        <v>549.80999999999995</v>
      </c>
    </row>
    <row r="1247" spans="1:9" ht="16.899999999999999" customHeight="1" x14ac:dyDescent="0.25">
      <c r="A1247" s="83" t="s">
        <v>270</v>
      </c>
      <c r="B1247" s="110">
        <v>1</v>
      </c>
      <c r="C1247" s="110">
        <f t="shared" si="179"/>
        <v>772</v>
      </c>
      <c r="D1247" s="110">
        <v>630</v>
      </c>
      <c r="E1247" s="110">
        <v>142</v>
      </c>
      <c r="F1247" s="111">
        <v>760</v>
      </c>
      <c r="G1247" s="111">
        <f t="shared" si="182"/>
        <v>4.5395000000000003</v>
      </c>
      <c r="H1247" s="112">
        <f t="shared" si="180"/>
        <v>1289.22</v>
      </c>
      <c r="I1247" s="112">
        <f t="shared" si="181"/>
        <v>1593.35</v>
      </c>
    </row>
    <row r="1248" spans="1:9" ht="16.899999999999999" customHeight="1" x14ac:dyDescent="0.25">
      <c r="A1248" s="83" t="s">
        <v>270</v>
      </c>
      <c r="B1248" s="110">
        <v>1</v>
      </c>
      <c r="C1248" s="110">
        <f t="shared" si="179"/>
        <v>624</v>
      </c>
      <c r="D1248" s="110">
        <v>559</v>
      </c>
      <c r="E1248" s="110">
        <v>65</v>
      </c>
      <c r="F1248" s="111">
        <v>780</v>
      </c>
      <c r="G1248" s="111">
        <f t="shared" si="182"/>
        <v>4.6589</v>
      </c>
      <c r="H1248" s="112">
        <f t="shared" si="180"/>
        <v>605.66</v>
      </c>
      <c r="I1248" s="112">
        <f t="shared" si="181"/>
        <v>748.54</v>
      </c>
    </row>
    <row r="1249" spans="1:9" ht="16.899999999999999" customHeight="1" x14ac:dyDescent="0.25">
      <c r="A1249" s="83" t="s">
        <v>270</v>
      </c>
      <c r="B1249" s="110">
        <v>1</v>
      </c>
      <c r="C1249" s="110">
        <f t="shared" si="179"/>
        <v>784</v>
      </c>
      <c r="D1249" s="110">
        <v>670</v>
      </c>
      <c r="E1249" s="110">
        <v>114</v>
      </c>
      <c r="F1249" s="111">
        <v>780</v>
      </c>
      <c r="G1249" s="111">
        <f t="shared" si="182"/>
        <v>4.6589</v>
      </c>
      <c r="H1249" s="112">
        <f t="shared" si="180"/>
        <v>1062.23</v>
      </c>
      <c r="I1249" s="112">
        <f t="shared" si="181"/>
        <v>1312.81</v>
      </c>
    </row>
    <row r="1250" spans="1:9" ht="16.899999999999999" customHeight="1" x14ac:dyDescent="0.25">
      <c r="A1250" s="83" t="s">
        <v>270</v>
      </c>
      <c r="B1250" s="110">
        <v>1</v>
      </c>
      <c r="C1250" s="110">
        <f t="shared" si="179"/>
        <v>744</v>
      </c>
      <c r="D1250" s="110">
        <v>583</v>
      </c>
      <c r="E1250" s="110">
        <v>161</v>
      </c>
      <c r="F1250" s="111">
        <v>780</v>
      </c>
      <c r="G1250" s="111">
        <f t="shared" si="182"/>
        <v>4.6589</v>
      </c>
      <c r="H1250" s="112">
        <f t="shared" si="180"/>
        <v>1500.17</v>
      </c>
      <c r="I1250" s="112">
        <f t="shared" si="181"/>
        <v>1854.06</v>
      </c>
    </row>
    <row r="1251" spans="1:9" ht="16.899999999999999" customHeight="1" x14ac:dyDescent="0.25">
      <c r="A1251" s="83" t="s">
        <v>270</v>
      </c>
      <c r="B1251" s="110">
        <v>1</v>
      </c>
      <c r="C1251" s="110">
        <f t="shared" si="179"/>
        <v>584</v>
      </c>
      <c r="D1251" s="110">
        <v>567</v>
      </c>
      <c r="E1251" s="110">
        <v>17</v>
      </c>
      <c r="F1251" s="111">
        <v>780</v>
      </c>
      <c r="G1251" s="111">
        <f t="shared" si="182"/>
        <v>4.6589</v>
      </c>
      <c r="H1251" s="112">
        <f t="shared" si="180"/>
        <v>158.4</v>
      </c>
      <c r="I1251" s="112">
        <f t="shared" si="181"/>
        <v>195.77</v>
      </c>
    </row>
    <row r="1252" spans="1:9" ht="16.899999999999999" customHeight="1" x14ac:dyDescent="0.25">
      <c r="A1252" s="83" t="s">
        <v>270</v>
      </c>
      <c r="B1252" s="110">
        <v>1</v>
      </c>
      <c r="C1252" s="110">
        <f t="shared" si="179"/>
        <v>608</v>
      </c>
      <c r="D1252" s="110">
        <v>486</v>
      </c>
      <c r="E1252" s="110">
        <v>122</v>
      </c>
      <c r="F1252" s="111">
        <v>780</v>
      </c>
      <c r="G1252" s="111">
        <f t="shared" si="182"/>
        <v>4.6589</v>
      </c>
      <c r="H1252" s="112">
        <f t="shared" si="180"/>
        <v>1136.77</v>
      </c>
      <c r="I1252" s="112">
        <f t="shared" si="181"/>
        <v>1404.93</v>
      </c>
    </row>
    <row r="1253" spans="1:9" ht="16.899999999999999" customHeight="1" x14ac:dyDescent="0.25">
      <c r="A1253" s="83" t="s">
        <v>270</v>
      </c>
      <c r="B1253" s="110">
        <v>1</v>
      </c>
      <c r="C1253" s="110">
        <f t="shared" si="179"/>
        <v>696</v>
      </c>
      <c r="D1253" s="110">
        <v>567</v>
      </c>
      <c r="E1253" s="110">
        <v>129</v>
      </c>
      <c r="F1253" s="111">
        <v>780</v>
      </c>
      <c r="G1253" s="111">
        <f t="shared" si="182"/>
        <v>4.6589</v>
      </c>
      <c r="H1253" s="112">
        <f t="shared" si="180"/>
        <v>1202</v>
      </c>
      <c r="I1253" s="112">
        <f t="shared" si="181"/>
        <v>1485.55</v>
      </c>
    </row>
    <row r="1254" spans="1:9" ht="16.899999999999999" customHeight="1" x14ac:dyDescent="0.25">
      <c r="A1254" s="83" t="s">
        <v>270</v>
      </c>
      <c r="B1254" s="110">
        <v>1</v>
      </c>
      <c r="C1254" s="110">
        <f t="shared" si="179"/>
        <v>744</v>
      </c>
      <c r="D1254" s="110">
        <v>670</v>
      </c>
      <c r="E1254" s="110">
        <v>74</v>
      </c>
      <c r="F1254" s="111">
        <v>780</v>
      </c>
      <c r="G1254" s="111">
        <f t="shared" si="182"/>
        <v>4.6589</v>
      </c>
      <c r="H1254" s="112">
        <f t="shared" si="180"/>
        <v>689.52</v>
      </c>
      <c r="I1254" s="112">
        <f t="shared" si="181"/>
        <v>852.18</v>
      </c>
    </row>
    <row r="1255" spans="1:9" ht="16.899999999999999" customHeight="1" x14ac:dyDescent="0.25">
      <c r="A1255" s="83" t="s">
        <v>270</v>
      </c>
      <c r="B1255" s="110">
        <v>1</v>
      </c>
      <c r="C1255" s="110">
        <f t="shared" si="179"/>
        <v>680</v>
      </c>
      <c r="D1255" s="110">
        <v>670</v>
      </c>
      <c r="E1255" s="110">
        <v>10</v>
      </c>
      <c r="F1255" s="111">
        <v>780</v>
      </c>
      <c r="G1255" s="111">
        <f t="shared" si="182"/>
        <v>4.6589</v>
      </c>
      <c r="H1255" s="112">
        <f t="shared" si="180"/>
        <v>93.18</v>
      </c>
      <c r="I1255" s="112">
        <f t="shared" si="181"/>
        <v>115.16</v>
      </c>
    </row>
    <row r="1256" spans="1:9" ht="16.899999999999999" customHeight="1" x14ac:dyDescent="0.25">
      <c r="A1256" s="83" t="s">
        <v>270</v>
      </c>
      <c r="B1256" s="110">
        <v>1</v>
      </c>
      <c r="C1256" s="110">
        <f t="shared" si="179"/>
        <v>792</v>
      </c>
      <c r="D1256" s="110">
        <v>670</v>
      </c>
      <c r="E1256" s="110">
        <v>122</v>
      </c>
      <c r="F1256" s="111">
        <v>780</v>
      </c>
      <c r="G1256" s="111">
        <f t="shared" si="182"/>
        <v>4.6589</v>
      </c>
      <c r="H1256" s="112">
        <f t="shared" si="180"/>
        <v>1136.77</v>
      </c>
      <c r="I1256" s="112">
        <f t="shared" si="181"/>
        <v>1404.93</v>
      </c>
    </row>
    <row r="1257" spans="1:9" ht="16.899999999999999" customHeight="1" x14ac:dyDescent="0.25">
      <c r="A1257" s="83" t="s">
        <v>270</v>
      </c>
      <c r="B1257" s="110">
        <v>1</v>
      </c>
      <c r="C1257" s="110">
        <f t="shared" si="179"/>
        <v>752</v>
      </c>
      <c r="D1257" s="110">
        <v>590</v>
      </c>
      <c r="E1257" s="110">
        <v>162</v>
      </c>
      <c r="F1257" s="111">
        <v>780</v>
      </c>
      <c r="G1257" s="111">
        <f t="shared" si="182"/>
        <v>4.6589</v>
      </c>
      <c r="H1257" s="112">
        <f t="shared" si="180"/>
        <v>1509.48</v>
      </c>
      <c r="I1257" s="112">
        <f t="shared" si="181"/>
        <v>1865.57</v>
      </c>
    </row>
    <row r="1258" spans="1:9" ht="16.899999999999999" customHeight="1" x14ac:dyDescent="0.25">
      <c r="A1258" s="83" t="s">
        <v>270</v>
      </c>
      <c r="B1258" s="110">
        <v>1</v>
      </c>
      <c r="C1258" s="110">
        <f t="shared" si="179"/>
        <v>712</v>
      </c>
      <c r="D1258" s="110">
        <v>670</v>
      </c>
      <c r="E1258" s="110">
        <v>42</v>
      </c>
      <c r="F1258" s="111">
        <v>780</v>
      </c>
      <c r="G1258" s="111">
        <f t="shared" si="182"/>
        <v>4.6589</v>
      </c>
      <c r="H1258" s="112">
        <f t="shared" si="180"/>
        <v>391.35</v>
      </c>
      <c r="I1258" s="112">
        <f t="shared" si="181"/>
        <v>483.67</v>
      </c>
    </row>
    <row r="1259" spans="1:9" ht="16.899999999999999" customHeight="1" x14ac:dyDescent="0.25">
      <c r="A1259" s="83" t="s">
        <v>270</v>
      </c>
      <c r="B1259" s="110">
        <v>1</v>
      </c>
      <c r="C1259" s="110">
        <f t="shared" si="179"/>
        <v>648</v>
      </c>
      <c r="D1259" s="110">
        <v>471</v>
      </c>
      <c r="E1259" s="110">
        <v>177</v>
      </c>
      <c r="F1259" s="111">
        <v>780</v>
      </c>
      <c r="G1259" s="111">
        <f t="shared" si="182"/>
        <v>4.6589</v>
      </c>
      <c r="H1259" s="112">
        <f t="shared" si="180"/>
        <v>1649.25</v>
      </c>
      <c r="I1259" s="112">
        <f t="shared" si="181"/>
        <v>2038.31</v>
      </c>
    </row>
    <row r="1260" spans="1:9" ht="16.899999999999999" customHeight="1" x14ac:dyDescent="0.25">
      <c r="A1260" s="83" t="s">
        <v>270</v>
      </c>
      <c r="B1260" s="110">
        <v>1</v>
      </c>
      <c r="C1260" s="110">
        <f t="shared" si="179"/>
        <v>576</v>
      </c>
      <c r="D1260" s="110">
        <v>574</v>
      </c>
      <c r="E1260" s="110">
        <v>2</v>
      </c>
      <c r="F1260" s="111">
        <v>780</v>
      </c>
      <c r="G1260" s="111">
        <f t="shared" si="182"/>
        <v>4.6589</v>
      </c>
      <c r="H1260" s="112">
        <f t="shared" si="180"/>
        <v>18.64</v>
      </c>
      <c r="I1260" s="112">
        <f t="shared" si="181"/>
        <v>23.04</v>
      </c>
    </row>
    <row r="1261" spans="1:9" ht="16.899999999999999" customHeight="1" x14ac:dyDescent="0.25">
      <c r="A1261" s="83" t="s">
        <v>270</v>
      </c>
      <c r="B1261" s="110">
        <v>1</v>
      </c>
      <c r="C1261" s="110">
        <f t="shared" si="179"/>
        <v>800</v>
      </c>
      <c r="D1261" s="110">
        <v>670</v>
      </c>
      <c r="E1261" s="110">
        <v>130</v>
      </c>
      <c r="F1261" s="111">
        <v>780</v>
      </c>
      <c r="G1261" s="111">
        <f t="shared" si="182"/>
        <v>4.6589</v>
      </c>
      <c r="H1261" s="112">
        <f t="shared" si="180"/>
        <v>1211.31</v>
      </c>
      <c r="I1261" s="112">
        <f t="shared" si="181"/>
        <v>1497.06</v>
      </c>
    </row>
    <row r="1262" spans="1:9" ht="16.899999999999999" customHeight="1" x14ac:dyDescent="0.25">
      <c r="A1262" s="83" t="s">
        <v>270</v>
      </c>
      <c r="B1262" s="110">
        <v>1</v>
      </c>
      <c r="C1262" s="110">
        <f t="shared" si="179"/>
        <v>633</v>
      </c>
      <c r="D1262" s="110">
        <v>503</v>
      </c>
      <c r="E1262" s="110">
        <v>130</v>
      </c>
      <c r="F1262" s="111">
        <v>780</v>
      </c>
      <c r="G1262" s="111">
        <f t="shared" si="182"/>
        <v>4.6589</v>
      </c>
      <c r="H1262" s="112">
        <f t="shared" si="180"/>
        <v>1211.31</v>
      </c>
      <c r="I1262" s="112">
        <f t="shared" si="181"/>
        <v>1497.06</v>
      </c>
    </row>
    <row r="1263" spans="1:9" ht="16.899999999999999" customHeight="1" x14ac:dyDescent="0.25">
      <c r="A1263" s="83" t="s">
        <v>270</v>
      </c>
      <c r="B1263" s="110">
        <v>1</v>
      </c>
      <c r="C1263" s="110">
        <f t="shared" si="179"/>
        <v>691</v>
      </c>
      <c r="D1263" s="110">
        <v>630</v>
      </c>
      <c r="E1263" s="110">
        <v>61</v>
      </c>
      <c r="F1263" s="111">
        <v>780</v>
      </c>
      <c r="G1263" s="111">
        <f t="shared" si="182"/>
        <v>4.6589</v>
      </c>
      <c r="H1263" s="112">
        <f t="shared" si="180"/>
        <v>568.39</v>
      </c>
      <c r="I1263" s="112">
        <f t="shared" si="181"/>
        <v>702.47</v>
      </c>
    </row>
    <row r="1264" spans="1:9" ht="16.899999999999999" customHeight="1" x14ac:dyDescent="0.25">
      <c r="A1264" s="83" t="s">
        <v>270</v>
      </c>
      <c r="B1264" s="110">
        <v>1</v>
      </c>
      <c r="C1264" s="110">
        <f t="shared" si="179"/>
        <v>437</v>
      </c>
      <c r="D1264" s="110">
        <v>283</v>
      </c>
      <c r="E1264" s="110">
        <v>154</v>
      </c>
      <c r="F1264" s="111">
        <v>780</v>
      </c>
      <c r="G1264" s="111">
        <f t="shared" si="182"/>
        <v>4.6589</v>
      </c>
      <c r="H1264" s="112">
        <f t="shared" si="180"/>
        <v>1434.94</v>
      </c>
      <c r="I1264" s="112">
        <f t="shared" si="181"/>
        <v>1773.44</v>
      </c>
    </row>
    <row r="1265" spans="1:9" ht="16.899999999999999" customHeight="1" x14ac:dyDescent="0.25">
      <c r="A1265" s="83" t="s">
        <v>270</v>
      </c>
      <c r="B1265" s="110">
        <v>1</v>
      </c>
      <c r="C1265" s="110">
        <f t="shared" si="179"/>
        <v>412.5</v>
      </c>
      <c r="D1265" s="110">
        <v>287.5</v>
      </c>
      <c r="E1265" s="110">
        <v>125</v>
      </c>
      <c r="F1265" s="111">
        <v>780</v>
      </c>
      <c r="G1265" s="111">
        <f t="shared" si="182"/>
        <v>4.6589</v>
      </c>
      <c r="H1265" s="112">
        <f t="shared" si="180"/>
        <v>1164.73</v>
      </c>
      <c r="I1265" s="112">
        <f t="shared" si="181"/>
        <v>1439.49</v>
      </c>
    </row>
    <row r="1266" spans="1:9" ht="16.899999999999999" customHeight="1" x14ac:dyDescent="0.25">
      <c r="A1266" s="83" t="s">
        <v>270</v>
      </c>
      <c r="B1266" s="110">
        <v>1</v>
      </c>
      <c r="C1266" s="110">
        <f t="shared" si="179"/>
        <v>288</v>
      </c>
      <c r="D1266" s="110">
        <v>239</v>
      </c>
      <c r="E1266" s="110">
        <v>49</v>
      </c>
      <c r="F1266" s="111">
        <v>780</v>
      </c>
      <c r="G1266" s="111">
        <f t="shared" si="182"/>
        <v>4.6589</v>
      </c>
      <c r="H1266" s="112">
        <f t="shared" si="180"/>
        <v>456.57</v>
      </c>
      <c r="I1266" s="112">
        <f t="shared" si="181"/>
        <v>564.27</v>
      </c>
    </row>
    <row r="1267" spans="1:9" ht="16.899999999999999" customHeight="1" x14ac:dyDescent="0.25">
      <c r="A1267" s="83" t="s">
        <v>270</v>
      </c>
      <c r="B1267" s="110">
        <v>1</v>
      </c>
      <c r="C1267" s="110">
        <f t="shared" si="179"/>
        <v>824</v>
      </c>
      <c r="D1267" s="110">
        <v>670</v>
      </c>
      <c r="E1267" s="110">
        <v>154</v>
      </c>
      <c r="F1267" s="111">
        <v>780</v>
      </c>
      <c r="G1267" s="111">
        <f t="shared" si="182"/>
        <v>4.6589</v>
      </c>
      <c r="H1267" s="112">
        <f t="shared" si="180"/>
        <v>1434.94</v>
      </c>
      <c r="I1267" s="112">
        <f t="shared" si="181"/>
        <v>1773.44</v>
      </c>
    </row>
    <row r="1268" spans="1:9" ht="16.899999999999999" customHeight="1" x14ac:dyDescent="0.25">
      <c r="A1268" s="83" t="s">
        <v>270</v>
      </c>
      <c r="B1268" s="110">
        <v>1</v>
      </c>
      <c r="C1268" s="110">
        <f t="shared" si="179"/>
        <v>720</v>
      </c>
      <c r="D1268" s="110">
        <v>630</v>
      </c>
      <c r="E1268" s="110">
        <v>90</v>
      </c>
      <c r="F1268" s="111">
        <v>780</v>
      </c>
      <c r="G1268" s="111">
        <f t="shared" si="182"/>
        <v>4.6589</v>
      </c>
      <c r="H1268" s="112">
        <f t="shared" si="180"/>
        <v>838.6</v>
      </c>
      <c r="I1268" s="112">
        <f t="shared" si="181"/>
        <v>1036.43</v>
      </c>
    </row>
    <row r="1269" spans="1:9" ht="16.899999999999999" customHeight="1" x14ac:dyDescent="0.25">
      <c r="A1269" s="83" t="s">
        <v>270</v>
      </c>
      <c r="B1269" s="110">
        <v>1</v>
      </c>
      <c r="C1269" s="110">
        <f t="shared" si="179"/>
        <v>688</v>
      </c>
      <c r="D1269" s="110">
        <v>590</v>
      </c>
      <c r="E1269" s="110">
        <v>98</v>
      </c>
      <c r="F1269" s="111">
        <v>780</v>
      </c>
      <c r="G1269" s="111">
        <f t="shared" si="182"/>
        <v>4.6589</v>
      </c>
      <c r="H1269" s="112">
        <f t="shared" si="180"/>
        <v>913.14</v>
      </c>
      <c r="I1269" s="112">
        <f t="shared" si="181"/>
        <v>1128.55</v>
      </c>
    </row>
    <row r="1270" spans="1:9" ht="16.899999999999999" customHeight="1" x14ac:dyDescent="0.25">
      <c r="A1270" s="83" t="s">
        <v>270</v>
      </c>
      <c r="B1270" s="110">
        <v>1</v>
      </c>
      <c r="C1270" s="110">
        <f t="shared" si="179"/>
        <v>103</v>
      </c>
      <c r="D1270" s="110">
        <v>0</v>
      </c>
      <c r="E1270" s="110">
        <v>103</v>
      </c>
      <c r="F1270" s="111">
        <v>780</v>
      </c>
      <c r="G1270" s="111">
        <f t="shared" si="182"/>
        <v>4.6589</v>
      </c>
      <c r="H1270" s="112">
        <f t="shared" si="180"/>
        <v>959.73</v>
      </c>
      <c r="I1270" s="112">
        <f t="shared" si="181"/>
        <v>1186.1300000000001</v>
      </c>
    </row>
    <row r="1271" spans="1:9" ht="16.899999999999999" customHeight="1" x14ac:dyDescent="0.25">
      <c r="A1271" s="83" t="s">
        <v>270</v>
      </c>
      <c r="B1271" s="110">
        <v>1</v>
      </c>
      <c r="C1271" s="110">
        <f t="shared" si="179"/>
        <v>720</v>
      </c>
      <c r="D1271" s="110">
        <v>654</v>
      </c>
      <c r="E1271" s="110">
        <v>66</v>
      </c>
      <c r="F1271" s="111">
        <v>816</v>
      </c>
      <c r="G1271" s="111">
        <f t="shared" si="182"/>
        <v>4.8739999999999997</v>
      </c>
      <c r="H1271" s="112">
        <f t="shared" si="180"/>
        <v>643.37</v>
      </c>
      <c r="I1271" s="112">
        <f t="shared" si="181"/>
        <v>795.14</v>
      </c>
    </row>
    <row r="1272" spans="1:9" ht="16.899999999999999" customHeight="1" x14ac:dyDescent="0.25">
      <c r="A1272" s="83" t="s">
        <v>270</v>
      </c>
      <c r="B1272" s="110">
        <v>1</v>
      </c>
      <c r="C1272" s="110">
        <f t="shared" si="179"/>
        <v>465</v>
      </c>
      <c r="D1272" s="110">
        <v>446</v>
      </c>
      <c r="E1272" s="110">
        <v>19</v>
      </c>
      <c r="F1272" s="111">
        <v>700</v>
      </c>
      <c r="G1272" s="111">
        <f t="shared" si="182"/>
        <v>4.1810999999999998</v>
      </c>
      <c r="H1272" s="112">
        <f t="shared" si="180"/>
        <v>158.88</v>
      </c>
      <c r="I1272" s="112">
        <f t="shared" si="181"/>
        <v>196.36</v>
      </c>
    </row>
    <row r="1273" spans="1:9" ht="16.899999999999999" customHeight="1" x14ac:dyDescent="0.25">
      <c r="A1273" s="83" t="s">
        <v>270</v>
      </c>
      <c r="B1273" s="110">
        <v>1</v>
      </c>
      <c r="C1273" s="110">
        <f t="shared" si="179"/>
        <v>840</v>
      </c>
      <c r="D1273" s="110">
        <v>590</v>
      </c>
      <c r="E1273" s="110">
        <v>250</v>
      </c>
      <c r="F1273" s="111">
        <v>760</v>
      </c>
      <c r="G1273" s="111">
        <f t="shared" si="182"/>
        <v>4.5395000000000003</v>
      </c>
      <c r="H1273" s="112">
        <f t="shared" si="180"/>
        <v>2269.75</v>
      </c>
      <c r="I1273" s="112">
        <f t="shared" si="181"/>
        <v>2805.18</v>
      </c>
    </row>
    <row r="1274" spans="1:9" ht="16.899999999999999" customHeight="1" x14ac:dyDescent="0.25">
      <c r="A1274" s="83" t="s">
        <v>270</v>
      </c>
      <c r="B1274" s="110">
        <v>1</v>
      </c>
      <c r="C1274" s="110">
        <f t="shared" si="179"/>
        <v>744</v>
      </c>
      <c r="D1274" s="110">
        <v>614</v>
      </c>
      <c r="E1274" s="110">
        <v>130</v>
      </c>
      <c r="F1274" s="111">
        <v>760</v>
      </c>
      <c r="G1274" s="111">
        <f t="shared" si="182"/>
        <v>4.5395000000000003</v>
      </c>
      <c r="H1274" s="112">
        <f t="shared" si="180"/>
        <v>1180.27</v>
      </c>
      <c r="I1274" s="112">
        <f t="shared" si="181"/>
        <v>1458.7</v>
      </c>
    </row>
    <row r="1275" spans="1:9" ht="16.899999999999999" customHeight="1" x14ac:dyDescent="0.25">
      <c r="A1275" s="83" t="s">
        <v>270</v>
      </c>
      <c r="B1275" s="110">
        <v>1</v>
      </c>
      <c r="C1275" s="110">
        <f t="shared" si="179"/>
        <v>608</v>
      </c>
      <c r="D1275" s="110">
        <v>550</v>
      </c>
      <c r="E1275" s="110">
        <v>58</v>
      </c>
      <c r="F1275" s="111">
        <v>700</v>
      </c>
      <c r="G1275" s="111">
        <f t="shared" si="182"/>
        <v>4.1810999999999998</v>
      </c>
      <c r="H1275" s="112">
        <f t="shared" si="180"/>
        <v>485.01</v>
      </c>
      <c r="I1275" s="112">
        <f t="shared" si="181"/>
        <v>599.41999999999996</v>
      </c>
    </row>
    <row r="1276" spans="1:9" ht="16.899999999999999" customHeight="1" x14ac:dyDescent="0.25">
      <c r="A1276" s="83" t="s">
        <v>270</v>
      </c>
      <c r="B1276" s="110">
        <v>1</v>
      </c>
      <c r="C1276" s="110">
        <f t="shared" si="179"/>
        <v>736</v>
      </c>
      <c r="D1276" s="110">
        <v>670</v>
      </c>
      <c r="E1276" s="110">
        <v>66</v>
      </c>
      <c r="F1276" s="111">
        <v>700</v>
      </c>
      <c r="G1276" s="111">
        <f t="shared" si="182"/>
        <v>4.1810999999999998</v>
      </c>
      <c r="H1276" s="112">
        <f t="shared" si="180"/>
        <v>551.91</v>
      </c>
      <c r="I1276" s="112">
        <f t="shared" si="181"/>
        <v>682.11</v>
      </c>
    </row>
    <row r="1277" spans="1:9" ht="16.899999999999999" customHeight="1" x14ac:dyDescent="0.25">
      <c r="A1277" s="83" t="s">
        <v>270</v>
      </c>
      <c r="B1277" s="110">
        <v>1</v>
      </c>
      <c r="C1277" s="110">
        <f t="shared" ref="C1277:C1318" si="183">D1277+E1277</f>
        <v>416</v>
      </c>
      <c r="D1277" s="110">
        <v>399</v>
      </c>
      <c r="E1277" s="110">
        <v>17</v>
      </c>
      <c r="F1277" s="111">
        <v>700</v>
      </c>
      <c r="G1277" s="111">
        <f t="shared" si="182"/>
        <v>4.1810999999999998</v>
      </c>
      <c r="H1277" s="112">
        <f t="shared" ref="H1277:H1318" si="184">ROUND(E1277*G1277*2,2)</f>
        <v>142.16</v>
      </c>
      <c r="I1277" s="112">
        <f t="shared" si="181"/>
        <v>175.7</v>
      </c>
    </row>
    <row r="1278" spans="1:9" ht="16.899999999999999" customHeight="1" x14ac:dyDescent="0.25">
      <c r="A1278" s="83" t="s">
        <v>270</v>
      </c>
      <c r="B1278" s="110">
        <v>1</v>
      </c>
      <c r="C1278" s="110">
        <f t="shared" si="183"/>
        <v>528</v>
      </c>
      <c r="D1278" s="110">
        <v>486</v>
      </c>
      <c r="E1278" s="110">
        <v>42</v>
      </c>
      <c r="F1278" s="111">
        <v>700</v>
      </c>
      <c r="G1278" s="111">
        <f t="shared" si="182"/>
        <v>4.1810999999999998</v>
      </c>
      <c r="H1278" s="112">
        <f t="shared" si="184"/>
        <v>351.21</v>
      </c>
      <c r="I1278" s="112">
        <f t="shared" si="181"/>
        <v>434.06</v>
      </c>
    </row>
    <row r="1279" spans="1:9" ht="16.899999999999999" customHeight="1" x14ac:dyDescent="0.25">
      <c r="A1279" s="83" t="s">
        <v>270</v>
      </c>
      <c r="B1279" s="110">
        <v>1</v>
      </c>
      <c r="C1279" s="110">
        <f t="shared" si="183"/>
        <v>696</v>
      </c>
      <c r="D1279" s="110">
        <v>670</v>
      </c>
      <c r="E1279" s="110">
        <v>26</v>
      </c>
      <c r="F1279" s="111">
        <v>700</v>
      </c>
      <c r="G1279" s="111">
        <f t="shared" si="182"/>
        <v>4.1810999999999998</v>
      </c>
      <c r="H1279" s="112">
        <f t="shared" si="184"/>
        <v>217.42</v>
      </c>
      <c r="I1279" s="112">
        <f t="shared" si="181"/>
        <v>268.70999999999998</v>
      </c>
    </row>
    <row r="1280" spans="1:9" ht="16.899999999999999" customHeight="1" x14ac:dyDescent="0.25">
      <c r="A1280" s="83" t="s">
        <v>270</v>
      </c>
      <c r="B1280" s="110">
        <v>1</v>
      </c>
      <c r="C1280" s="110">
        <f t="shared" si="183"/>
        <v>752</v>
      </c>
      <c r="D1280" s="110">
        <v>670</v>
      </c>
      <c r="E1280" s="110">
        <v>82</v>
      </c>
      <c r="F1280" s="111">
        <v>700</v>
      </c>
      <c r="G1280" s="111">
        <f t="shared" si="182"/>
        <v>4.1810999999999998</v>
      </c>
      <c r="H1280" s="112">
        <f t="shared" si="184"/>
        <v>685.7</v>
      </c>
      <c r="I1280" s="112">
        <f t="shared" si="181"/>
        <v>847.46</v>
      </c>
    </row>
    <row r="1281" spans="1:9" ht="16.899999999999999" customHeight="1" x14ac:dyDescent="0.25">
      <c r="A1281" s="83" t="s">
        <v>270</v>
      </c>
      <c r="B1281" s="110">
        <v>1</v>
      </c>
      <c r="C1281" s="110">
        <f t="shared" si="183"/>
        <v>599</v>
      </c>
      <c r="D1281" s="110">
        <v>590</v>
      </c>
      <c r="E1281" s="110">
        <v>9</v>
      </c>
      <c r="F1281" s="111">
        <v>700</v>
      </c>
      <c r="G1281" s="111">
        <f t="shared" si="182"/>
        <v>4.1810999999999998</v>
      </c>
      <c r="H1281" s="112">
        <f t="shared" si="184"/>
        <v>75.260000000000005</v>
      </c>
      <c r="I1281" s="112">
        <f t="shared" si="181"/>
        <v>93.01</v>
      </c>
    </row>
    <row r="1282" spans="1:9" ht="16.899999999999999" customHeight="1" x14ac:dyDescent="0.25">
      <c r="A1282" s="83" t="s">
        <v>270</v>
      </c>
      <c r="B1282" s="110">
        <v>1</v>
      </c>
      <c r="C1282" s="110">
        <f t="shared" si="183"/>
        <v>456</v>
      </c>
      <c r="D1282" s="110">
        <v>334</v>
      </c>
      <c r="E1282" s="110">
        <v>122</v>
      </c>
      <c r="F1282" s="111">
        <v>725</v>
      </c>
      <c r="G1282" s="111">
        <f t="shared" si="182"/>
        <v>4.3304</v>
      </c>
      <c r="H1282" s="112">
        <f t="shared" si="184"/>
        <v>1056.6199999999999</v>
      </c>
      <c r="I1282" s="112">
        <f t="shared" si="181"/>
        <v>1305.8800000000001</v>
      </c>
    </row>
    <row r="1283" spans="1:9" ht="16.899999999999999" customHeight="1" x14ac:dyDescent="0.25">
      <c r="A1283" s="83" t="s">
        <v>270</v>
      </c>
      <c r="B1283" s="110">
        <v>1</v>
      </c>
      <c r="C1283" s="110">
        <f t="shared" si="183"/>
        <v>240</v>
      </c>
      <c r="D1283" s="110">
        <v>191</v>
      </c>
      <c r="E1283" s="110">
        <v>49</v>
      </c>
      <c r="F1283" s="111">
        <v>725</v>
      </c>
      <c r="G1283" s="111">
        <f t="shared" si="182"/>
        <v>4.3304</v>
      </c>
      <c r="H1283" s="112">
        <f t="shared" si="184"/>
        <v>424.38</v>
      </c>
      <c r="I1283" s="112">
        <f t="shared" si="181"/>
        <v>524.49</v>
      </c>
    </row>
    <row r="1284" spans="1:9" ht="16.899999999999999" customHeight="1" x14ac:dyDescent="0.25">
      <c r="A1284" s="83" t="s">
        <v>270</v>
      </c>
      <c r="B1284" s="110">
        <v>1</v>
      </c>
      <c r="C1284" s="110">
        <f t="shared" si="183"/>
        <v>544</v>
      </c>
      <c r="D1284" s="110">
        <v>479</v>
      </c>
      <c r="E1284" s="110">
        <v>65</v>
      </c>
      <c r="F1284" s="111">
        <v>740</v>
      </c>
      <c r="G1284" s="111">
        <f t="shared" si="182"/>
        <v>4.42</v>
      </c>
      <c r="H1284" s="112">
        <f t="shared" si="184"/>
        <v>574.6</v>
      </c>
      <c r="I1284" s="112">
        <f t="shared" si="181"/>
        <v>710.15</v>
      </c>
    </row>
    <row r="1285" spans="1:9" ht="16.899999999999999" customHeight="1" x14ac:dyDescent="0.25">
      <c r="A1285" s="83" t="s">
        <v>270</v>
      </c>
      <c r="B1285" s="110">
        <v>1</v>
      </c>
      <c r="C1285" s="110">
        <f t="shared" si="183"/>
        <v>776</v>
      </c>
      <c r="D1285" s="110">
        <v>670</v>
      </c>
      <c r="E1285" s="110">
        <v>106</v>
      </c>
      <c r="F1285" s="111">
        <v>740</v>
      </c>
      <c r="G1285" s="111">
        <f t="shared" si="182"/>
        <v>4.42</v>
      </c>
      <c r="H1285" s="112">
        <f t="shared" si="184"/>
        <v>937.04</v>
      </c>
      <c r="I1285" s="112">
        <f t="shared" si="181"/>
        <v>1158.0899999999999</v>
      </c>
    </row>
    <row r="1286" spans="1:9" ht="16.899999999999999" customHeight="1" x14ac:dyDescent="0.25">
      <c r="A1286" s="83" t="s">
        <v>270</v>
      </c>
      <c r="B1286" s="110">
        <v>1</v>
      </c>
      <c r="C1286" s="110">
        <f t="shared" si="183"/>
        <v>720</v>
      </c>
      <c r="D1286" s="110">
        <v>590</v>
      </c>
      <c r="E1286" s="110">
        <v>130</v>
      </c>
      <c r="F1286" s="111">
        <v>725</v>
      </c>
      <c r="G1286" s="111">
        <f t="shared" si="182"/>
        <v>4.3304</v>
      </c>
      <c r="H1286" s="112">
        <f t="shared" si="184"/>
        <v>1125.9000000000001</v>
      </c>
      <c r="I1286" s="112">
        <f t="shared" si="181"/>
        <v>1391.5</v>
      </c>
    </row>
    <row r="1287" spans="1:9" ht="16.899999999999999" customHeight="1" x14ac:dyDescent="0.25">
      <c r="A1287" s="83" t="s">
        <v>270</v>
      </c>
      <c r="B1287" s="110">
        <v>1</v>
      </c>
      <c r="C1287" s="110">
        <f t="shared" si="183"/>
        <v>504</v>
      </c>
      <c r="D1287" s="110">
        <v>455</v>
      </c>
      <c r="E1287" s="110">
        <v>49</v>
      </c>
      <c r="F1287" s="111">
        <v>725</v>
      </c>
      <c r="G1287" s="111">
        <f t="shared" si="182"/>
        <v>4.3304</v>
      </c>
      <c r="H1287" s="112">
        <f t="shared" si="184"/>
        <v>424.38</v>
      </c>
      <c r="I1287" s="112">
        <f t="shared" si="181"/>
        <v>524.49</v>
      </c>
    </row>
    <row r="1288" spans="1:9" ht="16.899999999999999" customHeight="1" x14ac:dyDescent="0.25">
      <c r="A1288" s="83" t="s">
        <v>270</v>
      </c>
      <c r="B1288" s="110">
        <v>1</v>
      </c>
      <c r="C1288" s="110">
        <f t="shared" si="183"/>
        <v>696</v>
      </c>
      <c r="D1288" s="110">
        <v>590</v>
      </c>
      <c r="E1288" s="110">
        <v>106</v>
      </c>
      <c r="F1288" s="111">
        <v>725</v>
      </c>
      <c r="G1288" s="111">
        <f t="shared" si="182"/>
        <v>4.3304</v>
      </c>
      <c r="H1288" s="112">
        <f t="shared" si="184"/>
        <v>918.04</v>
      </c>
      <c r="I1288" s="112">
        <f t="shared" si="181"/>
        <v>1134.6099999999999</v>
      </c>
    </row>
    <row r="1289" spans="1:9" ht="16.899999999999999" customHeight="1" x14ac:dyDescent="0.25">
      <c r="A1289" s="83" t="s">
        <v>270</v>
      </c>
      <c r="B1289" s="110">
        <v>1</v>
      </c>
      <c r="C1289" s="110">
        <f t="shared" si="183"/>
        <v>424</v>
      </c>
      <c r="D1289" s="110">
        <v>399</v>
      </c>
      <c r="E1289" s="110">
        <v>25</v>
      </c>
      <c r="F1289" s="111">
        <v>725</v>
      </c>
      <c r="G1289" s="111">
        <f t="shared" si="182"/>
        <v>4.3304</v>
      </c>
      <c r="H1289" s="112">
        <f t="shared" si="184"/>
        <v>216.52</v>
      </c>
      <c r="I1289" s="112">
        <f t="shared" si="181"/>
        <v>267.60000000000002</v>
      </c>
    </row>
    <row r="1290" spans="1:9" ht="16.899999999999999" customHeight="1" x14ac:dyDescent="0.25">
      <c r="A1290" s="83" t="s">
        <v>270</v>
      </c>
      <c r="B1290" s="110">
        <v>1</v>
      </c>
      <c r="C1290" s="110">
        <f t="shared" si="183"/>
        <v>216</v>
      </c>
      <c r="D1290" s="110">
        <v>191</v>
      </c>
      <c r="E1290" s="110">
        <v>25</v>
      </c>
      <c r="F1290" s="111">
        <v>725</v>
      </c>
      <c r="G1290" s="111">
        <f t="shared" si="182"/>
        <v>4.3304</v>
      </c>
      <c r="H1290" s="112">
        <f t="shared" si="184"/>
        <v>216.52</v>
      </c>
      <c r="I1290" s="112">
        <f t="shared" si="181"/>
        <v>267.60000000000002</v>
      </c>
    </row>
    <row r="1291" spans="1:9" ht="16.899999999999999" customHeight="1" x14ac:dyDescent="0.25">
      <c r="A1291" s="83" t="s">
        <v>270</v>
      </c>
      <c r="B1291" s="110">
        <v>1</v>
      </c>
      <c r="C1291" s="110">
        <f t="shared" si="183"/>
        <v>448</v>
      </c>
      <c r="D1291" s="110">
        <v>399</v>
      </c>
      <c r="E1291" s="110">
        <v>49</v>
      </c>
      <c r="F1291" s="111">
        <v>725</v>
      </c>
      <c r="G1291" s="111">
        <f t="shared" si="182"/>
        <v>4.3304</v>
      </c>
      <c r="H1291" s="112">
        <f t="shared" si="184"/>
        <v>424.38</v>
      </c>
      <c r="I1291" s="112">
        <f t="shared" si="181"/>
        <v>524.49</v>
      </c>
    </row>
    <row r="1292" spans="1:9" ht="16.899999999999999" customHeight="1" x14ac:dyDescent="0.25">
      <c r="A1292" s="83" t="s">
        <v>270</v>
      </c>
      <c r="B1292" s="110">
        <v>1</v>
      </c>
      <c r="C1292" s="110">
        <f t="shared" si="183"/>
        <v>168</v>
      </c>
      <c r="D1292" s="110">
        <v>160</v>
      </c>
      <c r="E1292" s="110">
        <v>8</v>
      </c>
      <c r="F1292" s="111">
        <v>725</v>
      </c>
      <c r="G1292" s="111">
        <f t="shared" si="182"/>
        <v>4.3304</v>
      </c>
      <c r="H1292" s="112">
        <f t="shared" si="184"/>
        <v>69.290000000000006</v>
      </c>
      <c r="I1292" s="112">
        <f t="shared" si="181"/>
        <v>85.64</v>
      </c>
    </row>
    <row r="1293" spans="1:9" ht="16.899999999999999" customHeight="1" x14ac:dyDescent="0.25">
      <c r="A1293" s="83" t="s">
        <v>270</v>
      </c>
      <c r="B1293" s="110">
        <v>1</v>
      </c>
      <c r="C1293" s="110">
        <f t="shared" si="183"/>
        <v>555.5</v>
      </c>
      <c r="D1293" s="110">
        <v>550</v>
      </c>
      <c r="E1293" s="110">
        <v>5.5</v>
      </c>
      <c r="F1293" s="111">
        <v>700</v>
      </c>
      <c r="G1293" s="111">
        <f t="shared" si="182"/>
        <v>4.1810999999999998</v>
      </c>
      <c r="H1293" s="112">
        <f t="shared" si="184"/>
        <v>45.99</v>
      </c>
      <c r="I1293" s="112">
        <f t="shared" si="181"/>
        <v>56.84</v>
      </c>
    </row>
    <row r="1294" spans="1:9" ht="16.899999999999999" customHeight="1" x14ac:dyDescent="0.25">
      <c r="A1294" s="83" t="s">
        <v>270</v>
      </c>
      <c r="B1294" s="110">
        <v>1</v>
      </c>
      <c r="C1294" s="110">
        <f t="shared" si="183"/>
        <v>603.5</v>
      </c>
      <c r="D1294" s="110">
        <v>590</v>
      </c>
      <c r="E1294" s="110">
        <v>13.5</v>
      </c>
      <c r="F1294" s="111">
        <v>700</v>
      </c>
      <c r="G1294" s="111">
        <f t="shared" ref="G1294:G1318" si="185">ROUND(F1294/167.42,4)</f>
        <v>4.1810999999999998</v>
      </c>
      <c r="H1294" s="112">
        <f t="shared" si="184"/>
        <v>112.89</v>
      </c>
      <c r="I1294" s="112">
        <f t="shared" si="181"/>
        <v>139.52000000000001</v>
      </c>
    </row>
    <row r="1295" spans="1:9" ht="16.899999999999999" customHeight="1" x14ac:dyDescent="0.25">
      <c r="A1295" s="83" t="s">
        <v>270</v>
      </c>
      <c r="B1295" s="110">
        <v>1</v>
      </c>
      <c r="C1295" s="110">
        <f t="shared" si="183"/>
        <v>595.5</v>
      </c>
      <c r="D1295" s="110">
        <v>590</v>
      </c>
      <c r="E1295" s="110">
        <v>5.5</v>
      </c>
      <c r="F1295" s="111">
        <v>700</v>
      </c>
      <c r="G1295" s="111">
        <f t="shared" si="185"/>
        <v>4.1810999999999998</v>
      </c>
      <c r="H1295" s="112">
        <f t="shared" si="184"/>
        <v>45.99</v>
      </c>
      <c r="I1295" s="112">
        <f t="shared" si="181"/>
        <v>56.84</v>
      </c>
    </row>
    <row r="1296" spans="1:9" ht="16.899999999999999" customHeight="1" x14ac:dyDescent="0.25">
      <c r="A1296" s="83" t="s">
        <v>270</v>
      </c>
      <c r="B1296" s="110">
        <v>1</v>
      </c>
      <c r="C1296" s="110">
        <f t="shared" si="183"/>
        <v>509.5</v>
      </c>
      <c r="D1296" s="110">
        <v>503</v>
      </c>
      <c r="E1296" s="110">
        <v>6.5</v>
      </c>
      <c r="F1296" s="111">
        <v>725</v>
      </c>
      <c r="G1296" s="111">
        <f t="shared" si="185"/>
        <v>4.3304</v>
      </c>
      <c r="H1296" s="112">
        <f t="shared" si="184"/>
        <v>56.3</v>
      </c>
      <c r="I1296" s="112">
        <f t="shared" si="181"/>
        <v>69.58</v>
      </c>
    </row>
    <row r="1297" spans="1:9" ht="16.899999999999999" customHeight="1" x14ac:dyDescent="0.25">
      <c r="A1297" s="83" t="s">
        <v>270</v>
      </c>
      <c r="B1297" s="110">
        <v>1</v>
      </c>
      <c r="C1297" s="110">
        <f t="shared" si="183"/>
        <v>505</v>
      </c>
      <c r="D1297" s="110">
        <v>494</v>
      </c>
      <c r="E1297" s="110">
        <v>11</v>
      </c>
      <c r="F1297" s="111">
        <v>725</v>
      </c>
      <c r="G1297" s="111">
        <f t="shared" si="185"/>
        <v>4.3304</v>
      </c>
      <c r="H1297" s="112">
        <f t="shared" si="184"/>
        <v>95.27</v>
      </c>
      <c r="I1297" s="112">
        <f t="shared" si="181"/>
        <v>117.74</v>
      </c>
    </row>
    <row r="1298" spans="1:9" ht="16.899999999999999" customHeight="1" x14ac:dyDescent="0.25">
      <c r="A1298" s="83" t="s">
        <v>270</v>
      </c>
      <c r="B1298" s="110">
        <v>1</v>
      </c>
      <c r="C1298" s="110">
        <f t="shared" si="183"/>
        <v>595.5</v>
      </c>
      <c r="D1298" s="110">
        <v>590</v>
      </c>
      <c r="E1298" s="110">
        <v>5.5</v>
      </c>
      <c r="F1298" s="111">
        <v>725</v>
      </c>
      <c r="G1298" s="111">
        <f t="shared" si="185"/>
        <v>4.3304</v>
      </c>
      <c r="H1298" s="112">
        <f t="shared" si="184"/>
        <v>47.63</v>
      </c>
      <c r="I1298" s="112">
        <f t="shared" si="181"/>
        <v>58.87</v>
      </c>
    </row>
    <row r="1299" spans="1:9" ht="16.899999999999999" customHeight="1" x14ac:dyDescent="0.25">
      <c r="A1299" s="83" t="s">
        <v>270</v>
      </c>
      <c r="B1299" s="110">
        <v>1</v>
      </c>
      <c r="C1299" s="110">
        <f t="shared" si="183"/>
        <v>499.5</v>
      </c>
      <c r="D1299" s="110">
        <v>494</v>
      </c>
      <c r="E1299" s="110">
        <v>5.5</v>
      </c>
      <c r="F1299" s="111">
        <v>725</v>
      </c>
      <c r="G1299" s="111">
        <f t="shared" si="185"/>
        <v>4.3304</v>
      </c>
      <c r="H1299" s="112">
        <f t="shared" si="184"/>
        <v>47.63</v>
      </c>
      <c r="I1299" s="112">
        <f t="shared" si="181"/>
        <v>58.87</v>
      </c>
    </row>
    <row r="1300" spans="1:9" ht="16.899999999999999" customHeight="1" x14ac:dyDescent="0.25">
      <c r="A1300" s="83" t="s">
        <v>270</v>
      </c>
      <c r="B1300" s="110">
        <v>1</v>
      </c>
      <c r="C1300" s="110">
        <f t="shared" si="183"/>
        <v>16.396039603960396</v>
      </c>
      <c r="D1300" s="110">
        <v>0</v>
      </c>
      <c r="E1300" s="110">
        <v>16.396039603960396</v>
      </c>
      <c r="F1300" s="111">
        <v>701</v>
      </c>
      <c r="G1300" s="111">
        <f t="shared" si="185"/>
        <v>4.1871</v>
      </c>
      <c r="H1300" s="112">
        <f t="shared" si="184"/>
        <v>137.30000000000001</v>
      </c>
      <c r="I1300" s="112">
        <f t="shared" si="181"/>
        <v>169.69</v>
      </c>
    </row>
    <row r="1301" spans="1:9" ht="16.899999999999999" customHeight="1" x14ac:dyDescent="0.25">
      <c r="A1301" s="83" t="s">
        <v>270</v>
      </c>
      <c r="B1301" s="110">
        <v>1</v>
      </c>
      <c r="C1301" s="110">
        <f t="shared" si="183"/>
        <v>244</v>
      </c>
      <c r="D1301" s="110">
        <v>231</v>
      </c>
      <c r="E1301" s="110">
        <v>13</v>
      </c>
      <c r="F1301" s="111">
        <v>725</v>
      </c>
      <c r="G1301" s="111">
        <f t="shared" si="185"/>
        <v>4.3304</v>
      </c>
      <c r="H1301" s="112">
        <f t="shared" si="184"/>
        <v>112.59</v>
      </c>
      <c r="I1301" s="112">
        <f t="shared" si="181"/>
        <v>139.15</v>
      </c>
    </row>
    <row r="1302" spans="1:9" ht="16.899999999999999" customHeight="1" x14ac:dyDescent="0.25">
      <c r="A1302" s="83" t="s">
        <v>270</v>
      </c>
      <c r="B1302" s="110">
        <v>1</v>
      </c>
      <c r="C1302" s="110">
        <f t="shared" si="183"/>
        <v>216</v>
      </c>
      <c r="D1302" s="110">
        <v>159</v>
      </c>
      <c r="E1302" s="110">
        <v>57</v>
      </c>
      <c r="F1302" s="111">
        <v>725</v>
      </c>
      <c r="G1302" s="111">
        <f t="shared" si="185"/>
        <v>4.3304</v>
      </c>
      <c r="H1302" s="112">
        <f t="shared" si="184"/>
        <v>493.67</v>
      </c>
      <c r="I1302" s="112">
        <f t="shared" si="181"/>
        <v>610.13</v>
      </c>
    </row>
    <row r="1303" spans="1:9" ht="16.899999999999999" customHeight="1" x14ac:dyDescent="0.25">
      <c r="A1303" s="83" t="s">
        <v>270</v>
      </c>
      <c r="B1303" s="110">
        <v>1</v>
      </c>
      <c r="C1303" s="110">
        <f t="shared" si="183"/>
        <v>256</v>
      </c>
      <c r="D1303" s="110">
        <v>231</v>
      </c>
      <c r="E1303" s="110">
        <v>25</v>
      </c>
      <c r="F1303" s="111">
        <v>725</v>
      </c>
      <c r="G1303" s="111">
        <f t="shared" si="185"/>
        <v>4.3304</v>
      </c>
      <c r="H1303" s="112">
        <f t="shared" si="184"/>
        <v>216.52</v>
      </c>
      <c r="I1303" s="112">
        <f t="shared" si="181"/>
        <v>267.60000000000002</v>
      </c>
    </row>
    <row r="1304" spans="1:9" ht="16.899999999999999" customHeight="1" x14ac:dyDescent="0.25">
      <c r="A1304" s="83" t="s">
        <v>270</v>
      </c>
      <c r="B1304" s="110">
        <v>1</v>
      </c>
      <c r="C1304" s="110">
        <f t="shared" si="183"/>
        <v>272.5</v>
      </c>
      <c r="D1304" s="110">
        <v>231</v>
      </c>
      <c r="E1304" s="110">
        <v>41.5</v>
      </c>
      <c r="F1304" s="111">
        <v>725</v>
      </c>
      <c r="G1304" s="111">
        <f t="shared" si="185"/>
        <v>4.3304</v>
      </c>
      <c r="H1304" s="112">
        <f t="shared" si="184"/>
        <v>359.42</v>
      </c>
      <c r="I1304" s="112">
        <f t="shared" si="181"/>
        <v>444.21</v>
      </c>
    </row>
    <row r="1305" spans="1:9" ht="16.899999999999999" customHeight="1" x14ac:dyDescent="0.25">
      <c r="A1305" s="83" t="s">
        <v>270</v>
      </c>
      <c r="B1305" s="110">
        <v>1</v>
      </c>
      <c r="C1305" s="110">
        <f t="shared" si="183"/>
        <v>43.24</v>
      </c>
      <c r="D1305" s="110">
        <v>31</v>
      </c>
      <c r="E1305" s="110">
        <v>12.24</v>
      </c>
      <c r="F1305" s="111">
        <v>725</v>
      </c>
      <c r="G1305" s="111">
        <f t="shared" si="185"/>
        <v>4.3304</v>
      </c>
      <c r="H1305" s="112">
        <f t="shared" si="184"/>
        <v>106.01</v>
      </c>
      <c r="I1305" s="112">
        <f t="shared" si="181"/>
        <v>131.02000000000001</v>
      </c>
    </row>
    <row r="1306" spans="1:9" ht="16.899999999999999" customHeight="1" x14ac:dyDescent="0.25">
      <c r="A1306" s="83" t="s">
        <v>270</v>
      </c>
      <c r="B1306" s="110">
        <v>1</v>
      </c>
      <c r="C1306" s="110">
        <f t="shared" si="183"/>
        <v>40</v>
      </c>
      <c r="D1306" s="110">
        <v>31</v>
      </c>
      <c r="E1306" s="110">
        <v>9</v>
      </c>
      <c r="F1306" s="111">
        <v>725</v>
      </c>
      <c r="G1306" s="111">
        <f t="shared" si="185"/>
        <v>4.3304</v>
      </c>
      <c r="H1306" s="112">
        <f t="shared" si="184"/>
        <v>77.95</v>
      </c>
      <c r="I1306" s="112">
        <f t="shared" ref="I1306:I1318" si="186">ROUND(H1306*1.2359,2)</f>
        <v>96.34</v>
      </c>
    </row>
    <row r="1307" spans="1:9" ht="16.899999999999999" customHeight="1" x14ac:dyDescent="0.25">
      <c r="A1307" s="83" t="s">
        <v>270</v>
      </c>
      <c r="B1307" s="110">
        <v>1</v>
      </c>
      <c r="C1307" s="110">
        <f t="shared" si="183"/>
        <v>32</v>
      </c>
      <c r="D1307" s="110">
        <v>31</v>
      </c>
      <c r="E1307" s="110">
        <v>1</v>
      </c>
      <c r="F1307" s="111">
        <v>725</v>
      </c>
      <c r="G1307" s="111">
        <f t="shared" si="185"/>
        <v>4.3304</v>
      </c>
      <c r="H1307" s="112">
        <f>ROUND(E1307*G1307*2,2)</f>
        <v>8.66</v>
      </c>
      <c r="I1307" s="112">
        <f t="shared" si="186"/>
        <v>10.7</v>
      </c>
    </row>
    <row r="1308" spans="1:9" ht="16.899999999999999" customHeight="1" x14ac:dyDescent="0.25">
      <c r="A1308" s="83" t="s">
        <v>270</v>
      </c>
      <c r="B1308" s="110">
        <v>1</v>
      </c>
      <c r="C1308" s="110">
        <f t="shared" si="183"/>
        <v>48</v>
      </c>
      <c r="D1308" s="110">
        <v>31</v>
      </c>
      <c r="E1308" s="110">
        <v>17</v>
      </c>
      <c r="F1308" s="111">
        <v>725</v>
      </c>
      <c r="G1308" s="111">
        <f t="shared" si="185"/>
        <v>4.3304</v>
      </c>
      <c r="H1308" s="112">
        <f t="shared" si="184"/>
        <v>147.22999999999999</v>
      </c>
      <c r="I1308" s="112">
        <f t="shared" si="186"/>
        <v>181.96</v>
      </c>
    </row>
    <row r="1309" spans="1:9" ht="16.899999999999999" customHeight="1" x14ac:dyDescent="0.25">
      <c r="A1309" s="83" t="s">
        <v>270</v>
      </c>
      <c r="B1309" s="110">
        <v>1</v>
      </c>
      <c r="C1309" s="110">
        <f t="shared" si="183"/>
        <v>32</v>
      </c>
      <c r="D1309" s="110">
        <v>31</v>
      </c>
      <c r="E1309" s="110">
        <v>1</v>
      </c>
      <c r="F1309" s="111">
        <v>725</v>
      </c>
      <c r="G1309" s="111">
        <f t="shared" si="185"/>
        <v>4.3304</v>
      </c>
      <c r="H1309" s="112">
        <f t="shared" si="184"/>
        <v>8.66</v>
      </c>
      <c r="I1309" s="112">
        <f t="shared" si="186"/>
        <v>10.7</v>
      </c>
    </row>
    <row r="1310" spans="1:9" ht="16.899999999999999" customHeight="1" x14ac:dyDescent="0.25">
      <c r="A1310" s="83" t="s">
        <v>270</v>
      </c>
      <c r="B1310" s="110">
        <v>1</v>
      </c>
      <c r="C1310" s="110">
        <f t="shared" si="183"/>
        <v>24</v>
      </c>
      <c r="D1310" s="110">
        <v>0</v>
      </c>
      <c r="E1310" s="110">
        <v>24</v>
      </c>
      <c r="F1310" s="111">
        <v>725</v>
      </c>
      <c r="G1310" s="111">
        <f t="shared" si="185"/>
        <v>4.3304</v>
      </c>
      <c r="H1310" s="112">
        <f t="shared" si="184"/>
        <v>207.86</v>
      </c>
      <c r="I1310" s="112">
        <f t="shared" si="186"/>
        <v>256.89</v>
      </c>
    </row>
    <row r="1311" spans="1:9" ht="16.899999999999999" customHeight="1" x14ac:dyDescent="0.25">
      <c r="A1311" s="83" t="s">
        <v>270</v>
      </c>
      <c r="B1311" s="110">
        <v>1</v>
      </c>
      <c r="C1311" s="110">
        <f t="shared" si="183"/>
        <v>103.5</v>
      </c>
      <c r="D1311" s="110">
        <v>79.5</v>
      </c>
      <c r="E1311" s="110">
        <v>24</v>
      </c>
      <c r="F1311" s="111">
        <v>700</v>
      </c>
      <c r="G1311" s="111">
        <f t="shared" si="185"/>
        <v>4.1810999999999998</v>
      </c>
      <c r="H1311" s="112">
        <f t="shared" si="184"/>
        <v>200.69</v>
      </c>
      <c r="I1311" s="112">
        <f t="shared" si="186"/>
        <v>248.03</v>
      </c>
    </row>
    <row r="1312" spans="1:9" ht="16.899999999999999" customHeight="1" x14ac:dyDescent="0.25">
      <c r="A1312" s="83" t="s">
        <v>270</v>
      </c>
      <c r="B1312" s="110">
        <v>1</v>
      </c>
      <c r="C1312" s="110">
        <f t="shared" si="183"/>
        <v>159.5</v>
      </c>
      <c r="D1312" s="110">
        <v>159</v>
      </c>
      <c r="E1312" s="110">
        <v>0.5</v>
      </c>
      <c r="F1312" s="111">
        <v>700</v>
      </c>
      <c r="G1312" s="111">
        <f t="shared" si="185"/>
        <v>4.1810999999999998</v>
      </c>
      <c r="H1312" s="112">
        <f t="shared" si="184"/>
        <v>4.18</v>
      </c>
      <c r="I1312" s="112">
        <f t="shared" si="186"/>
        <v>5.17</v>
      </c>
    </row>
    <row r="1313" spans="1:9" ht="16.899999999999999" customHeight="1" x14ac:dyDescent="0.25">
      <c r="A1313" s="83" t="s">
        <v>271</v>
      </c>
      <c r="B1313" s="110">
        <v>1</v>
      </c>
      <c r="C1313" s="110">
        <f t="shared" si="183"/>
        <v>671</v>
      </c>
      <c r="D1313" s="110">
        <v>582</v>
      </c>
      <c r="E1313" s="110">
        <v>89</v>
      </c>
      <c r="F1313" s="111">
        <v>1255</v>
      </c>
      <c r="G1313" s="111">
        <f t="shared" si="185"/>
        <v>7.4961000000000002</v>
      </c>
      <c r="H1313" s="112">
        <f t="shared" si="184"/>
        <v>1334.31</v>
      </c>
      <c r="I1313" s="112">
        <f t="shared" si="186"/>
        <v>1649.07</v>
      </c>
    </row>
    <row r="1314" spans="1:9" ht="16.899999999999999" customHeight="1" x14ac:dyDescent="0.25">
      <c r="A1314" s="83" t="s">
        <v>272</v>
      </c>
      <c r="B1314" s="110">
        <v>1</v>
      </c>
      <c r="C1314" s="110">
        <f t="shared" si="183"/>
        <v>587</v>
      </c>
      <c r="D1314" s="110">
        <v>583</v>
      </c>
      <c r="E1314" s="110">
        <v>4</v>
      </c>
      <c r="F1314" s="111">
        <v>1650</v>
      </c>
      <c r="G1314" s="111">
        <f t="shared" si="185"/>
        <v>9.8554999999999993</v>
      </c>
      <c r="H1314" s="112">
        <f t="shared" si="184"/>
        <v>78.84</v>
      </c>
      <c r="I1314" s="112">
        <f t="shared" si="186"/>
        <v>97.44</v>
      </c>
    </row>
    <row r="1315" spans="1:9" ht="16.899999999999999" customHeight="1" x14ac:dyDescent="0.25">
      <c r="A1315" s="83" t="s">
        <v>273</v>
      </c>
      <c r="B1315" s="110">
        <v>1</v>
      </c>
      <c r="C1315" s="110">
        <f t="shared" si="183"/>
        <v>602</v>
      </c>
      <c r="D1315" s="110">
        <v>590</v>
      </c>
      <c r="E1315" s="110">
        <v>12</v>
      </c>
      <c r="F1315" s="111">
        <v>1015</v>
      </c>
      <c r="G1315" s="111">
        <f t="shared" si="185"/>
        <v>6.0625999999999998</v>
      </c>
      <c r="H1315" s="112">
        <f t="shared" si="184"/>
        <v>145.5</v>
      </c>
      <c r="I1315" s="112">
        <f t="shared" si="186"/>
        <v>179.82</v>
      </c>
    </row>
    <row r="1316" spans="1:9" ht="16.899999999999999" customHeight="1" x14ac:dyDescent="0.25">
      <c r="A1316" s="83" t="s">
        <v>274</v>
      </c>
      <c r="B1316" s="110">
        <v>1</v>
      </c>
      <c r="C1316" s="110">
        <f t="shared" si="183"/>
        <v>634.5</v>
      </c>
      <c r="D1316" s="110">
        <v>630</v>
      </c>
      <c r="E1316" s="110">
        <v>4.5</v>
      </c>
      <c r="F1316" s="111">
        <v>1045</v>
      </c>
      <c r="G1316" s="111">
        <f t="shared" si="185"/>
        <v>6.2417999999999996</v>
      </c>
      <c r="H1316" s="112">
        <f t="shared" si="184"/>
        <v>56.18</v>
      </c>
      <c r="I1316" s="112">
        <f t="shared" si="186"/>
        <v>69.430000000000007</v>
      </c>
    </row>
    <row r="1317" spans="1:9" ht="16.899999999999999" customHeight="1" x14ac:dyDescent="0.25">
      <c r="A1317" s="83" t="s">
        <v>275</v>
      </c>
      <c r="B1317" s="110">
        <v>1</v>
      </c>
      <c r="C1317" s="110">
        <f t="shared" si="183"/>
        <v>444</v>
      </c>
      <c r="D1317" s="110">
        <v>440</v>
      </c>
      <c r="E1317" s="110">
        <v>4</v>
      </c>
      <c r="F1317" s="111">
        <v>915</v>
      </c>
      <c r="G1317" s="111">
        <f t="shared" si="185"/>
        <v>5.4653</v>
      </c>
      <c r="H1317" s="112">
        <f t="shared" si="184"/>
        <v>43.72</v>
      </c>
      <c r="I1317" s="112">
        <f t="shared" si="186"/>
        <v>54.03</v>
      </c>
    </row>
    <row r="1318" spans="1:9" ht="16.899999999999999" customHeight="1" x14ac:dyDescent="0.25">
      <c r="A1318" s="83" t="s">
        <v>303</v>
      </c>
      <c r="B1318" s="110">
        <v>1</v>
      </c>
      <c r="C1318" s="110">
        <f t="shared" si="183"/>
        <v>764</v>
      </c>
      <c r="D1318" s="110">
        <v>590</v>
      </c>
      <c r="E1318" s="110">
        <v>174</v>
      </c>
      <c r="F1318" s="111">
        <v>1645</v>
      </c>
      <c r="G1318" s="111">
        <f t="shared" si="185"/>
        <v>9.8255999999999997</v>
      </c>
      <c r="H1318" s="112">
        <f t="shared" si="184"/>
        <v>3419.31</v>
      </c>
      <c r="I1318" s="112">
        <f t="shared" si="186"/>
        <v>4225.93</v>
      </c>
    </row>
    <row r="1319" spans="1:9" ht="16.899999999999999" customHeight="1" x14ac:dyDescent="0.25">
      <c r="A1319" s="79"/>
      <c r="B1319" s="25"/>
      <c r="C1319" s="25"/>
      <c r="D1319" s="25"/>
      <c r="E1319" s="25"/>
      <c r="F1319" s="26"/>
      <c r="G1319" s="26"/>
      <c r="H1319" s="108"/>
      <c r="I1319" s="108"/>
    </row>
    <row r="1320" spans="1:9" x14ac:dyDescent="0.25">
      <c r="A1320" s="17" t="s">
        <v>304</v>
      </c>
    </row>
  </sheetData>
  <mergeCells count="12"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  <mergeCell ref="D8:D9"/>
    <mergeCell ref="E8:E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FE3B3-1BD2-4629-87FE-8ED2CE48CA27}">
  <sheetPr>
    <tabColor theme="5" tint="0.59999389629810485"/>
    <pageSetUpPr fitToPage="1"/>
  </sheetPr>
  <dimension ref="A1:I276"/>
  <sheetViews>
    <sheetView zoomScale="80" zoomScaleNormal="80" workbookViewId="0">
      <selection activeCell="M6" sqref="M6"/>
    </sheetView>
  </sheetViews>
  <sheetFormatPr defaultRowHeight="16.5" x14ac:dyDescent="0.25"/>
  <cols>
    <col min="1" max="1" width="55.28515625" style="50" customWidth="1"/>
    <col min="2" max="2" width="15.28515625" style="50" customWidth="1"/>
    <col min="3" max="3" width="11.5703125" style="50" customWidth="1"/>
    <col min="4" max="4" width="12.140625" style="50" customWidth="1"/>
    <col min="5" max="5" width="18.42578125" style="50" customWidth="1"/>
    <col min="6" max="6" width="11.85546875" style="50" customWidth="1"/>
    <col min="7" max="7" width="17.42578125" style="50" customWidth="1"/>
    <col min="8" max="8" width="23.85546875" style="50" customWidth="1"/>
    <col min="9" max="9" width="19.5703125" style="50" customWidth="1"/>
    <col min="10" max="16384" width="9.140625" style="50"/>
  </cols>
  <sheetData>
    <row r="1" spans="1:9" x14ac:dyDescent="0.25">
      <c r="H1" s="272" t="s">
        <v>332</v>
      </c>
      <c r="I1" s="272"/>
    </row>
    <row r="2" spans="1:9" s="51" customFormat="1" ht="30.75" customHeight="1" x14ac:dyDescent="0.25">
      <c r="A2" s="273" t="s">
        <v>297</v>
      </c>
      <c r="B2" s="273"/>
      <c r="C2" s="273"/>
      <c r="D2" s="273"/>
      <c r="E2" s="273"/>
      <c r="F2" s="273"/>
      <c r="G2" s="273"/>
      <c r="H2" s="273"/>
      <c r="I2" s="273"/>
    </row>
    <row r="4" spans="1:9" x14ac:dyDescent="0.25">
      <c r="A4" s="50" t="s">
        <v>305</v>
      </c>
    </row>
    <row r="5" spans="1:9" x14ac:dyDescent="0.25">
      <c r="A5" s="50" t="s">
        <v>306</v>
      </c>
    </row>
    <row r="6" spans="1:9" x14ac:dyDescent="0.25">
      <c r="E6" s="52"/>
      <c r="H6" s="53"/>
    </row>
    <row r="7" spans="1:9" ht="41.25" customHeight="1" x14ac:dyDescent="0.25">
      <c r="A7" s="274"/>
      <c r="B7" s="275" t="s">
        <v>3</v>
      </c>
      <c r="C7" s="276" t="s">
        <v>4</v>
      </c>
      <c r="D7" s="276"/>
      <c r="E7" s="276"/>
      <c r="F7" s="276" t="s">
        <v>2</v>
      </c>
      <c r="G7" s="276" t="s">
        <v>296</v>
      </c>
      <c r="H7" s="277" t="s">
        <v>51</v>
      </c>
      <c r="I7" s="278" t="s">
        <v>52</v>
      </c>
    </row>
    <row r="8" spans="1:9" ht="24" customHeight="1" x14ac:dyDescent="0.25">
      <c r="A8" s="274"/>
      <c r="B8" s="275"/>
      <c r="C8" s="279" t="s">
        <v>294</v>
      </c>
      <c r="D8" s="279" t="s">
        <v>307</v>
      </c>
      <c r="E8" s="276" t="s">
        <v>53</v>
      </c>
      <c r="F8" s="276"/>
      <c r="G8" s="276"/>
      <c r="H8" s="277"/>
      <c r="I8" s="278"/>
    </row>
    <row r="9" spans="1:9" ht="34.5" customHeight="1" x14ac:dyDescent="0.25">
      <c r="A9" s="274"/>
      <c r="B9" s="275"/>
      <c r="C9" s="280"/>
      <c r="D9" s="280"/>
      <c r="E9" s="276"/>
      <c r="F9" s="276"/>
      <c r="G9" s="276"/>
      <c r="H9" s="277"/>
      <c r="I9" s="278"/>
    </row>
    <row r="10" spans="1:9" x14ac:dyDescent="0.25">
      <c r="A10" s="69">
        <v>1</v>
      </c>
      <c r="B10" s="69">
        <v>2</v>
      </c>
      <c r="C10" s="69" t="s">
        <v>42</v>
      </c>
      <c r="D10" s="69">
        <v>4</v>
      </c>
      <c r="E10" s="69">
        <v>5</v>
      </c>
      <c r="F10" s="69">
        <v>6</v>
      </c>
      <c r="G10" s="69">
        <v>7</v>
      </c>
      <c r="H10" s="69">
        <v>8</v>
      </c>
      <c r="I10" s="69" t="s">
        <v>293</v>
      </c>
    </row>
    <row r="11" spans="1:9" s="51" customFormat="1" ht="17.25" customHeight="1" x14ac:dyDescent="0.25">
      <c r="A11" s="54" t="s">
        <v>0</v>
      </c>
      <c r="B11" s="55">
        <f>SUM(B12,B50,B161,B193)</f>
        <v>260</v>
      </c>
      <c r="C11" s="55"/>
      <c r="D11" s="55"/>
      <c r="E11" s="55">
        <f>E12+E50+E161+E193</f>
        <v>7798</v>
      </c>
      <c r="F11" s="56"/>
      <c r="G11" s="56"/>
      <c r="H11" s="56">
        <f>H12+H50+H161+H193</f>
        <v>118753.04000000001</v>
      </c>
      <c r="I11" s="56">
        <f>I12+I50+I161+I193</f>
        <v>146766.95000000001</v>
      </c>
    </row>
    <row r="12" spans="1:9" ht="33" x14ac:dyDescent="0.25">
      <c r="A12" s="121" t="s">
        <v>308</v>
      </c>
      <c r="B12" s="119">
        <f>SUM(B13:B49)</f>
        <v>37</v>
      </c>
      <c r="C12" s="119"/>
      <c r="D12" s="119"/>
      <c r="E12" s="119">
        <f t="shared" ref="E12:I12" si="0">SUM(E13:E49)</f>
        <v>1383</v>
      </c>
      <c r="F12" s="119"/>
      <c r="G12" s="119"/>
      <c r="H12" s="120">
        <f t="shared" si="0"/>
        <v>31000.330000000009</v>
      </c>
      <c r="I12" s="120">
        <f t="shared" si="0"/>
        <v>38313.33</v>
      </c>
    </row>
    <row r="13" spans="1:9" x14ac:dyDescent="0.25">
      <c r="A13" s="60" t="s">
        <v>127</v>
      </c>
      <c r="B13" s="61">
        <v>1</v>
      </c>
      <c r="C13" s="61">
        <f t="shared" ref="C13:C49" si="1">D13+E13</f>
        <v>223</v>
      </c>
      <c r="D13" s="61">
        <v>159</v>
      </c>
      <c r="E13" s="61">
        <v>64</v>
      </c>
      <c r="F13" s="62"/>
      <c r="G13" s="62">
        <v>12.42</v>
      </c>
      <c r="H13" s="62">
        <f t="shared" ref="H13" si="2">ROUND(G13*E13*2,2)</f>
        <v>1589.76</v>
      </c>
      <c r="I13" s="62">
        <f>ROUND(H13*1.2359,2)</f>
        <v>1964.78</v>
      </c>
    </row>
    <row r="14" spans="1:9" x14ac:dyDescent="0.25">
      <c r="A14" s="60" t="s">
        <v>127</v>
      </c>
      <c r="B14" s="61">
        <v>1</v>
      </c>
      <c r="C14" s="61">
        <f t="shared" si="1"/>
        <v>180</v>
      </c>
      <c r="D14" s="61">
        <v>159</v>
      </c>
      <c r="E14" s="61">
        <v>21</v>
      </c>
      <c r="F14" s="62"/>
      <c r="G14" s="62">
        <v>12.42</v>
      </c>
      <c r="H14" s="62">
        <f t="shared" ref="H14:H77" si="3">ROUND(G14*E14*2,2)</f>
        <v>521.64</v>
      </c>
      <c r="I14" s="62">
        <f t="shared" ref="I14:I77" si="4">ROUND(H14*1.2359,2)</f>
        <v>644.69000000000005</v>
      </c>
    </row>
    <row r="15" spans="1:9" x14ac:dyDescent="0.25">
      <c r="A15" s="60" t="s">
        <v>127</v>
      </c>
      <c r="B15" s="61">
        <v>1</v>
      </c>
      <c r="C15" s="61">
        <f t="shared" si="1"/>
        <v>165</v>
      </c>
      <c r="D15" s="61">
        <v>159</v>
      </c>
      <c r="E15" s="61">
        <v>6</v>
      </c>
      <c r="F15" s="62"/>
      <c r="G15" s="62">
        <v>12.42</v>
      </c>
      <c r="H15" s="62">
        <f t="shared" si="3"/>
        <v>149.04</v>
      </c>
      <c r="I15" s="62">
        <f t="shared" si="4"/>
        <v>184.2</v>
      </c>
    </row>
    <row r="16" spans="1:9" x14ac:dyDescent="0.25">
      <c r="A16" s="60" t="s">
        <v>128</v>
      </c>
      <c r="B16" s="61">
        <v>1</v>
      </c>
      <c r="C16" s="61">
        <f t="shared" si="1"/>
        <v>223</v>
      </c>
      <c r="D16" s="61">
        <v>159</v>
      </c>
      <c r="E16" s="61">
        <v>64</v>
      </c>
      <c r="F16" s="62"/>
      <c r="G16" s="62">
        <v>14.75</v>
      </c>
      <c r="H16" s="62">
        <f t="shared" si="3"/>
        <v>1888</v>
      </c>
      <c r="I16" s="62">
        <f t="shared" si="4"/>
        <v>2333.38</v>
      </c>
    </row>
    <row r="17" spans="1:9" x14ac:dyDescent="0.25">
      <c r="A17" s="60" t="s">
        <v>128</v>
      </c>
      <c r="B17" s="61">
        <v>1</v>
      </c>
      <c r="C17" s="61">
        <f t="shared" si="1"/>
        <v>170</v>
      </c>
      <c r="D17" s="61">
        <v>159</v>
      </c>
      <c r="E17" s="61">
        <v>11</v>
      </c>
      <c r="F17" s="62"/>
      <c r="G17" s="62">
        <v>10.56</v>
      </c>
      <c r="H17" s="62">
        <f t="shared" si="3"/>
        <v>232.32</v>
      </c>
      <c r="I17" s="62">
        <f t="shared" si="4"/>
        <v>287.12</v>
      </c>
    </row>
    <row r="18" spans="1:9" x14ac:dyDescent="0.25">
      <c r="A18" s="60" t="s">
        <v>128</v>
      </c>
      <c r="B18" s="61">
        <v>1</v>
      </c>
      <c r="C18" s="61">
        <f t="shared" si="1"/>
        <v>207</v>
      </c>
      <c r="D18" s="61">
        <v>159</v>
      </c>
      <c r="E18" s="61">
        <v>48</v>
      </c>
      <c r="F18" s="62"/>
      <c r="G18" s="62">
        <v>14.61</v>
      </c>
      <c r="H18" s="62">
        <f t="shared" si="3"/>
        <v>1402.56</v>
      </c>
      <c r="I18" s="62">
        <f t="shared" si="4"/>
        <v>1733.42</v>
      </c>
    </row>
    <row r="19" spans="1:9" x14ac:dyDescent="0.25">
      <c r="A19" s="60" t="s">
        <v>128</v>
      </c>
      <c r="B19" s="61">
        <v>1</v>
      </c>
      <c r="C19" s="61">
        <f t="shared" si="1"/>
        <v>191</v>
      </c>
      <c r="D19" s="61">
        <v>159</v>
      </c>
      <c r="E19" s="61">
        <v>32</v>
      </c>
      <c r="F19" s="62"/>
      <c r="G19" s="62">
        <v>14.25</v>
      </c>
      <c r="H19" s="62">
        <f t="shared" si="3"/>
        <v>912</v>
      </c>
      <c r="I19" s="62">
        <f t="shared" si="4"/>
        <v>1127.1400000000001</v>
      </c>
    </row>
    <row r="20" spans="1:9" x14ac:dyDescent="0.25">
      <c r="A20" s="60" t="s">
        <v>128</v>
      </c>
      <c r="B20" s="61">
        <v>1</v>
      </c>
      <c r="C20" s="61">
        <f t="shared" si="1"/>
        <v>197</v>
      </c>
      <c r="D20" s="61">
        <v>159</v>
      </c>
      <c r="E20" s="61">
        <v>38</v>
      </c>
      <c r="F20" s="62"/>
      <c r="G20" s="62">
        <v>14.25</v>
      </c>
      <c r="H20" s="62">
        <f t="shared" si="3"/>
        <v>1083</v>
      </c>
      <c r="I20" s="62">
        <f t="shared" si="4"/>
        <v>1338.48</v>
      </c>
    </row>
    <row r="21" spans="1:9" x14ac:dyDescent="0.25">
      <c r="A21" s="60" t="s">
        <v>129</v>
      </c>
      <c r="B21" s="61">
        <v>1</v>
      </c>
      <c r="C21" s="61">
        <f t="shared" si="1"/>
        <v>192</v>
      </c>
      <c r="D21" s="61">
        <v>159</v>
      </c>
      <c r="E21" s="61">
        <v>33</v>
      </c>
      <c r="F21" s="62"/>
      <c r="G21" s="62">
        <v>10.56</v>
      </c>
      <c r="H21" s="62">
        <f t="shared" si="3"/>
        <v>696.96</v>
      </c>
      <c r="I21" s="62">
        <f t="shared" si="4"/>
        <v>861.37</v>
      </c>
    </row>
    <row r="22" spans="1:9" x14ac:dyDescent="0.25">
      <c r="A22" s="60" t="s">
        <v>129</v>
      </c>
      <c r="B22" s="61">
        <v>1</v>
      </c>
      <c r="C22" s="61">
        <f t="shared" si="1"/>
        <v>192</v>
      </c>
      <c r="D22" s="61">
        <v>159</v>
      </c>
      <c r="E22" s="61">
        <v>33</v>
      </c>
      <c r="F22" s="62"/>
      <c r="G22" s="62">
        <v>10.46</v>
      </c>
      <c r="H22" s="62">
        <f t="shared" si="3"/>
        <v>690.36</v>
      </c>
      <c r="I22" s="62">
        <f t="shared" si="4"/>
        <v>853.22</v>
      </c>
    </row>
    <row r="23" spans="1:9" x14ac:dyDescent="0.25">
      <c r="A23" s="60" t="s">
        <v>129</v>
      </c>
      <c r="B23" s="61">
        <v>1</v>
      </c>
      <c r="C23" s="61">
        <f t="shared" si="1"/>
        <v>196</v>
      </c>
      <c r="D23" s="61">
        <v>159</v>
      </c>
      <c r="E23" s="61">
        <v>37</v>
      </c>
      <c r="F23" s="62"/>
      <c r="G23" s="62">
        <v>10.199999999999999</v>
      </c>
      <c r="H23" s="62">
        <f t="shared" si="3"/>
        <v>754.8</v>
      </c>
      <c r="I23" s="62">
        <f t="shared" si="4"/>
        <v>932.86</v>
      </c>
    </row>
    <row r="24" spans="1:9" x14ac:dyDescent="0.25">
      <c r="A24" s="60" t="s">
        <v>130</v>
      </c>
      <c r="B24" s="61">
        <v>1</v>
      </c>
      <c r="C24" s="61">
        <f t="shared" si="1"/>
        <v>162</v>
      </c>
      <c r="D24" s="61">
        <v>159</v>
      </c>
      <c r="E24" s="61">
        <v>3</v>
      </c>
      <c r="F24" s="62"/>
      <c r="G24" s="62">
        <v>10.56</v>
      </c>
      <c r="H24" s="62">
        <f t="shared" si="3"/>
        <v>63.36</v>
      </c>
      <c r="I24" s="62">
        <f t="shared" si="4"/>
        <v>78.31</v>
      </c>
    </row>
    <row r="25" spans="1:9" x14ac:dyDescent="0.25">
      <c r="A25" s="60" t="s">
        <v>131</v>
      </c>
      <c r="B25" s="61">
        <v>1</v>
      </c>
      <c r="C25" s="61">
        <f t="shared" si="1"/>
        <v>223</v>
      </c>
      <c r="D25" s="61">
        <v>159</v>
      </c>
      <c r="E25" s="61">
        <v>64</v>
      </c>
      <c r="F25" s="62"/>
      <c r="G25" s="62">
        <v>10.56</v>
      </c>
      <c r="H25" s="62">
        <f t="shared" si="3"/>
        <v>1351.68</v>
      </c>
      <c r="I25" s="62">
        <f t="shared" si="4"/>
        <v>1670.54</v>
      </c>
    </row>
    <row r="26" spans="1:9" x14ac:dyDescent="0.25">
      <c r="A26" s="60" t="s">
        <v>132</v>
      </c>
      <c r="B26" s="61">
        <v>1</v>
      </c>
      <c r="C26" s="61">
        <f t="shared" si="1"/>
        <v>199</v>
      </c>
      <c r="D26" s="61">
        <v>159</v>
      </c>
      <c r="E26" s="61">
        <v>40</v>
      </c>
      <c r="F26" s="62"/>
      <c r="G26" s="62">
        <v>12.42</v>
      </c>
      <c r="H26" s="62">
        <f t="shared" si="3"/>
        <v>993.6</v>
      </c>
      <c r="I26" s="62">
        <f t="shared" si="4"/>
        <v>1227.99</v>
      </c>
    </row>
    <row r="27" spans="1:9" x14ac:dyDescent="0.25">
      <c r="A27" s="60" t="s">
        <v>133</v>
      </c>
      <c r="B27" s="61">
        <v>1</v>
      </c>
      <c r="C27" s="61">
        <f t="shared" si="1"/>
        <v>207</v>
      </c>
      <c r="D27" s="61">
        <v>159</v>
      </c>
      <c r="E27" s="61">
        <v>48</v>
      </c>
      <c r="F27" s="62"/>
      <c r="G27" s="62">
        <v>10.56</v>
      </c>
      <c r="H27" s="62">
        <f t="shared" si="3"/>
        <v>1013.76</v>
      </c>
      <c r="I27" s="62">
        <f t="shared" si="4"/>
        <v>1252.9100000000001</v>
      </c>
    </row>
    <row r="28" spans="1:9" x14ac:dyDescent="0.25">
      <c r="A28" s="60" t="s">
        <v>133</v>
      </c>
      <c r="B28" s="61">
        <v>1</v>
      </c>
      <c r="C28" s="61">
        <f t="shared" si="1"/>
        <v>207</v>
      </c>
      <c r="D28" s="61">
        <v>159</v>
      </c>
      <c r="E28" s="61">
        <v>48</v>
      </c>
      <c r="F28" s="62"/>
      <c r="G28" s="62">
        <v>10.56</v>
      </c>
      <c r="H28" s="62">
        <f t="shared" si="3"/>
        <v>1013.76</v>
      </c>
      <c r="I28" s="62">
        <f t="shared" si="4"/>
        <v>1252.9100000000001</v>
      </c>
    </row>
    <row r="29" spans="1:9" x14ac:dyDescent="0.25">
      <c r="A29" s="60" t="s">
        <v>133</v>
      </c>
      <c r="B29" s="61">
        <v>1</v>
      </c>
      <c r="C29" s="61">
        <f t="shared" si="1"/>
        <v>208</v>
      </c>
      <c r="D29" s="61">
        <v>159</v>
      </c>
      <c r="E29" s="61">
        <v>49</v>
      </c>
      <c r="F29" s="62"/>
      <c r="G29" s="62">
        <v>10.199999999999999</v>
      </c>
      <c r="H29" s="62">
        <f t="shared" si="3"/>
        <v>999.6</v>
      </c>
      <c r="I29" s="62">
        <f t="shared" si="4"/>
        <v>1235.4100000000001</v>
      </c>
    </row>
    <row r="30" spans="1:9" x14ac:dyDescent="0.25">
      <c r="A30" s="60" t="s">
        <v>133</v>
      </c>
      <c r="B30" s="61">
        <v>1</v>
      </c>
      <c r="C30" s="61">
        <f t="shared" si="1"/>
        <v>216</v>
      </c>
      <c r="D30" s="61">
        <v>159</v>
      </c>
      <c r="E30" s="61">
        <v>57</v>
      </c>
      <c r="F30" s="62"/>
      <c r="G30" s="62">
        <v>10.199999999999999</v>
      </c>
      <c r="H30" s="62">
        <f t="shared" si="3"/>
        <v>1162.8</v>
      </c>
      <c r="I30" s="62">
        <f t="shared" si="4"/>
        <v>1437.1</v>
      </c>
    </row>
    <row r="31" spans="1:9" x14ac:dyDescent="0.25">
      <c r="A31" s="60" t="s">
        <v>134</v>
      </c>
      <c r="B31" s="61">
        <v>1</v>
      </c>
      <c r="C31" s="61">
        <f t="shared" si="1"/>
        <v>216</v>
      </c>
      <c r="D31" s="61">
        <v>159</v>
      </c>
      <c r="E31" s="61">
        <v>57</v>
      </c>
      <c r="F31" s="62"/>
      <c r="G31" s="62">
        <v>15.24</v>
      </c>
      <c r="H31" s="62">
        <f t="shared" si="3"/>
        <v>1737.36</v>
      </c>
      <c r="I31" s="62">
        <f t="shared" si="4"/>
        <v>2147.1999999999998</v>
      </c>
    </row>
    <row r="32" spans="1:9" x14ac:dyDescent="0.25">
      <c r="A32" s="60" t="s">
        <v>134</v>
      </c>
      <c r="B32" s="61">
        <v>1</v>
      </c>
      <c r="C32" s="61">
        <f t="shared" si="1"/>
        <v>200</v>
      </c>
      <c r="D32" s="61">
        <v>159</v>
      </c>
      <c r="E32" s="61">
        <v>41</v>
      </c>
      <c r="F32" s="62"/>
      <c r="G32" s="62">
        <v>15.24</v>
      </c>
      <c r="H32" s="62">
        <f t="shared" si="3"/>
        <v>1249.68</v>
      </c>
      <c r="I32" s="62">
        <f t="shared" si="4"/>
        <v>1544.48</v>
      </c>
    </row>
    <row r="33" spans="1:9" x14ac:dyDescent="0.25">
      <c r="A33" s="60" t="s">
        <v>135</v>
      </c>
      <c r="B33" s="61">
        <v>1</v>
      </c>
      <c r="C33" s="61">
        <f t="shared" si="1"/>
        <v>173</v>
      </c>
      <c r="D33" s="61">
        <v>159</v>
      </c>
      <c r="E33" s="61">
        <v>14</v>
      </c>
      <c r="F33" s="62"/>
      <c r="G33" s="62">
        <v>9.83</v>
      </c>
      <c r="H33" s="62">
        <f t="shared" si="3"/>
        <v>275.24</v>
      </c>
      <c r="I33" s="62">
        <f t="shared" si="4"/>
        <v>340.17</v>
      </c>
    </row>
    <row r="34" spans="1:9" x14ac:dyDescent="0.25">
      <c r="A34" s="60" t="s">
        <v>136</v>
      </c>
      <c r="B34" s="61">
        <v>1</v>
      </c>
      <c r="C34" s="61">
        <f t="shared" si="1"/>
        <v>187</v>
      </c>
      <c r="D34" s="61">
        <v>159</v>
      </c>
      <c r="E34" s="61">
        <v>28</v>
      </c>
      <c r="F34" s="62"/>
      <c r="G34" s="62">
        <v>10.199999999999999</v>
      </c>
      <c r="H34" s="62">
        <f t="shared" si="3"/>
        <v>571.20000000000005</v>
      </c>
      <c r="I34" s="62">
        <f t="shared" si="4"/>
        <v>705.95</v>
      </c>
    </row>
    <row r="35" spans="1:9" x14ac:dyDescent="0.25">
      <c r="A35" s="60" t="s">
        <v>47</v>
      </c>
      <c r="B35" s="61">
        <v>1</v>
      </c>
      <c r="C35" s="61">
        <f t="shared" si="1"/>
        <v>168</v>
      </c>
      <c r="D35" s="61">
        <v>159</v>
      </c>
      <c r="E35" s="61">
        <v>9</v>
      </c>
      <c r="F35" s="62"/>
      <c r="G35" s="62">
        <v>4.3490000000000002</v>
      </c>
      <c r="H35" s="62">
        <f t="shared" si="3"/>
        <v>78.28</v>
      </c>
      <c r="I35" s="62">
        <f t="shared" si="4"/>
        <v>96.75</v>
      </c>
    </row>
    <row r="36" spans="1:9" x14ac:dyDescent="0.25">
      <c r="A36" s="60" t="s">
        <v>137</v>
      </c>
      <c r="B36" s="61">
        <v>1</v>
      </c>
      <c r="C36" s="61">
        <f t="shared" si="1"/>
        <v>183</v>
      </c>
      <c r="D36" s="61">
        <v>159</v>
      </c>
      <c r="E36" s="61">
        <v>24</v>
      </c>
      <c r="F36" s="62">
        <v>1572.39</v>
      </c>
      <c r="G36" s="62">
        <f>F36/167.42</f>
        <v>9.3918886632421472</v>
      </c>
      <c r="H36" s="62">
        <f t="shared" si="3"/>
        <v>450.81</v>
      </c>
      <c r="I36" s="62">
        <f t="shared" si="4"/>
        <v>557.16</v>
      </c>
    </row>
    <row r="37" spans="1:9" x14ac:dyDescent="0.25">
      <c r="A37" s="60" t="s">
        <v>137</v>
      </c>
      <c r="B37" s="61">
        <v>1</v>
      </c>
      <c r="C37" s="61">
        <f t="shared" si="1"/>
        <v>212</v>
      </c>
      <c r="D37" s="61">
        <v>159</v>
      </c>
      <c r="E37" s="61">
        <v>53</v>
      </c>
      <c r="F37" s="62">
        <v>1572.39</v>
      </c>
      <c r="G37" s="62">
        <f t="shared" ref="G37:G46" si="5">F37/167.42</f>
        <v>9.3918886632421472</v>
      </c>
      <c r="H37" s="62">
        <f t="shared" si="3"/>
        <v>995.54</v>
      </c>
      <c r="I37" s="62">
        <f t="shared" si="4"/>
        <v>1230.3900000000001</v>
      </c>
    </row>
    <row r="38" spans="1:9" x14ac:dyDescent="0.25">
      <c r="A38" s="60" t="s">
        <v>137</v>
      </c>
      <c r="B38" s="61">
        <v>1</v>
      </c>
      <c r="C38" s="61">
        <f t="shared" si="1"/>
        <v>213</v>
      </c>
      <c r="D38" s="61">
        <v>159</v>
      </c>
      <c r="E38" s="61">
        <v>54</v>
      </c>
      <c r="F38" s="62">
        <v>1572.39</v>
      </c>
      <c r="G38" s="62">
        <f t="shared" si="5"/>
        <v>9.3918886632421472</v>
      </c>
      <c r="H38" s="62">
        <f t="shared" si="3"/>
        <v>1014.32</v>
      </c>
      <c r="I38" s="62">
        <f t="shared" si="4"/>
        <v>1253.5999999999999</v>
      </c>
    </row>
    <row r="39" spans="1:9" x14ac:dyDescent="0.25">
      <c r="A39" s="60" t="s">
        <v>137</v>
      </c>
      <c r="B39" s="61">
        <v>1</v>
      </c>
      <c r="C39" s="61">
        <f t="shared" si="1"/>
        <v>209</v>
      </c>
      <c r="D39" s="61">
        <v>159</v>
      </c>
      <c r="E39" s="61">
        <v>50</v>
      </c>
      <c r="F39" s="62">
        <v>1429.45</v>
      </c>
      <c r="G39" s="62">
        <f t="shared" si="5"/>
        <v>8.5381077529566376</v>
      </c>
      <c r="H39" s="62">
        <f t="shared" si="3"/>
        <v>853.81</v>
      </c>
      <c r="I39" s="62">
        <f t="shared" si="4"/>
        <v>1055.22</v>
      </c>
    </row>
    <row r="40" spans="1:9" x14ac:dyDescent="0.25">
      <c r="A40" s="60" t="s">
        <v>137</v>
      </c>
      <c r="B40" s="61">
        <v>1</v>
      </c>
      <c r="C40" s="61">
        <f t="shared" si="1"/>
        <v>204</v>
      </c>
      <c r="D40" s="61">
        <v>159</v>
      </c>
      <c r="E40" s="61">
        <v>45</v>
      </c>
      <c r="F40" s="62">
        <v>1572.39</v>
      </c>
      <c r="G40" s="62">
        <f t="shared" si="5"/>
        <v>9.3918886632421472</v>
      </c>
      <c r="H40" s="62">
        <f t="shared" si="3"/>
        <v>845.27</v>
      </c>
      <c r="I40" s="62">
        <f t="shared" si="4"/>
        <v>1044.67</v>
      </c>
    </row>
    <row r="41" spans="1:9" x14ac:dyDescent="0.25">
      <c r="A41" s="60" t="s">
        <v>137</v>
      </c>
      <c r="B41" s="61">
        <v>1</v>
      </c>
      <c r="C41" s="61">
        <f t="shared" si="1"/>
        <v>175</v>
      </c>
      <c r="D41" s="61">
        <v>159</v>
      </c>
      <c r="E41" s="61">
        <v>16</v>
      </c>
      <c r="F41" s="62">
        <v>1572.39</v>
      </c>
      <c r="G41" s="62">
        <f t="shared" si="5"/>
        <v>9.3918886632421472</v>
      </c>
      <c r="H41" s="62">
        <f t="shared" si="3"/>
        <v>300.54000000000002</v>
      </c>
      <c r="I41" s="62">
        <f t="shared" si="4"/>
        <v>371.44</v>
      </c>
    </row>
    <row r="42" spans="1:9" x14ac:dyDescent="0.25">
      <c r="A42" s="60" t="s">
        <v>137</v>
      </c>
      <c r="B42" s="61">
        <v>1</v>
      </c>
      <c r="C42" s="61">
        <f t="shared" si="1"/>
        <v>204</v>
      </c>
      <c r="D42" s="61">
        <v>159</v>
      </c>
      <c r="E42" s="61">
        <v>45</v>
      </c>
      <c r="F42" s="62">
        <v>1572.39</v>
      </c>
      <c r="G42" s="62">
        <f t="shared" si="5"/>
        <v>9.3918886632421472</v>
      </c>
      <c r="H42" s="62">
        <f t="shared" si="3"/>
        <v>845.27</v>
      </c>
      <c r="I42" s="62">
        <f t="shared" si="4"/>
        <v>1044.67</v>
      </c>
    </row>
    <row r="43" spans="1:9" x14ac:dyDescent="0.25">
      <c r="A43" s="60" t="s">
        <v>137</v>
      </c>
      <c r="B43" s="61">
        <v>1</v>
      </c>
      <c r="C43" s="61">
        <f t="shared" si="1"/>
        <v>212</v>
      </c>
      <c r="D43" s="61">
        <v>159</v>
      </c>
      <c r="E43" s="61">
        <v>53</v>
      </c>
      <c r="F43" s="62">
        <v>1429.45</v>
      </c>
      <c r="G43" s="62">
        <f t="shared" si="5"/>
        <v>8.5381077529566376</v>
      </c>
      <c r="H43" s="62">
        <f t="shared" si="3"/>
        <v>905.04</v>
      </c>
      <c r="I43" s="62">
        <f t="shared" si="4"/>
        <v>1118.54</v>
      </c>
    </row>
    <row r="44" spans="1:9" x14ac:dyDescent="0.25">
      <c r="A44" s="60" t="s">
        <v>137</v>
      </c>
      <c r="B44" s="61">
        <v>1</v>
      </c>
      <c r="C44" s="61">
        <f t="shared" si="1"/>
        <v>212</v>
      </c>
      <c r="D44" s="61">
        <v>159</v>
      </c>
      <c r="E44" s="61">
        <v>53</v>
      </c>
      <c r="F44" s="62">
        <v>1429.45</v>
      </c>
      <c r="G44" s="62">
        <f t="shared" si="5"/>
        <v>8.5381077529566376</v>
      </c>
      <c r="H44" s="62">
        <f t="shared" si="3"/>
        <v>905.04</v>
      </c>
      <c r="I44" s="62">
        <f t="shared" si="4"/>
        <v>1118.54</v>
      </c>
    </row>
    <row r="45" spans="1:9" x14ac:dyDescent="0.25">
      <c r="A45" s="60" t="s">
        <v>137</v>
      </c>
      <c r="B45" s="61">
        <v>1</v>
      </c>
      <c r="C45" s="61">
        <f t="shared" si="1"/>
        <v>209</v>
      </c>
      <c r="D45" s="61">
        <v>159</v>
      </c>
      <c r="E45" s="61">
        <v>50</v>
      </c>
      <c r="F45" s="62">
        <v>1429.45</v>
      </c>
      <c r="G45" s="62">
        <f t="shared" si="5"/>
        <v>8.5381077529566376</v>
      </c>
      <c r="H45" s="62">
        <f t="shared" si="3"/>
        <v>853.81</v>
      </c>
      <c r="I45" s="62">
        <f t="shared" si="4"/>
        <v>1055.22</v>
      </c>
    </row>
    <row r="46" spans="1:9" x14ac:dyDescent="0.25">
      <c r="A46" s="60" t="s">
        <v>137</v>
      </c>
      <c r="B46" s="61">
        <v>1</v>
      </c>
      <c r="C46" s="61">
        <f t="shared" si="1"/>
        <v>200</v>
      </c>
      <c r="D46" s="61">
        <v>159</v>
      </c>
      <c r="E46" s="61">
        <v>41</v>
      </c>
      <c r="F46" s="62">
        <v>1429.45</v>
      </c>
      <c r="G46" s="62">
        <f t="shared" si="5"/>
        <v>8.5381077529566376</v>
      </c>
      <c r="H46" s="62">
        <f t="shared" si="3"/>
        <v>700.12</v>
      </c>
      <c r="I46" s="62">
        <f t="shared" si="4"/>
        <v>865.28</v>
      </c>
    </row>
    <row r="47" spans="1:9" x14ac:dyDescent="0.25">
      <c r="A47" s="60" t="s">
        <v>138</v>
      </c>
      <c r="B47" s="61">
        <v>1</v>
      </c>
      <c r="C47" s="61">
        <f t="shared" si="1"/>
        <v>164</v>
      </c>
      <c r="D47" s="61">
        <v>159</v>
      </c>
      <c r="E47" s="61">
        <v>5</v>
      </c>
      <c r="F47" s="62"/>
      <c r="G47" s="62">
        <v>17.79</v>
      </c>
      <c r="H47" s="62">
        <f t="shared" si="3"/>
        <v>177.9</v>
      </c>
      <c r="I47" s="62">
        <f t="shared" si="4"/>
        <v>219.87</v>
      </c>
    </row>
    <row r="48" spans="1:9" x14ac:dyDescent="0.25">
      <c r="A48" s="60" t="s">
        <v>139</v>
      </c>
      <c r="B48" s="61">
        <v>1</v>
      </c>
      <c r="C48" s="61">
        <f t="shared" si="1"/>
        <v>200</v>
      </c>
      <c r="D48" s="61">
        <v>159</v>
      </c>
      <c r="E48" s="61">
        <v>41</v>
      </c>
      <c r="F48" s="62"/>
      <c r="G48" s="62">
        <v>17.53</v>
      </c>
      <c r="H48" s="62">
        <f t="shared" si="3"/>
        <v>1437.46</v>
      </c>
      <c r="I48" s="62">
        <f t="shared" si="4"/>
        <v>1776.56</v>
      </c>
    </row>
    <row r="49" spans="1:9" x14ac:dyDescent="0.25">
      <c r="A49" s="60" t="s">
        <v>140</v>
      </c>
      <c r="B49" s="61">
        <v>1</v>
      </c>
      <c r="C49" s="61">
        <f t="shared" si="1"/>
        <v>167</v>
      </c>
      <c r="D49" s="61">
        <v>159</v>
      </c>
      <c r="E49" s="61">
        <v>8</v>
      </c>
      <c r="F49" s="62"/>
      <c r="G49" s="62">
        <v>17.79</v>
      </c>
      <c r="H49" s="62">
        <f t="shared" si="3"/>
        <v>284.64</v>
      </c>
      <c r="I49" s="62">
        <f t="shared" si="4"/>
        <v>351.79</v>
      </c>
    </row>
    <row r="50" spans="1:9" ht="50.25" customHeight="1" x14ac:dyDescent="0.25">
      <c r="A50" s="121" t="s">
        <v>237</v>
      </c>
      <c r="B50" s="123">
        <f>SUM(B51:B160)</f>
        <v>110</v>
      </c>
      <c r="C50" s="123"/>
      <c r="D50" s="123"/>
      <c r="E50" s="123">
        <f t="shared" ref="E50:I50" si="6">SUM(E51:E160)</f>
        <v>3988</v>
      </c>
      <c r="F50" s="123"/>
      <c r="G50" s="123"/>
      <c r="H50" s="122">
        <f t="shared" si="6"/>
        <v>61969.750000000015</v>
      </c>
      <c r="I50" s="122">
        <f t="shared" si="6"/>
        <v>76588.400000000009</v>
      </c>
    </row>
    <row r="51" spans="1:9" x14ac:dyDescent="0.25">
      <c r="A51" s="60" t="s">
        <v>141</v>
      </c>
      <c r="B51" s="61">
        <v>1</v>
      </c>
      <c r="C51" s="61">
        <f t="shared" ref="C51:C114" si="7">D51+E51</f>
        <v>200</v>
      </c>
      <c r="D51" s="61">
        <v>159</v>
      </c>
      <c r="E51" s="61">
        <v>41</v>
      </c>
      <c r="F51" s="62"/>
      <c r="G51" s="62">
        <v>7.45</v>
      </c>
      <c r="H51" s="62">
        <f t="shared" si="3"/>
        <v>610.9</v>
      </c>
      <c r="I51" s="62">
        <f t="shared" si="4"/>
        <v>755.01</v>
      </c>
    </row>
    <row r="52" spans="1:9" x14ac:dyDescent="0.25">
      <c r="A52" s="60" t="s">
        <v>141</v>
      </c>
      <c r="B52" s="61">
        <v>1</v>
      </c>
      <c r="C52" s="61">
        <f t="shared" si="7"/>
        <v>200</v>
      </c>
      <c r="D52" s="61">
        <v>159</v>
      </c>
      <c r="E52" s="61">
        <v>41</v>
      </c>
      <c r="F52" s="62"/>
      <c r="G52" s="62">
        <v>7.2</v>
      </c>
      <c r="H52" s="62">
        <f t="shared" si="3"/>
        <v>590.4</v>
      </c>
      <c r="I52" s="62">
        <f t="shared" si="4"/>
        <v>729.68</v>
      </c>
    </row>
    <row r="53" spans="1:9" x14ac:dyDescent="0.25">
      <c r="A53" s="60" t="s">
        <v>141</v>
      </c>
      <c r="B53" s="61">
        <v>1</v>
      </c>
      <c r="C53" s="61">
        <f t="shared" si="7"/>
        <v>163</v>
      </c>
      <c r="D53" s="61">
        <v>159</v>
      </c>
      <c r="E53" s="61">
        <v>4</v>
      </c>
      <c r="F53" s="62"/>
      <c r="G53" s="62">
        <v>7.2</v>
      </c>
      <c r="H53" s="62">
        <f t="shared" si="3"/>
        <v>57.6</v>
      </c>
      <c r="I53" s="62">
        <f t="shared" si="4"/>
        <v>71.19</v>
      </c>
    </row>
    <row r="54" spans="1:9" x14ac:dyDescent="0.25">
      <c r="A54" s="60" t="s">
        <v>142</v>
      </c>
      <c r="B54" s="61">
        <v>1</v>
      </c>
      <c r="C54" s="61">
        <f t="shared" si="7"/>
        <v>186</v>
      </c>
      <c r="D54" s="61">
        <v>159</v>
      </c>
      <c r="E54" s="61">
        <v>27</v>
      </c>
      <c r="F54" s="62"/>
      <c r="G54" s="62">
        <v>9.2899999999999991</v>
      </c>
      <c r="H54" s="62">
        <f t="shared" si="3"/>
        <v>501.66</v>
      </c>
      <c r="I54" s="62">
        <f t="shared" si="4"/>
        <v>620</v>
      </c>
    </row>
    <row r="55" spans="1:9" x14ac:dyDescent="0.25">
      <c r="A55" s="60" t="s">
        <v>143</v>
      </c>
      <c r="B55" s="61">
        <v>1</v>
      </c>
      <c r="C55" s="61">
        <f t="shared" si="7"/>
        <v>160</v>
      </c>
      <c r="D55" s="61">
        <v>159</v>
      </c>
      <c r="E55" s="61">
        <v>1</v>
      </c>
      <c r="F55" s="62"/>
      <c r="G55" s="62">
        <v>9.4700000000000006</v>
      </c>
      <c r="H55" s="62">
        <f t="shared" si="3"/>
        <v>18.940000000000001</v>
      </c>
      <c r="I55" s="62">
        <f t="shared" si="4"/>
        <v>23.41</v>
      </c>
    </row>
    <row r="56" spans="1:9" x14ac:dyDescent="0.25">
      <c r="A56" s="60" t="s">
        <v>143</v>
      </c>
      <c r="B56" s="61">
        <v>1</v>
      </c>
      <c r="C56" s="61">
        <f t="shared" si="7"/>
        <v>223</v>
      </c>
      <c r="D56" s="61">
        <v>159</v>
      </c>
      <c r="E56" s="61">
        <v>64</v>
      </c>
      <c r="F56" s="62"/>
      <c r="G56" s="62">
        <v>9.4700000000000006</v>
      </c>
      <c r="H56" s="62">
        <f t="shared" si="3"/>
        <v>1212.1600000000001</v>
      </c>
      <c r="I56" s="62">
        <f t="shared" si="4"/>
        <v>1498.11</v>
      </c>
    </row>
    <row r="57" spans="1:9" x14ac:dyDescent="0.25">
      <c r="A57" s="60" t="s">
        <v>143</v>
      </c>
      <c r="B57" s="61">
        <v>1</v>
      </c>
      <c r="C57" s="61">
        <f t="shared" si="7"/>
        <v>223</v>
      </c>
      <c r="D57" s="61">
        <v>159</v>
      </c>
      <c r="E57" s="61">
        <v>64</v>
      </c>
      <c r="F57" s="62"/>
      <c r="G57" s="62">
        <v>9.4700000000000006</v>
      </c>
      <c r="H57" s="62">
        <f t="shared" si="3"/>
        <v>1212.1600000000001</v>
      </c>
      <c r="I57" s="62">
        <f t="shared" si="4"/>
        <v>1498.11</v>
      </c>
    </row>
    <row r="58" spans="1:9" x14ac:dyDescent="0.25">
      <c r="A58" s="60" t="s">
        <v>143</v>
      </c>
      <c r="B58" s="61">
        <v>1</v>
      </c>
      <c r="C58" s="61">
        <f t="shared" si="7"/>
        <v>200</v>
      </c>
      <c r="D58" s="61">
        <v>159</v>
      </c>
      <c r="E58" s="61">
        <v>41</v>
      </c>
      <c r="F58" s="62"/>
      <c r="G58" s="62">
        <v>9.4700000000000006</v>
      </c>
      <c r="H58" s="62">
        <f t="shared" si="3"/>
        <v>776.54</v>
      </c>
      <c r="I58" s="62">
        <f t="shared" si="4"/>
        <v>959.73</v>
      </c>
    </row>
    <row r="59" spans="1:9" x14ac:dyDescent="0.25">
      <c r="A59" s="60" t="s">
        <v>144</v>
      </c>
      <c r="B59" s="61">
        <v>1</v>
      </c>
      <c r="C59" s="61">
        <f t="shared" si="7"/>
        <v>203</v>
      </c>
      <c r="D59" s="61">
        <v>159</v>
      </c>
      <c r="E59" s="61">
        <v>44</v>
      </c>
      <c r="F59" s="62"/>
      <c r="G59" s="62">
        <v>7.45</v>
      </c>
      <c r="H59" s="62">
        <f t="shared" si="3"/>
        <v>655.6</v>
      </c>
      <c r="I59" s="62">
        <f t="shared" si="4"/>
        <v>810.26</v>
      </c>
    </row>
    <row r="60" spans="1:9" x14ac:dyDescent="0.25">
      <c r="A60" s="60" t="s">
        <v>144</v>
      </c>
      <c r="B60" s="61">
        <v>1</v>
      </c>
      <c r="C60" s="61">
        <f t="shared" si="7"/>
        <v>220</v>
      </c>
      <c r="D60" s="61">
        <v>159</v>
      </c>
      <c r="E60" s="61">
        <v>61</v>
      </c>
      <c r="F60" s="62"/>
      <c r="G60" s="62">
        <v>9.4700000000000006</v>
      </c>
      <c r="H60" s="62">
        <f t="shared" si="3"/>
        <v>1155.3399999999999</v>
      </c>
      <c r="I60" s="62">
        <f t="shared" si="4"/>
        <v>1427.88</v>
      </c>
    </row>
    <row r="61" spans="1:9" x14ac:dyDescent="0.25">
      <c r="A61" s="60" t="s">
        <v>144</v>
      </c>
      <c r="B61" s="61">
        <v>1</v>
      </c>
      <c r="C61" s="61">
        <f t="shared" si="7"/>
        <v>216</v>
      </c>
      <c r="D61" s="61">
        <v>159</v>
      </c>
      <c r="E61" s="61">
        <v>57</v>
      </c>
      <c r="F61" s="62"/>
      <c r="G61" s="62">
        <v>9.4700000000000006</v>
      </c>
      <c r="H61" s="62">
        <f t="shared" si="3"/>
        <v>1079.58</v>
      </c>
      <c r="I61" s="62">
        <f t="shared" si="4"/>
        <v>1334.25</v>
      </c>
    </row>
    <row r="62" spans="1:9" x14ac:dyDescent="0.25">
      <c r="A62" s="60" t="s">
        <v>144</v>
      </c>
      <c r="B62" s="61">
        <v>1</v>
      </c>
      <c r="C62" s="61">
        <f t="shared" si="7"/>
        <v>223</v>
      </c>
      <c r="D62" s="61">
        <v>159</v>
      </c>
      <c r="E62" s="61">
        <v>64</v>
      </c>
      <c r="F62" s="62"/>
      <c r="G62" s="62">
        <v>9.3800000000000008</v>
      </c>
      <c r="H62" s="62">
        <f t="shared" si="3"/>
        <v>1200.6400000000001</v>
      </c>
      <c r="I62" s="62">
        <f t="shared" si="4"/>
        <v>1483.87</v>
      </c>
    </row>
    <row r="63" spans="1:9" x14ac:dyDescent="0.25">
      <c r="A63" s="60" t="s">
        <v>144</v>
      </c>
      <c r="B63" s="61">
        <v>1</v>
      </c>
      <c r="C63" s="61">
        <f t="shared" si="7"/>
        <v>195</v>
      </c>
      <c r="D63" s="61">
        <v>159</v>
      </c>
      <c r="E63" s="61">
        <v>36</v>
      </c>
      <c r="F63" s="62"/>
      <c r="G63" s="62">
        <v>7.45</v>
      </c>
      <c r="H63" s="62">
        <f t="shared" si="3"/>
        <v>536.4</v>
      </c>
      <c r="I63" s="62">
        <f t="shared" si="4"/>
        <v>662.94</v>
      </c>
    </row>
    <row r="64" spans="1:9" x14ac:dyDescent="0.25">
      <c r="A64" s="60" t="s">
        <v>144</v>
      </c>
      <c r="B64" s="61">
        <v>1</v>
      </c>
      <c r="C64" s="61">
        <f t="shared" si="7"/>
        <v>179</v>
      </c>
      <c r="D64" s="61">
        <v>159</v>
      </c>
      <c r="E64" s="61">
        <v>20</v>
      </c>
      <c r="F64" s="62"/>
      <c r="G64" s="62">
        <v>7.38</v>
      </c>
      <c r="H64" s="62">
        <f t="shared" si="3"/>
        <v>295.2</v>
      </c>
      <c r="I64" s="62">
        <f t="shared" si="4"/>
        <v>364.84</v>
      </c>
    </row>
    <row r="65" spans="1:9" x14ac:dyDescent="0.25">
      <c r="A65" s="60" t="s">
        <v>144</v>
      </c>
      <c r="B65" s="61">
        <v>1</v>
      </c>
      <c r="C65" s="61">
        <f t="shared" si="7"/>
        <v>207</v>
      </c>
      <c r="D65" s="61">
        <v>159</v>
      </c>
      <c r="E65" s="61">
        <v>48</v>
      </c>
      <c r="F65" s="62"/>
      <c r="G65" s="62">
        <v>7.45</v>
      </c>
      <c r="H65" s="62">
        <f t="shared" si="3"/>
        <v>715.2</v>
      </c>
      <c r="I65" s="62">
        <f t="shared" si="4"/>
        <v>883.92</v>
      </c>
    </row>
    <row r="66" spans="1:9" x14ac:dyDescent="0.25">
      <c r="A66" s="60" t="s">
        <v>144</v>
      </c>
      <c r="B66" s="61">
        <v>1</v>
      </c>
      <c r="C66" s="61">
        <f t="shared" si="7"/>
        <v>184</v>
      </c>
      <c r="D66" s="61">
        <v>159</v>
      </c>
      <c r="E66" s="61">
        <v>25</v>
      </c>
      <c r="F66" s="62"/>
      <c r="G66" s="62">
        <v>7.45</v>
      </c>
      <c r="H66" s="62">
        <f t="shared" si="3"/>
        <v>372.5</v>
      </c>
      <c r="I66" s="62">
        <f t="shared" si="4"/>
        <v>460.37</v>
      </c>
    </row>
    <row r="67" spans="1:9" x14ac:dyDescent="0.25">
      <c r="A67" s="60" t="s">
        <v>144</v>
      </c>
      <c r="B67" s="61">
        <v>1</v>
      </c>
      <c r="C67" s="61">
        <f t="shared" si="7"/>
        <v>208</v>
      </c>
      <c r="D67" s="61">
        <v>159</v>
      </c>
      <c r="E67" s="61">
        <v>49</v>
      </c>
      <c r="F67" s="62"/>
      <c r="G67" s="62">
        <v>9.2899999999999991</v>
      </c>
      <c r="H67" s="62">
        <f t="shared" si="3"/>
        <v>910.42</v>
      </c>
      <c r="I67" s="62">
        <f t="shared" si="4"/>
        <v>1125.19</v>
      </c>
    </row>
    <row r="68" spans="1:9" x14ac:dyDescent="0.25">
      <c r="A68" s="60" t="s">
        <v>144</v>
      </c>
      <c r="B68" s="61">
        <v>1</v>
      </c>
      <c r="C68" s="61">
        <f t="shared" si="7"/>
        <v>193</v>
      </c>
      <c r="D68" s="61">
        <v>159</v>
      </c>
      <c r="E68" s="61">
        <v>34</v>
      </c>
      <c r="F68" s="62"/>
      <c r="G68" s="62">
        <v>9.3800000000000008</v>
      </c>
      <c r="H68" s="62">
        <f t="shared" si="3"/>
        <v>637.84</v>
      </c>
      <c r="I68" s="62">
        <f t="shared" si="4"/>
        <v>788.31</v>
      </c>
    </row>
    <row r="69" spans="1:9" x14ac:dyDescent="0.25">
      <c r="A69" s="60" t="s">
        <v>144</v>
      </c>
      <c r="B69" s="61">
        <v>1</v>
      </c>
      <c r="C69" s="61">
        <f t="shared" si="7"/>
        <v>208</v>
      </c>
      <c r="D69" s="61">
        <v>159</v>
      </c>
      <c r="E69" s="61">
        <v>49</v>
      </c>
      <c r="F69" s="62"/>
      <c r="G69" s="62">
        <v>9.4700000000000006</v>
      </c>
      <c r="H69" s="62">
        <f t="shared" si="3"/>
        <v>928.06</v>
      </c>
      <c r="I69" s="62">
        <f t="shared" si="4"/>
        <v>1146.99</v>
      </c>
    </row>
    <row r="70" spans="1:9" x14ac:dyDescent="0.25">
      <c r="A70" s="60" t="s">
        <v>144</v>
      </c>
      <c r="B70" s="61">
        <v>1</v>
      </c>
      <c r="C70" s="61">
        <f t="shared" si="7"/>
        <v>216</v>
      </c>
      <c r="D70" s="61">
        <v>159</v>
      </c>
      <c r="E70" s="61">
        <v>57</v>
      </c>
      <c r="F70" s="62"/>
      <c r="G70" s="62">
        <v>9.4700000000000006</v>
      </c>
      <c r="H70" s="62">
        <f t="shared" si="3"/>
        <v>1079.58</v>
      </c>
      <c r="I70" s="62">
        <f t="shared" si="4"/>
        <v>1334.25</v>
      </c>
    </row>
    <row r="71" spans="1:9" x14ac:dyDescent="0.25">
      <c r="A71" s="60" t="s">
        <v>144</v>
      </c>
      <c r="B71" s="61">
        <v>1</v>
      </c>
      <c r="C71" s="61">
        <f t="shared" si="7"/>
        <v>222</v>
      </c>
      <c r="D71" s="61">
        <v>159</v>
      </c>
      <c r="E71" s="61">
        <v>63</v>
      </c>
      <c r="F71" s="62"/>
      <c r="G71" s="62">
        <v>9.2899999999999991</v>
      </c>
      <c r="H71" s="62">
        <f t="shared" si="3"/>
        <v>1170.54</v>
      </c>
      <c r="I71" s="62">
        <f t="shared" si="4"/>
        <v>1446.67</v>
      </c>
    </row>
    <row r="72" spans="1:9" x14ac:dyDescent="0.25">
      <c r="A72" s="60" t="s">
        <v>144</v>
      </c>
      <c r="B72" s="61">
        <v>1</v>
      </c>
      <c r="C72" s="61">
        <f t="shared" si="7"/>
        <v>168</v>
      </c>
      <c r="D72" s="61">
        <v>159</v>
      </c>
      <c r="E72" s="61">
        <v>9</v>
      </c>
      <c r="F72" s="62"/>
      <c r="G72" s="62">
        <v>7.45</v>
      </c>
      <c r="H72" s="62">
        <f t="shared" si="3"/>
        <v>134.1</v>
      </c>
      <c r="I72" s="62">
        <f t="shared" si="4"/>
        <v>165.73</v>
      </c>
    </row>
    <row r="73" spans="1:9" x14ac:dyDescent="0.25">
      <c r="A73" s="60" t="s">
        <v>144</v>
      </c>
      <c r="B73" s="61">
        <v>1</v>
      </c>
      <c r="C73" s="61">
        <f t="shared" si="7"/>
        <v>223</v>
      </c>
      <c r="D73" s="61">
        <v>159</v>
      </c>
      <c r="E73" s="61">
        <v>64</v>
      </c>
      <c r="F73" s="62"/>
      <c r="G73" s="62">
        <v>7.45</v>
      </c>
      <c r="H73" s="62">
        <f t="shared" si="3"/>
        <v>953.6</v>
      </c>
      <c r="I73" s="62">
        <f t="shared" si="4"/>
        <v>1178.55</v>
      </c>
    </row>
    <row r="74" spans="1:9" x14ac:dyDescent="0.25">
      <c r="A74" s="60" t="s">
        <v>144</v>
      </c>
      <c r="B74" s="61">
        <v>1</v>
      </c>
      <c r="C74" s="61">
        <f t="shared" si="7"/>
        <v>212</v>
      </c>
      <c r="D74" s="61">
        <v>159</v>
      </c>
      <c r="E74" s="61">
        <v>53</v>
      </c>
      <c r="F74" s="62"/>
      <c r="G74" s="62">
        <v>7.31</v>
      </c>
      <c r="H74" s="62">
        <f t="shared" si="3"/>
        <v>774.86</v>
      </c>
      <c r="I74" s="62">
        <f t="shared" si="4"/>
        <v>957.65</v>
      </c>
    </row>
    <row r="75" spans="1:9" x14ac:dyDescent="0.25">
      <c r="A75" s="60" t="s">
        <v>144</v>
      </c>
      <c r="B75" s="61">
        <v>1</v>
      </c>
      <c r="C75" s="61">
        <f t="shared" si="7"/>
        <v>176</v>
      </c>
      <c r="D75" s="61">
        <v>159</v>
      </c>
      <c r="E75" s="61">
        <v>17</v>
      </c>
      <c r="F75" s="62"/>
      <c r="G75" s="62">
        <v>7.45</v>
      </c>
      <c r="H75" s="62">
        <f t="shared" si="3"/>
        <v>253.3</v>
      </c>
      <c r="I75" s="62">
        <f t="shared" si="4"/>
        <v>313.05</v>
      </c>
    </row>
    <row r="76" spans="1:9" x14ac:dyDescent="0.25">
      <c r="A76" s="60" t="s">
        <v>144</v>
      </c>
      <c r="B76" s="61">
        <v>1</v>
      </c>
      <c r="C76" s="61">
        <f t="shared" si="7"/>
        <v>211</v>
      </c>
      <c r="D76" s="61">
        <v>159</v>
      </c>
      <c r="E76" s="61">
        <v>52</v>
      </c>
      <c r="F76" s="62"/>
      <c r="G76" s="62">
        <v>9.15</v>
      </c>
      <c r="H76" s="62">
        <f t="shared" si="3"/>
        <v>951.6</v>
      </c>
      <c r="I76" s="62">
        <f t="shared" si="4"/>
        <v>1176.08</v>
      </c>
    </row>
    <row r="77" spans="1:9" x14ac:dyDescent="0.25">
      <c r="A77" s="60" t="s">
        <v>144</v>
      </c>
      <c r="B77" s="61">
        <v>1</v>
      </c>
      <c r="C77" s="61">
        <f t="shared" si="7"/>
        <v>193</v>
      </c>
      <c r="D77" s="61">
        <v>159</v>
      </c>
      <c r="E77" s="61">
        <v>34</v>
      </c>
      <c r="F77" s="62"/>
      <c r="G77" s="62">
        <v>9.4700000000000006</v>
      </c>
      <c r="H77" s="62">
        <f t="shared" si="3"/>
        <v>643.96</v>
      </c>
      <c r="I77" s="62">
        <f t="shared" si="4"/>
        <v>795.87</v>
      </c>
    </row>
    <row r="78" spans="1:9" x14ac:dyDescent="0.25">
      <c r="A78" s="60" t="s">
        <v>144</v>
      </c>
      <c r="B78" s="61">
        <v>1</v>
      </c>
      <c r="C78" s="61">
        <f t="shared" si="7"/>
        <v>223</v>
      </c>
      <c r="D78" s="61">
        <v>159</v>
      </c>
      <c r="E78" s="61">
        <v>64</v>
      </c>
      <c r="F78" s="62"/>
      <c r="G78" s="62">
        <v>9.15</v>
      </c>
      <c r="H78" s="62">
        <f t="shared" ref="H78:H141" si="8">ROUND(G78*E78*2,2)</f>
        <v>1171.2</v>
      </c>
      <c r="I78" s="62">
        <f t="shared" ref="I78:I141" si="9">ROUND(H78*1.2359,2)</f>
        <v>1447.49</v>
      </c>
    </row>
    <row r="79" spans="1:9" x14ac:dyDescent="0.25">
      <c r="A79" s="60" t="s">
        <v>144</v>
      </c>
      <c r="B79" s="61">
        <v>1</v>
      </c>
      <c r="C79" s="61">
        <f t="shared" si="7"/>
        <v>209</v>
      </c>
      <c r="D79" s="61">
        <v>159</v>
      </c>
      <c r="E79" s="61">
        <v>50</v>
      </c>
      <c r="F79" s="62"/>
      <c r="G79" s="62">
        <v>9.15</v>
      </c>
      <c r="H79" s="62">
        <f t="shared" si="8"/>
        <v>915</v>
      </c>
      <c r="I79" s="62">
        <f t="shared" si="9"/>
        <v>1130.8499999999999</v>
      </c>
    </row>
    <row r="80" spans="1:9" x14ac:dyDescent="0.25">
      <c r="A80" s="60" t="s">
        <v>144</v>
      </c>
      <c r="B80" s="61">
        <v>1</v>
      </c>
      <c r="C80" s="61">
        <f t="shared" si="7"/>
        <v>168</v>
      </c>
      <c r="D80" s="61">
        <v>159</v>
      </c>
      <c r="E80" s="61">
        <v>9</v>
      </c>
      <c r="F80" s="62"/>
      <c r="G80" s="62">
        <v>7.45</v>
      </c>
      <c r="H80" s="62">
        <f t="shared" si="8"/>
        <v>134.1</v>
      </c>
      <c r="I80" s="62">
        <f t="shared" si="9"/>
        <v>165.73</v>
      </c>
    </row>
    <row r="81" spans="1:9" x14ac:dyDescent="0.25">
      <c r="A81" s="60" t="s">
        <v>144</v>
      </c>
      <c r="B81" s="61">
        <v>1</v>
      </c>
      <c r="C81" s="61">
        <f t="shared" si="7"/>
        <v>223</v>
      </c>
      <c r="D81" s="61">
        <v>159</v>
      </c>
      <c r="E81" s="61">
        <v>64</v>
      </c>
      <c r="F81" s="62"/>
      <c r="G81" s="62">
        <v>9.15</v>
      </c>
      <c r="H81" s="62">
        <f t="shared" si="8"/>
        <v>1171.2</v>
      </c>
      <c r="I81" s="62">
        <f t="shared" si="9"/>
        <v>1447.49</v>
      </c>
    </row>
    <row r="82" spans="1:9" x14ac:dyDescent="0.25">
      <c r="A82" s="60" t="s">
        <v>144</v>
      </c>
      <c r="B82" s="61">
        <v>1</v>
      </c>
      <c r="C82" s="61">
        <f t="shared" si="7"/>
        <v>208</v>
      </c>
      <c r="D82" s="61">
        <v>159</v>
      </c>
      <c r="E82" s="61">
        <v>49</v>
      </c>
      <c r="F82" s="62"/>
      <c r="G82" s="62">
        <v>9.15</v>
      </c>
      <c r="H82" s="62">
        <f t="shared" si="8"/>
        <v>896.7</v>
      </c>
      <c r="I82" s="62">
        <f t="shared" si="9"/>
        <v>1108.23</v>
      </c>
    </row>
    <row r="83" spans="1:9" x14ac:dyDescent="0.25">
      <c r="A83" s="60" t="s">
        <v>144</v>
      </c>
      <c r="B83" s="61">
        <v>1</v>
      </c>
      <c r="C83" s="61">
        <f t="shared" si="7"/>
        <v>223</v>
      </c>
      <c r="D83" s="61">
        <v>159</v>
      </c>
      <c r="E83" s="61">
        <v>64</v>
      </c>
      <c r="F83" s="62"/>
      <c r="G83" s="62">
        <v>9.2899999999999991</v>
      </c>
      <c r="H83" s="62">
        <f t="shared" si="8"/>
        <v>1189.1199999999999</v>
      </c>
      <c r="I83" s="62">
        <f t="shared" si="9"/>
        <v>1469.63</v>
      </c>
    </row>
    <row r="84" spans="1:9" x14ac:dyDescent="0.25">
      <c r="A84" s="60" t="s">
        <v>145</v>
      </c>
      <c r="B84" s="61">
        <v>1</v>
      </c>
      <c r="C84" s="61">
        <f t="shared" si="7"/>
        <v>187</v>
      </c>
      <c r="D84" s="61">
        <v>159</v>
      </c>
      <c r="E84" s="61">
        <v>28</v>
      </c>
      <c r="F84" s="62"/>
      <c r="G84" s="62">
        <v>7.87</v>
      </c>
      <c r="H84" s="62">
        <f t="shared" si="8"/>
        <v>440.72</v>
      </c>
      <c r="I84" s="62">
        <f t="shared" si="9"/>
        <v>544.69000000000005</v>
      </c>
    </row>
    <row r="85" spans="1:9" x14ac:dyDescent="0.25">
      <c r="A85" s="60" t="s">
        <v>145</v>
      </c>
      <c r="B85" s="61">
        <v>1</v>
      </c>
      <c r="C85" s="61">
        <f t="shared" si="7"/>
        <v>192</v>
      </c>
      <c r="D85" s="61">
        <v>159</v>
      </c>
      <c r="E85" s="61">
        <v>33</v>
      </c>
      <c r="F85" s="62"/>
      <c r="G85" s="62">
        <v>7.71</v>
      </c>
      <c r="H85" s="62">
        <f t="shared" si="8"/>
        <v>508.86</v>
      </c>
      <c r="I85" s="62">
        <f t="shared" si="9"/>
        <v>628.9</v>
      </c>
    </row>
    <row r="86" spans="1:9" x14ac:dyDescent="0.25">
      <c r="A86" s="60" t="s">
        <v>48</v>
      </c>
      <c r="B86" s="61">
        <v>1</v>
      </c>
      <c r="C86" s="61">
        <f t="shared" si="7"/>
        <v>200</v>
      </c>
      <c r="D86" s="61">
        <v>159</v>
      </c>
      <c r="E86" s="61">
        <v>41</v>
      </c>
      <c r="F86" s="62"/>
      <c r="G86" s="62">
        <v>6.3</v>
      </c>
      <c r="H86" s="62">
        <f t="shared" si="8"/>
        <v>516.6</v>
      </c>
      <c r="I86" s="62">
        <f t="shared" si="9"/>
        <v>638.47</v>
      </c>
    </row>
    <row r="87" spans="1:9" x14ac:dyDescent="0.25">
      <c r="A87" s="60" t="s">
        <v>48</v>
      </c>
      <c r="B87" s="61">
        <v>1</v>
      </c>
      <c r="C87" s="61">
        <f t="shared" si="7"/>
        <v>180</v>
      </c>
      <c r="D87" s="61">
        <v>159</v>
      </c>
      <c r="E87" s="61">
        <v>21</v>
      </c>
      <c r="F87" s="62"/>
      <c r="G87" s="62">
        <v>6.3</v>
      </c>
      <c r="H87" s="62">
        <f t="shared" si="8"/>
        <v>264.60000000000002</v>
      </c>
      <c r="I87" s="62">
        <f t="shared" si="9"/>
        <v>327.02</v>
      </c>
    </row>
    <row r="88" spans="1:9" x14ac:dyDescent="0.25">
      <c r="A88" s="60" t="s">
        <v>146</v>
      </c>
      <c r="B88" s="61">
        <v>1</v>
      </c>
      <c r="C88" s="61">
        <f t="shared" si="7"/>
        <v>180</v>
      </c>
      <c r="D88" s="61">
        <v>159</v>
      </c>
      <c r="E88" s="61">
        <v>21</v>
      </c>
      <c r="F88" s="62"/>
      <c r="G88" s="62">
        <v>6.52</v>
      </c>
      <c r="H88" s="62">
        <f t="shared" si="8"/>
        <v>273.83999999999997</v>
      </c>
      <c r="I88" s="62">
        <f t="shared" si="9"/>
        <v>338.44</v>
      </c>
    </row>
    <row r="89" spans="1:9" x14ac:dyDescent="0.25">
      <c r="A89" s="60" t="s">
        <v>146</v>
      </c>
      <c r="B89" s="61">
        <v>1</v>
      </c>
      <c r="C89" s="61">
        <f t="shared" si="7"/>
        <v>168</v>
      </c>
      <c r="D89" s="61">
        <v>159</v>
      </c>
      <c r="E89" s="61">
        <v>9</v>
      </c>
      <c r="F89" s="62"/>
      <c r="G89" s="62">
        <v>6.52</v>
      </c>
      <c r="H89" s="62">
        <f t="shared" si="8"/>
        <v>117.36</v>
      </c>
      <c r="I89" s="62">
        <f t="shared" si="9"/>
        <v>145.05000000000001</v>
      </c>
    </row>
    <row r="90" spans="1:9" x14ac:dyDescent="0.25">
      <c r="A90" s="60" t="s">
        <v>146</v>
      </c>
      <c r="B90" s="61">
        <v>1</v>
      </c>
      <c r="C90" s="61">
        <f t="shared" si="7"/>
        <v>216</v>
      </c>
      <c r="D90" s="61">
        <v>159</v>
      </c>
      <c r="E90" s="61">
        <v>57</v>
      </c>
      <c r="F90" s="62"/>
      <c r="G90" s="62">
        <v>6.3</v>
      </c>
      <c r="H90" s="62">
        <f t="shared" si="8"/>
        <v>718.2</v>
      </c>
      <c r="I90" s="62">
        <f t="shared" si="9"/>
        <v>887.62</v>
      </c>
    </row>
    <row r="91" spans="1:9" x14ac:dyDescent="0.25">
      <c r="A91" s="60" t="s">
        <v>146</v>
      </c>
      <c r="B91" s="61">
        <v>1</v>
      </c>
      <c r="C91" s="61">
        <f t="shared" si="7"/>
        <v>223</v>
      </c>
      <c r="D91" s="61">
        <v>159</v>
      </c>
      <c r="E91" s="61">
        <v>64</v>
      </c>
      <c r="F91" s="62"/>
      <c r="G91" s="62">
        <v>6.3</v>
      </c>
      <c r="H91" s="62">
        <f t="shared" si="8"/>
        <v>806.4</v>
      </c>
      <c r="I91" s="62">
        <f t="shared" si="9"/>
        <v>996.63</v>
      </c>
    </row>
    <row r="92" spans="1:9" x14ac:dyDescent="0.25">
      <c r="A92" s="60" t="s">
        <v>146</v>
      </c>
      <c r="B92" s="61">
        <v>1</v>
      </c>
      <c r="C92" s="61">
        <f t="shared" si="7"/>
        <v>192</v>
      </c>
      <c r="D92" s="61">
        <v>159</v>
      </c>
      <c r="E92" s="61">
        <v>33</v>
      </c>
      <c r="F92" s="62"/>
      <c r="G92" s="62">
        <v>6.3</v>
      </c>
      <c r="H92" s="62">
        <f t="shared" si="8"/>
        <v>415.8</v>
      </c>
      <c r="I92" s="62">
        <f t="shared" si="9"/>
        <v>513.89</v>
      </c>
    </row>
    <row r="93" spans="1:9" x14ac:dyDescent="0.25">
      <c r="A93" s="60" t="s">
        <v>147</v>
      </c>
      <c r="B93" s="61">
        <v>1</v>
      </c>
      <c r="C93" s="61">
        <f t="shared" si="7"/>
        <v>160</v>
      </c>
      <c r="D93" s="61">
        <v>159</v>
      </c>
      <c r="E93" s="61">
        <v>1</v>
      </c>
      <c r="F93" s="62"/>
      <c r="G93" s="62">
        <v>7.45</v>
      </c>
      <c r="H93" s="62">
        <f t="shared" si="8"/>
        <v>14.9</v>
      </c>
      <c r="I93" s="62">
        <f t="shared" si="9"/>
        <v>18.41</v>
      </c>
    </row>
    <row r="94" spans="1:9" x14ac:dyDescent="0.25">
      <c r="A94" s="60" t="s">
        <v>148</v>
      </c>
      <c r="B94" s="61">
        <v>1</v>
      </c>
      <c r="C94" s="61">
        <f t="shared" si="7"/>
        <v>192</v>
      </c>
      <c r="D94" s="61">
        <v>159</v>
      </c>
      <c r="E94" s="61">
        <v>33</v>
      </c>
      <c r="F94" s="62"/>
      <c r="G94" s="62">
        <v>9.4700000000000006</v>
      </c>
      <c r="H94" s="62">
        <f t="shared" si="8"/>
        <v>625.02</v>
      </c>
      <c r="I94" s="62">
        <f t="shared" si="9"/>
        <v>772.46</v>
      </c>
    </row>
    <row r="95" spans="1:9" x14ac:dyDescent="0.25">
      <c r="A95" s="60" t="s">
        <v>148</v>
      </c>
      <c r="B95" s="61">
        <v>1</v>
      </c>
      <c r="C95" s="61">
        <f t="shared" si="7"/>
        <v>223</v>
      </c>
      <c r="D95" s="61">
        <v>159</v>
      </c>
      <c r="E95" s="61">
        <v>64</v>
      </c>
      <c r="F95" s="62"/>
      <c r="G95" s="62">
        <v>9.4700000000000006</v>
      </c>
      <c r="H95" s="62">
        <f t="shared" si="8"/>
        <v>1212.1600000000001</v>
      </c>
      <c r="I95" s="62">
        <f t="shared" si="9"/>
        <v>1498.11</v>
      </c>
    </row>
    <row r="96" spans="1:9" x14ac:dyDescent="0.25">
      <c r="A96" s="60" t="s">
        <v>148</v>
      </c>
      <c r="B96" s="61">
        <v>1</v>
      </c>
      <c r="C96" s="61">
        <f t="shared" si="7"/>
        <v>207</v>
      </c>
      <c r="D96" s="61">
        <v>159</v>
      </c>
      <c r="E96" s="61">
        <v>48</v>
      </c>
      <c r="F96" s="62"/>
      <c r="G96" s="62">
        <v>9.4700000000000006</v>
      </c>
      <c r="H96" s="62">
        <f t="shared" si="8"/>
        <v>909.12</v>
      </c>
      <c r="I96" s="62">
        <f t="shared" si="9"/>
        <v>1123.58</v>
      </c>
    </row>
    <row r="97" spans="1:9" x14ac:dyDescent="0.25">
      <c r="A97" s="60" t="s">
        <v>148</v>
      </c>
      <c r="B97" s="61">
        <v>1</v>
      </c>
      <c r="C97" s="61">
        <f t="shared" si="7"/>
        <v>169</v>
      </c>
      <c r="D97" s="61">
        <v>159</v>
      </c>
      <c r="E97" s="61">
        <v>10</v>
      </c>
      <c r="F97" s="62"/>
      <c r="G97" s="62">
        <v>9.4700000000000006</v>
      </c>
      <c r="H97" s="62">
        <f t="shared" si="8"/>
        <v>189.4</v>
      </c>
      <c r="I97" s="62">
        <f t="shared" si="9"/>
        <v>234.08</v>
      </c>
    </row>
    <row r="98" spans="1:9" x14ac:dyDescent="0.25">
      <c r="A98" s="60" t="s">
        <v>148</v>
      </c>
      <c r="B98" s="61">
        <v>1</v>
      </c>
      <c r="C98" s="61">
        <f t="shared" si="7"/>
        <v>222</v>
      </c>
      <c r="D98" s="61">
        <v>159</v>
      </c>
      <c r="E98" s="61">
        <v>63</v>
      </c>
      <c r="F98" s="62"/>
      <c r="G98" s="62">
        <v>9.2899999999999991</v>
      </c>
      <c r="H98" s="62">
        <f t="shared" si="8"/>
        <v>1170.54</v>
      </c>
      <c r="I98" s="62">
        <f t="shared" si="9"/>
        <v>1446.67</v>
      </c>
    </row>
    <row r="99" spans="1:9" x14ac:dyDescent="0.25">
      <c r="A99" s="60" t="s">
        <v>148</v>
      </c>
      <c r="B99" s="61">
        <v>1</v>
      </c>
      <c r="C99" s="61">
        <f t="shared" si="7"/>
        <v>192</v>
      </c>
      <c r="D99" s="61">
        <v>159</v>
      </c>
      <c r="E99" s="61">
        <v>33</v>
      </c>
      <c r="F99" s="62"/>
      <c r="G99" s="62">
        <v>9.4700000000000006</v>
      </c>
      <c r="H99" s="62">
        <f t="shared" si="8"/>
        <v>625.02</v>
      </c>
      <c r="I99" s="62">
        <f t="shared" si="9"/>
        <v>772.46</v>
      </c>
    </row>
    <row r="100" spans="1:9" x14ac:dyDescent="0.25">
      <c r="A100" s="60" t="s">
        <v>148</v>
      </c>
      <c r="B100" s="61">
        <v>1</v>
      </c>
      <c r="C100" s="61">
        <f t="shared" si="7"/>
        <v>168</v>
      </c>
      <c r="D100" s="61">
        <v>159</v>
      </c>
      <c r="E100" s="61">
        <v>9</v>
      </c>
      <c r="F100" s="62"/>
      <c r="G100" s="62">
        <v>9.4700000000000006</v>
      </c>
      <c r="H100" s="62">
        <f t="shared" si="8"/>
        <v>170.46</v>
      </c>
      <c r="I100" s="62">
        <f t="shared" si="9"/>
        <v>210.67</v>
      </c>
    </row>
    <row r="101" spans="1:9" x14ac:dyDescent="0.25">
      <c r="A101" s="60" t="s">
        <v>148</v>
      </c>
      <c r="B101" s="61">
        <v>1</v>
      </c>
      <c r="C101" s="61">
        <f t="shared" si="7"/>
        <v>192</v>
      </c>
      <c r="D101" s="61">
        <v>159</v>
      </c>
      <c r="E101" s="61">
        <v>33</v>
      </c>
      <c r="F101" s="62"/>
      <c r="G101" s="62">
        <v>9.15</v>
      </c>
      <c r="H101" s="62">
        <f t="shared" si="8"/>
        <v>603.9</v>
      </c>
      <c r="I101" s="62">
        <f t="shared" si="9"/>
        <v>746.36</v>
      </c>
    </row>
    <row r="102" spans="1:9" x14ac:dyDescent="0.25">
      <c r="A102" s="60" t="s">
        <v>148</v>
      </c>
      <c r="B102" s="61">
        <v>1</v>
      </c>
      <c r="C102" s="61">
        <f t="shared" si="7"/>
        <v>192</v>
      </c>
      <c r="D102" s="61">
        <v>159</v>
      </c>
      <c r="E102" s="61">
        <v>33</v>
      </c>
      <c r="F102" s="62"/>
      <c r="G102" s="62">
        <v>9.15</v>
      </c>
      <c r="H102" s="62">
        <f t="shared" si="8"/>
        <v>603.9</v>
      </c>
      <c r="I102" s="62">
        <f t="shared" si="9"/>
        <v>746.36</v>
      </c>
    </row>
    <row r="103" spans="1:9" x14ac:dyDescent="0.25">
      <c r="A103" s="60" t="s">
        <v>148</v>
      </c>
      <c r="B103" s="61">
        <v>1</v>
      </c>
      <c r="C103" s="61">
        <f t="shared" si="7"/>
        <v>166</v>
      </c>
      <c r="D103" s="61">
        <v>159</v>
      </c>
      <c r="E103" s="61">
        <v>7</v>
      </c>
      <c r="F103" s="62"/>
      <c r="G103" s="62">
        <v>9.15</v>
      </c>
      <c r="H103" s="62">
        <f t="shared" si="8"/>
        <v>128.1</v>
      </c>
      <c r="I103" s="62">
        <f t="shared" si="9"/>
        <v>158.32</v>
      </c>
    </row>
    <row r="104" spans="1:9" x14ac:dyDescent="0.25">
      <c r="A104" s="60" t="s">
        <v>148</v>
      </c>
      <c r="B104" s="61">
        <v>1</v>
      </c>
      <c r="C104" s="61">
        <f t="shared" si="7"/>
        <v>192</v>
      </c>
      <c r="D104" s="61">
        <v>159</v>
      </c>
      <c r="E104" s="61">
        <v>33</v>
      </c>
      <c r="F104" s="62"/>
      <c r="G104" s="62">
        <v>9.15</v>
      </c>
      <c r="H104" s="62">
        <f t="shared" si="8"/>
        <v>603.9</v>
      </c>
      <c r="I104" s="62">
        <f t="shared" si="9"/>
        <v>746.36</v>
      </c>
    </row>
    <row r="105" spans="1:9" x14ac:dyDescent="0.25">
      <c r="A105" s="60" t="s">
        <v>149</v>
      </c>
      <c r="B105" s="61">
        <v>1</v>
      </c>
      <c r="C105" s="61">
        <f t="shared" si="7"/>
        <v>184</v>
      </c>
      <c r="D105" s="61">
        <v>159</v>
      </c>
      <c r="E105" s="61">
        <v>25</v>
      </c>
      <c r="F105" s="62"/>
      <c r="G105" s="62">
        <v>7.14</v>
      </c>
      <c r="H105" s="62">
        <f t="shared" si="8"/>
        <v>357</v>
      </c>
      <c r="I105" s="62">
        <f t="shared" si="9"/>
        <v>441.22</v>
      </c>
    </row>
    <row r="106" spans="1:9" x14ac:dyDescent="0.25">
      <c r="A106" s="60" t="s">
        <v>149</v>
      </c>
      <c r="B106" s="61">
        <v>1</v>
      </c>
      <c r="C106" s="61">
        <f t="shared" si="7"/>
        <v>216</v>
      </c>
      <c r="D106" s="61">
        <v>159</v>
      </c>
      <c r="E106" s="61">
        <v>57</v>
      </c>
      <c r="F106" s="62"/>
      <c r="G106" s="62">
        <v>7.14</v>
      </c>
      <c r="H106" s="62">
        <f t="shared" si="8"/>
        <v>813.96</v>
      </c>
      <c r="I106" s="62">
        <f t="shared" si="9"/>
        <v>1005.97</v>
      </c>
    </row>
    <row r="107" spans="1:9" x14ac:dyDescent="0.25">
      <c r="A107" s="60" t="s">
        <v>149</v>
      </c>
      <c r="B107" s="61">
        <v>1</v>
      </c>
      <c r="C107" s="61">
        <f t="shared" si="7"/>
        <v>200</v>
      </c>
      <c r="D107" s="61">
        <v>159</v>
      </c>
      <c r="E107" s="61">
        <v>41</v>
      </c>
      <c r="F107" s="62"/>
      <c r="G107" s="62">
        <v>7.14</v>
      </c>
      <c r="H107" s="62">
        <f t="shared" si="8"/>
        <v>585.48</v>
      </c>
      <c r="I107" s="62">
        <f t="shared" si="9"/>
        <v>723.59</v>
      </c>
    </row>
    <row r="108" spans="1:9" x14ac:dyDescent="0.25">
      <c r="A108" s="60" t="s">
        <v>149</v>
      </c>
      <c r="B108" s="61">
        <v>1</v>
      </c>
      <c r="C108" s="61">
        <f t="shared" si="7"/>
        <v>216</v>
      </c>
      <c r="D108" s="61">
        <v>159</v>
      </c>
      <c r="E108" s="61">
        <v>57</v>
      </c>
      <c r="F108" s="62"/>
      <c r="G108" s="62">
        <v>7.14</v>
      </c>
      <c r="H108" s="62">
        <f t="shared" si="8"/>
        <v>813.96</v>
      </c>
      <c r="I108" s="62">
        <f t="shared" si="9"/>
        <v>1005.97</v>
      </c>
    </row>
    <row r="109" spans="1:9" x14ac:dyDescent="0.25">
      <c r="A109" s="60" t="s">
        <v>149</v>
      </c>
      <c r="B109" s="61">
        <v>1</v>
      </c>
      <c r="C109" s="61">
        <f t="shared" si="7"/>
        <v>176</v>
      </c>
      <c r="D109" s="61">
        <v>159</v>
      </c>
      <c r="E109" s="61">
        <v>17</v>
      </c>
      <c r="F109" s="62"/>
      <c r="G109" s="62">
        <v>9.15</v>
      </c>
      <c r="H109" s="62">
        <f t="shared" si="8"/>
        <v>311.10000000000002</v>
      </c>
      <c r="I109" s="62">
        <f t="shared" si="9"/>
        <v>384.49</v>
      </c>
    </row>
    <row r="110" spans="1:9" x14ac:dyDescent="0.25">
      <c r="A110" s="60" t="s">
        <v>149</v>
      </c>
      <c r="B110" s="61">
        <v>1</v>
      </c>
      <c r="C110" s="61">
        <f t="shared" si="7"/>
        <v>168</v>
      </c>
      <c r="D110" s="61">
        <v>159</v>
      </c>
      <c r="E110" s="61">
        <v>9</v>
      </c>
      <c r="F110" s="62"/>
      <c r="G110" s="62">
        <v>7</v>
      </c>
      <c r="H110" s="62">
        <f t="shared" si="8"/>
        <v>126</v>
      </c>
      <c r="I110" s="62">
        <f t="shared" si="9"/>
        <v>155.72</v>
      </c>
    </row>
    <row r="111" spans="1:9" x14ac:dyDescent="0.25">
      <c r="A111" s="60" t="s">
        <v>149</v>
      </c>
      <c r="B111" s="61">
        <v>1</v>
      </c>
      <c r="C111" s="61">
        <f t="shared" si="7"/>
        <v>184</v>
      </c>
      <c r="D111" s="61">
        <v>159</v>
      </c>
      <c r="E111" s="61">
        <v>25</v>
      </c>
      <c r="F111" s="62"/>
      <c r="G111" s="62">
        <v>9.4700000000000006</v>
      </c>
      <c r="H111" s="62">
        <f t="shared" si="8"/>
        <v>473.5</v>
      </c>
      <c r="I111" s="62">
        <f t="shared" si="9"/>
        <v>585.20000000000005</v>
      </c>
    </row>
    <row r="112" spans="1:9" x14ac:dyDescent="0.25">
      <c r="A112" s="60" t="s">
        <v>149</v>
      </c>
      <c r="B112" s="61">
        <v>1</v>
      </c>
      <c r="C112" s="61">
        <f t="shared" si="7"/>
        <v>168</v>
      </c>
      <c r="D112" s="61">
        <v>159</v>
      </c>
      <c r="E112" s="61">
        <v>9</v>
      </c>
      <c r="F112" s="62"/>
      <c r="G112" s="62">
        <v>6.9</v>
      </c>
      <c r="H112" s="62">
        <f t="shared" si="8"/>
        <v>124.2</v>
      </c>
      <c r="I112" s="62">
        <f t="shared" si="9"/>
        <v>153.5</v>
      </c>
    </row>
    <row r="113" spans="1:9" x14ac:dyDescent="0.25">
      <c r="A113" s="60" t="s">
        <v>149</v>
      </c>
      <c r="B113" s="61">
        <v>1</v>
      </c>
      <c r="C113" s="61">
        <f t="shared" si="7"/>
        <v>200</v>
      </c>
      <c r="D113" s="61">
        <v>159</v>
      </c>
      <c r="E113" s="61">
        <v>41</v>
      </c>
      <c r="F113" s="62"/>
      <c r="G113" s="62">
        <v>6.9</v>
      </c>
      <c r="H113" s="62">
        <f t="shared" si="8"/>
        <v>565.79999999999995</v>
      </c>
      <c r="I113" s="62">
        <f t="shared" si="9"/>
        <v>699.27</v>
      </c>
    </row>
    <row r="114" spans="1:9" x14ac:dyDescent="0.25">
      <c r="A114" s="60" t="s">
        <v>149</v>
      </c>
      <c r="B114" s="61">
        <v>1</v>
      </c>
      <c r="C114" s="61">
        <f t="shared" si="7"/>
        <v>175</v>
      </c>
      <c r="D114" s="61">
        <v>159</v>
      </c>
      <c r="E114" s="61">
        <v>16</v>
      </c>
      <c r="F114" s="62"/>
      <c r="G114" s="62">
        <v>7.2</v>
      </c>
      <c r="H114" s="62">
        <f t="shared" si="8"/>
        <v>230.4</v>
      </c>
      <c r="I114" s="62">
        <f t="shared" si="9"/>
        <v>284.75</v>
      </c>
    </row>
    <row r="115" spans="1:9" x14ac:dyDescent="0.25">
      <c r="A115" s="60" t="s">
        <v>149</v>
      </c>
      <c r="B115" s="61">
        <v>1</v>
      </c>
      <c r="C115" s="61">
        <f t="shared" ref="C115:C160" si="10">D115+E115</f>
        <v>162</v>
      </c>
      <c r="D115" s="61">
        <v>159</v>
      </c>
      <c r="E115" s="61">
        <v>3</v>
      </c>
      <c r="F115" s="62"/>
      <c r="G115" s="62">
        <v>6.9</v>
      </c>
      <c r="H115" s="62">
        <f t="shared" si="8"/>
        <v>41.4</v>
      </c>
      <c r="I115" s="62">
        <f t="shared" si="9"/>
        <v>51.17</v>
      </c>
    </row>
    <row r="116" spans="1:9" x14ac:dyDescent="0.25">
      <c r="A116" s="60" t="s">
        <v>149</v>
      </c>
      <c r="B116" s="61">
        <v>1</v>
      </c>
      <c r="C116" s="61">
        <f t="shared" si="10"/>
        <v>200</v>
      </c>
      <c r="D116" s="61">
        <v>159</v>
      </c>
      <c r="E116" s="61">
        <v>41</v>
      </c>
      <c r="F116" s="62"/>
      <c r="G116" s="62">
        <v>6.9</v>
      </c>
      <c r="H116" s="62">
        <f t="shared" si="8"/>
        <v>565.79999999999995</v>
      </c>
      <c r="I116" s="62">
        <f t="shared" si="9"/>
        <v>699.27</v>
      </c>
    </row>
    <row r="117" spans="1:9" x14ac:dyDescent="0.25">
      <c r="A117" s="60" t="s">
        <v>149</v>
      </c>
      <c r="B117" s="61">
        <v>1</v>
      </c>
      <c r="C117" s="61">
        <f t="shared" si="10"/>
        <v>216</v>
      </c>
      <c r="D117" s="61">
        <v>159</v>
      </c>
      <c r="E117" s="61">
        <v>57</v>
      </c>
      <c r="F117" s="62"/>
      <c r="G117" s="62">
        <v>6.9</v>
      </c>
      <c r="H117" s="62">
        <f t="shared" si="8"/>
        <v>786.6</v>
      </c>
      <c r="I117" s="62">
        <f t="shared" si="9"/>
        <v>972.16</v>
      </c>
    </row>
    <row r="118" spans="1:9" x14ac:dyDescent="0.25">
      <c r="A118" s="60" t="s">
        <v>149</v>
      </c>
      <c r="B118" s="61">
        <v>1</v>
      </c>
      <c r="C118" s="61">
        <f t="shared" si="10"/>
        <v>216</v>
      </c>
      <c r="D118" s="61">
        <v>159</v>
      </c>
      <c r="E118" s="61">
        <v>57</v>
      </c>
      <c r="F118" s="62"/>
      <c r="G118" s="62">
        <v>9.15</v>
      </c>
      <c r="H118" s="62">
        <f t="shared" si="8"/>
        <v>1043.0999999999999</v>
      </c>
      <c r="I118" s="62">
        <f t="shared" si="9"/>
        <v>1289.17</v>
      </c>
    </row>
    <row r="119" spans="1:9" x14ac:dyDescent="0.25">
      <c r="A119" s="60" t="s">
        <v>149</v>
      </c>
      <c r="B119" s="61">
        <v>1</v>
      </c>
      <c r="C119" s="61">
        <f t="shared" si="10"/>
        <v>208</v>
      </c>
      <c r="D119" s="61">
        <v>159</v>
      </c>
      <c r="E119" s="61">
        <v>49</v>
      </c>
      <c r="F119" s="62"/>
      <c r="G119" s="62">
        <v>9.15</v>
      </c>
      <c r="H119" s="62">
        <f t="shared" si="8"/>
        <v>896.7</v>
      </c>
      <c r="I119" s="62">
        <f t="shared" si="9"/>
        <v>1108.23</v>
      </c>
    </row>
    <row r="120" spans="1:9" x14ac:dyDescent="0.25">
      <c r="A120" s="60" t="s">
        <v>149</v>
      </c>
      <c r="B120" s="61">
        <v>1</v>
      </c>
      <c r="C120" s="61">
        <f t="shared" si="10"/>
        <v>169</v>
      </c>
      <c r="D120" s="61">
        <v>159</v>
      </c>
      <c r="E120" s="61">
        <v>10</v>
      </c>
      <c r="F120" s="62"/>
      <c r="G120" s="62">
        <v>6.9</v>
      </c>
      <c r="H120" s="62">
        <f t="shared" si="8"/>
        <v>138</v>
      </c>
      <c r="I120" s="62">
        <f t="shared" si="9"/>
        <v>170.55</v>
      </c>
    </row>
    <row r="121" spans="1:9" x14ac:dyDescent="0.25">
      <c r="A121" s="60" t="s">
        <v>25</v>
      </c>
      <c r="B121" s="61">
        <v>1</v>
      </c>
      <c r="C121" s="61">
        <f t="shared" si="10"/>
        <v>180</v>
      </c>
      <c r="D121" s="61">
        <v>159</v>
      </c>
      <c r="E121" s="61">
        <v>21</v>
      </c>
      <c r="F121" s="62"/>
      <c r="G121" s="62">
        <v>6.39</v>
      </c>
      <c r="H121" s="62">
        <f t="shared" si="8"/>
        <v>268.38</v>
      </c>
      <c r="I121" s="62">
        <f t="shared" si="9"/>
        <v>331.69</v>
      </c>
    </row>
    <row r="122" spans="1:9" x14ac:dyDescent="0.25">
      <c r="A122" s="60" t="s">
        <v>25</v>
      </c>
      <c r="B122" s="61">
        <v>1</v>
      </c>
      <c r="C122" s="61">
        <f t="shared" si="10"/>
        <v>169</v>
      </c>
      <c r="D122" s="61">
        <v>159</v>
      </c>
      <c r="E122" s="61">
        <v>10</v>
      </c>
      <c r="F122" s="62"/>
      <c r="G122" s="62">
        <v>8.07</v>
      </c>
      <c r="H122" s="62">
        <f t="shared" si="8"/>
        <v>161.4</v>
      </c>
      <c r="I122" s="62">
        <f t="shared" si="9"/>
        <v>199.47</v>
      </c>
    </row>
    <row r="123" spans="1:9" x14ac:dyDescent="0.25">
      <c r="A123" s="60" t="s">
        <v>25</v>
      </c>
      <c r="B123" s="61">
        <v>1</v>
      </c>
      <c r="C123" s="61">
        <f t="shared" si="10"/>
        <v>223</v>
      </c>
      <c r="D123" s="61">
        <v>159</v>
      </c>
      <c r="E123" s="61">
        <v>64</v>
      </c>
      <c r="F123" s="62"/>
      <c r="G123" s="62">
        <v>7.95</v>
      </c>
      <c r="H123" s="62">
        <f t="shared" si="8"/>
        <v>1017.6</v>
      </c>
      <c r="I123" s="62">
        <f t="shared" si="9"/>
        <v>1257.6500000000001</v>
      </c>
    </row>
    <row r="124" spans="1:9" x14ac:dyDescent="0.25">
      <c r="A124" s="60" t="s">
        <v>25</v>
      </c>
      <c r="B124" s="61">
        <v>1</v>
      </c>
      <c r="C124" s="61">
        <f t="shared" si="10"/>
        <v>232</v>
      </c>
      <c r="D124" s="61">
        <v>159</v>
      </c>
      <c r="E124" s="61">
        <v>73</v>
      </c>
      <c r="F124" s="62"/>
      <c r="G124" s="62">
        <v>7.95</v>
      </c>
      <c r="H124" s="62">
        <f t="shared" si="8"/>
        <v>1160.7</v>
      </c>
      <c r="I124" s="62">
        <f t="shared" si="9"/>
        <v>1434.51</v>
      </c>
    </row>
    <row r="125" spans="1:9" x14ac:dyDescent="0.25">
      <c r="A125" s="60" t="s">
        <v>25</v>
      </c>
      <c r="B125" s="61">
        <v>1</v>
      </c>
      <c r="C125" s="61">
        <f t="shared" si="10"/>
        <v>223</v>
      </c>
      <c r="D125" s="61">
        <v>159</v>
      </c>
      <c r="E125" s="61">
        <v>64</v>
      </c>
      <c r="F125" s="62"/>
      <c r="G125" s="62">
        <v>7.95</v>
      </c>
      <c r="H125" s="62">
        <f t="shared" si="8"/>
        <v>1017.6</v>
      </c>
      <c r="I125" s="62">
        <f t="shared" si="9"/>
        <v>1257.6500000000001</v>
      </c>
    </row>
    <row r="126" spans="1:9" x14ac:dyDescent="0.25">
      <c r="A126" s="60" t="s">
        <v>25</v>
      </c>
      <c r="B126" s="61">
        <v>1</v>
      </c>
      <c r="C126" s="61">
        <f t="shared" si="10"/>
        <v>218</v>
      </c>
      <c r="D126" s="61">
        <v>159</v>
      </c>
      <c r="E126" s="61">
        <v>59</v>
      </c>
      <c r="F126" s="62"/>
      <c r="G126" s="62">
        <v>8.23</v>
      </c>
      <c r="H126" s="62">
        <f t="shared" si="8"/>
        <v>971.14</v>
      </c>
      <c r="I126" s="62">
        <f t="shared" si="9"/>
        <v>1200.23</v>
      </c>
    </row>
    <row r="127" spans="1:9" x14ac:dyDescent="0.25">
      <c r="A127" s="60" t="s">
        <v>25</v>
      </c>
      <c r="B127" s="61">
        <v>1</v>
      </c>
      <c r="C127" s="61">
        <f t="shared" si="10"/>
        <v>168</v>
      </c>
      <c r="D127" s="61">
        <v>159</v>
      </c>
      <c r="E127" s="61">
        <v>9</v>
      </c>
      <c r="F127" s="62"/>
      <c r="G127" s="62">
        <v>7.95</v>
      </c>
      <c r="H127" s="62">
        <f t="shared" si="8"/>
        <v>143.1</v>
      </c>
      <c r="I127" s="62">
        <f t="shared" si="9"/>
        <v>176.86</v>
      </c>
    </row>
    <row r="128" spans="1:9" x14ac:dyDescent="0.25">
      <c r="A128" s="60" t="s">
        <v>25</v>
      </c>
      <c r="B128" s="61">
        <v>1</v>
      </c>
      <c r="C128" s="61">
        <f t="shared" si="10"/>
        <v>223</v>
      </c>
      <c r="D128" s="61">
        <v>159</v>
      </c>
      <c r="E128" s="61">
        <v>64</v>
      </c>
      <c r="F128" s="62"/>
      <c r="G128" s="62">
        <v>8.07</v>
      </c>
      <c r="H128" s="62">
        <f t="shared" si="8"/>
        <v>1032.96</v>
      </c>
      <c r="I128" s="62">
        <f t="shared" si="9"/>
        <v>1276.6400000000001</v>
      </c>
    </row>
    <row r="129" spans="1:9" x14ac:dyDescent="0.25">
      <c r="A129" s="60" t="s">
        <v>25</v>
      </c>
      <c r="B129" s="61">
        <v>1</v>
      </c>
      <c r="C129" s="61">
        <f t="shared" si="10"/>
        <v>223</v>
      </c>
      <c r="D129" s="61">
        <v>159</v>
      </c>
      <c r="E129" s="61">
        <v>64</v>
      </c>
      <c r="F129" s="62"/>
      <c r="G129" s="62">
        <v>7.95</v>
      </c>
      <c r="H129" s="62">
        <f t="shared" si="8"/>
        <v>1017.6</v>
      </c>
      <c r="I129" s="62">
        <f t="shared" si="9"/>
        <v>1257.6500000000001</v>
      </c>
    </row>
    <row r="130" spans="1:9" x14ac:dyDescent="0.25">
      <c r="A130" s="60" t="s">
        <v>25</v>
      </c>
      <c r="B130" s="61">
        <v>1</v>
      </c>
      <c r="C130" s="61">
        <f t="shared" si="10"/>
        <v>183</v>
      </c>
      <c r="D130" s="61">
        <v>159</v>
      </c>
      <c r="E130" s="61">
        <v>24</v>
      </c>
      <c r="F130" s="62"/>
      <c r="G130" s="62">
        <v>6.3</v>
      </c>
      <c r="H130" s="62">
        <f t="shared" si="8"/>
        <v>302.39999999999998</v>
      </c>
      <c r="I130" s="62">
        <f t="shared" si="9"/>
        <v>373.74</v>
      </c>
    </row>
    <row r="131" spans="1:9" x14ac:dyDescent="0.25">
      <c r="A131" s="60" t="s">
        <v>25</v>
      </c>
      <c r="B131" s="61">
        <v>1</v>
      </c>
      <c r="C131" s="61">
        <f t="shared" si="10"/>
        <v>164</v>
      </c>
      <c r="D131" s="61">
        <v>159</v>
      </c>
      <c r="E131" s="61">
        <v>5</v>
      </c>
      <c r="F131" s="62"/>
      <c r="G131" s="62">
        <v>6.3</v>
      </c>
      <c r="H131" s="62">
        <f t="shared" si="8"/>
        <v>63</v>
      </c>
      <c r="I131" s="62">
        <f t="shared" si="9"/>
        <v>77.86</v>
      </c>
    </row>
    <row r="132" spans="1:9" x14ac:dyDescent="0.25">
      <c r="A132" s="60" t="s">
        <v>25</v>
      </c>
      <c r="B132" s="61">
        <v>1</v>
      </c>
      <c r="C132" s="61">
        <f t="shared" si="10"/>
        <v>223</v>
      </c>
      <c r="D132" s="61">
        <v>159</v>
      </c>
      <c r="E132" s="61">
        <v>64</v>
      </c>
      <c r="F132" s="62"/>
      <c r="G132" s="62">
        <v>7.95</v>
      </c>
      <c r="H132" s="62">
        <f t="shared" si="8"/>
        <v>1017.6</v>
      </c>
      <c r="I132" s="62">
        <f t="shared" si="9"/>
        <v>1257.6500000000001</v>
      </c>
    </row>
    <row r="133" spans="1:9" x14ac:dyDescent="0.25">
      <c r="A133" s="60" t="s">
        <v>25</v>
      </c>
      <c r="B133" s="61">
        <v>1</v>
      </c>
      <c r="C133" s="61">
        <f t="shared" si="10"/>
        <v>183</v>
      </c>
      <c r="D133" s="61">
        <v>159</v>
      </c>
      <c r="E133" s="61">
        <v>24</v>
      </c>
      <c r="F133" s="62"/>
      <c r="G133" s="62">
        <v>6.21</v>
      </c>
      <c r="H133" s="62">
        <f t="shared" si="8"/>
        <v>298.08</v>
      </c>
      <c r="I133" s="62">
        <f t="shared" si="9"/>
        <v>368.4</v>
      </c>
    </row>
    <row r="134" spans="1:9" x14ac:dyDescent="0.25">
      <c r="A134" s="60" t="s">
        <v>25</v>
      </c>
      <c r="B134" s="61">
        <v>1</v>
      </c>
      <c r="C134" s="61">
        <f t="shared" si="10"/>
        <v>192</v>
      </c>
      <c r="D134" s="61">
        <v>159</v>
      </c>
      <c r="E134" s="61">
        <v>33</v>
      </c>
      <c r="F134" s="62"/>
      <c r="G134" s="62">
        <v>6.3</v>
      </c>
      <c r="H134" s="62">
        <f t="shared" si="8"/>
        <v>415.8</v>
      </c>
      <c r="I134" s="62">
        <f t="shared" si="9"/>
        <v>513.89</v>
      </c>
    </row>
    <row r="135" spans="1:9" x14ac:dyDescent="0.25">
      <c r="A135" s="60" t="s">
        <v>25</v>
      </c>
      <c r="B135" s="61">
        <v>1</v>
      </c>
      <c r="C135" s="61">
        <f t="shared" si="10"/>
        <v>184</v>
      </c>
      <c r="D135" s="61">
        <v>159</v>
      </c>
      <c r="E135" s="61">
        <v>25</v>
      </c>
      <c r="F135" s="62"/>
      <c r="G135" s="62">
        <v>6.3</v>
      </c>
      <c r="H135" s="62">
        <f t="shared" si="8"/>
        <v>315</v>
      </c>
      <c r="I135" s="62">
        <f t="shared" si="9"/>
        <v>389.31</v>
      </c>
    </row>
    <row r="136" spans="1:9" x14ac:dyDescent="0.25">
      <c r="A136" s="60" t="s">
        <v>150</v>
      </c>
      <c r="B136" s="61">
        <v>1</v>
      </c>
      <c r="C136" s="61">
        <f t="shared" si="10"/>
        <v>168</v>
      </c>
      <c r="D136" s="61">
        <v>159</v>
      </c>
      <c r="E136" s="61">
        <v>9</v>
      </c>
      <c r="F136" s="62"/>
      <c r="G136" s="62">
        <v>7.2</v>
      </c>
      <c r="H136" s="62">
        <f t="shared" si="8"/>
        <v>129.6</v>
      </c>
      <c r="I136" s="62">
        <f t="shared" si="9"/>
        <v>160.16999999999999</v>
      </c>
    </row>
    <row r="137" spans="1:9" x14ac:dyDescent="0.25">
      <c r="A137" s="60" t="s">
        <v>150</v>
      </c>
      <c r="B137" s="61">
        <v>1</v>
      </c>
      <c r="C137" s="61">
        <f t="shared" si="10"/>
        <v>216</v>
      </c>
      <c r="D137" s="61">
        <v>159</v>
      </c>
      <c r="E137" s="61">
        <v>57</v>
      </c>
      <c r="F137" s="62"/>
      <c r="G137" s="62">
        <v>7.45</v>
      </c>
      <c r="H137" s="62">
        <f t="shared" si="8"/>
        <v>849.3</v>
      </c>
      <c r="I137" s="62">
        <f t="shared" si="9"/>
        <v>1049.6500000000001</v>
      </c>
    </row>
    <row r="138" spans="1:9" x14ac:dyDescent="0.25">
      <c r="A138" s="60" t="s">
        <v>150</v>
      </c>
      <c r="B138" s="61">
        <v>1</v>
      </c>
      <c r="C138" s="61">
        <f t="shared" si="10"/>
        <v>220</v>
      </c>
      <c r="D138" s="61">
        <v>159</v>
      </c>
      <c r="E138" s="61">
        <v>61</v>
      </c>
      <c r="F138" s="62"/>
      <c r="G138" s="62">
        <v>7.45</v>
      </c>
      <c r="H138" s="62">
        <f t="shared" si="8"/>
        <v>908.9</v>
      </c>
      <c r="I138" s="62">
        <f t="shared" si="9"/>
        <v>1123.31</v>
      </c>
    </row>
    <row r="139" spans="1:9" x14ac:dyDescent="0.25">
      <c r="A139" s="60" t="s">
        <v>150</v>
      </c>
      <c r="B139" s="61">
        <v>1</v>
      </c>
      <c r="C139" s="61">
        <f t="shared" si="10"/>
        <v>220</v>
      </c>
      <c r="D139" s="61">
        <v>159</v>
      </c>
      <c r="E139" s="61">
        <v>61</v>
      </c>
      <c r="F139" s="62"/>
      <c r="G139" s="62">
        <v>7.2</v>
      </c>
      <c r="H139" s="62">
        <f t="shared" si="8"/>
        <v>878.4</v>
      </c>
      <c r="I139" s="62">
        <f t="shared" si="9"/>
        <v>1085.6099999999999</v>
      </c>
    </row>
    <row r="140" spans="1:9" x14ac:dyDescent="0.25">
      <c r="A140" s="60" t="s">
        <v>150</v>
      </c>
      <c r="B140" s="61">
        <v>1</v>
      </c>
      <c r="C140" s="61">
        <f t="shared" si="10"/>
        <v>216</v>
      </c>
      <c r="D140" s="61">
        <v>159</v>
      </c>
      <c r="E140" s="61">
        <v>57</v>
      </c>
      <c r="F140" s="62"/>
      <c r="G140" s="62">
        <v>7.2</v>
      </c>
      <c r="H140" s="62">
        <f t="shared" si="8"/>
        <v>820.8</v>
      </c>
      <c r="I140" s="62">
        <f t="shared" si="9"/>
        <v>1014.43</v>
      </c>
    </row>
    <row r="141" spans="1:9" x14ac:dyDescent="0.25">
      <c r="A141" s="60" t="s">
        <v>150</v>
      </c>
      <c r="B141" s="61">
        <v>1</v>
      </c>
      <c r="C141" s="61">
        <f t="shared" si="10"/>
        <v>166</v>
      </c>
      <c r="D141" s="61">
        <v>159</v>
      </c>
      <c r="E141" s="61">
        <v>7</v>
      </c>
      <c r="F141" s="62"/>
      <c r="G141" s="62">
        <v>7.2</v>
      </c>
      <c r="H141" s="62">
        <f t="shared" si="8"/>
        <v>100.8</v>
      </c>
      <c r="I141" s="62">
        <f t="shared" si="9"/>
        <v>124.58</v>
      </c>
    </row>
    <row r="142" spans="1:9" x14ac:dyDescent="0.25">
      <c r="A142" s="60" t="s">
        <v>150</v>
      </c>
      <c r="B142" s="61">
        <v>1</v>
      </c>
      <c r="C142" s="61">
        <f t="shared" si="10"/>
        <v>200</v>
      </c>
      <c r="D142" s="61">
        <v>159</v>
      </c>
      <c r="E142" s="61">
        <v>41</v>
      </c>
      <c r="F142" s="62"/>
      <c r="G142" s="62">
        <v>7.45</v>
      </c>
      <c r="H142" s="62">
        <f t="shared" ref="H142:H205" si="11">ROUND(G142*E142*2,2)</f>
        <v>610.9</v>
      </c>
      <c r="I142" s="62">
        <f t="shared" ref="I142:I205" si="12">ROUND(H142*1.2359,2)</f>
        <v>755.01</v>
      </c>
    </row>
    <row r="143" spans="1:9" x14ac:dyDescent="0.25">
      <c r="A143" s="60" t="s">
        <v>150</v>
      </c>
      <c r="B143" s="61">
        <v>1</v>
      </c>
      <c r="C143" s="61">
        <f t="shared" si="10"/>
        <v>191</v>
      </c>
      <c r="D143" s="61">
        <v>159</v>
      </c>
      <c r="E143" s="61">
        <v>32</v>
      </c>
      <c r="F143" s="62"/>
      <c r="G143" s="62">
        <v>7.2</v>
      </c>
      <c r="H143" s="62">
        <f t="shared" si="11"/>
        <v>460.8</v>
      </c>
      <c r="I143" s="62">
        <f t="shared" si="12"/>
        <v>569.5</v>
      </c>
    </row>
    <row r="144" spans="1:9" x14ac:dyDescent="0.25">
      <c r="A144" s="60" t="s">
        <v>150</v>
      </c>
      <c r="B144" s="61">
        <v>1</v>
      </c>
      <c r="C144" s="61">
        <f t="shared" si="10"/>
        <v>184</v>
      </c>
      <c r="D144" s="61">
        <v>159</v>
      </c>
      <c r="E144" s="61">
        <v>25</v>
      </c>
      <c r="F144" s="62"/>
      <c r="G144" s="62">
        <v>7.2</v>
      </c>
      <c r="H144" s="62">
        <f t="shared" si="11"/>
        <v>360</v>
      </c>
      <c r="I144" s="62">
        <f t="shared" si="12"/>
        <v>444.92</v>
      </c>
    </row>
    <row r="145" spans="1:9" x14ac:dyDescent="0.25">
      <c r="A145" s="60" t="s">
        <v>150</v>
      </c>
      <c r="B145" s="61">
        <v>1</v>
      </c>
      <c r="C145" s="61">
        <f t="shared" si="10"/>
        <v>223</v>
      </c>
      <c r="D145" s="61">
        <v>159</v>
      </c>
      <c r="E145" s="61">
        <v>64</v>
      </c>
      <c r="F145" s="62"/>
      <c r="G145" s="62">
        <v>7.2</v>
      </c>
      <c r="H145" s="62">
        <f t="shared" si="11"/>
        <v>921.6</v>
      </c>
      <c r="I145" s="62">
        <f t="shared" si="12"/>
        <v>1139.01</v>
      </c>
    </row>
    <row r="146" spans="1:9" x14ac:dyDescent="0.25">
      <c r="A146" s="60" t="s">
        <v>151</v>
      </c>
      <c r="B146" s="61">
        <v>1</v>
      </c>
      <c r="C146" s="61">
        <f t="shared" si="10"/>
        <v>216</v>
      </c>
      <c r="D146" s="61">
        <v>159</v>
      </c>
      <c r="E146" s="61">
        <v>57</v>
      </c>
      <c r="F146" s="62"/>
      <c r="G146" s="62">
        <v>9.4700000000000006</v>
      </c>
      <c r="H146" s="62">
        <f t="shared" si="11"/>
        <v>1079.58</v>
      </c>
      <c r="I146" s="62">
        <f t="shared" si="12"/>
        <v>1334.25</v>
      </c>
    </row>
    <row r="147" spans="1:9" x14ac:dyDescent="0.25">
      <c r="A147" s="60" t="s">
        <v>152</v>
      </c>
      <c r="B147" s="61">
        <v>1</v>
      </c>
      <c r="C147" s="61">
        <f t="shared" si="10"/>
        <v>184</v>
      </c>
      <c r="D147" s="61">
        <v>159</v>
      </c>
      <c r="E147" s="61">
        <v>25</v>
      </c>
      <c r="F147" s="62"/>
      <c r="G147" s="62">
        <v>2.7109999999999999</v>
      </c>
      <c r="H147" s="62">
        <f t="shared" si="11"/>
        <v>135.55000000000001</v>
      </c>
      <c r="I147" s="62">
        <f t="shared" si="12"/>
        <v>167.53</v>
      </c>
    </row>
    <row r="148" spans="1:9" x14ac:dyDescent="0.25">
      <c r="A148" s="60" t="s">
        <v>152</v>
      </c>
      <c r="B148" s="61">
        <v>1</v>
      </c>
      <c r="C148" s="61">
        <f t="shared" si="10"/>
        <v>176</v>
      </c>
      <c r="D148" s="61">
        <v>159</v>
      </c>
      <c r="E148" s="61">
        <v>17</v>
      </c>
      <c r="F148" s="62"/>
      <c r="G148" s="62">
        <v>2.7109999999999999</v>
      </c>
      <c r="H148" s="62">
        <f t="shared" si="11"/>
        <v>92.17</v>
      </c>
      <c r="I148" s="62">
        <f t="shared" si="12"/>
        <v>113.91</v>
      </c>
    </row>
    <row r="149" spans="1:9" x14ac:dyDescent="0.25">
      <c r="A149" s="60" t="s">
        <v>152</v>
      </c>
      <c r="B149" s="61">
        <v>1</v>
      </c>
      <c r="C149" s="61">
        <f t="shared" si="10"/>
        <v>207</v>
      </c>
      <c r="D149" s="61">
        <v>159</v>
      </c>
      <c r="E149" s="61">
        <v>48</v>
      </c>
      <c r="F149" s="62"/>
      <c r="G149" s="62">
        <v>2.7109999999999999</v>
      </c>
      <c r="H149" s="62">
        <f t="shared" si="11"/>
        <v>260.26</v>
      </c>
      <c r="I149" s="62">
        <f t="shared" si="12"/>
        <v>321.66000000000003</v>
      </c>
    </row>
    <row r="150" spans="1:9" x14ac:dyDescent="0.25">
      <c r="A150" s="60" t="s">
        <v>152</v>
      </c>
      <c r="B150" s="61">
        <v>1</v>
      </c>
      <c r="C150" s="61">
        <f t="shared" si="10"/>
        <v>168</v>
      </c>
      <c r="D150" s="61">
        <v>159</v>
      </c>
      <c r="E150" s="61">
        <v>9</v>
      </c>
      <c r="F150" s="62"/>
      <c r="G150" s="62">
        <v>2.7109999999999999</v>
      </c>
      <c r="H150" s="62">
        <f t="shared" si="11"/>
        <v>48.8</v>
      </c>
      <c r="I150" s="62">
        <f t="shared" si="12"/>
        <v>60.31</v>
      </c>
    </row>
    <row r="151" spans="1:9" x14ac:dyDescent="0.25">
      <c r="A151" s="60" t="s">
        <v>152</v>
      </c>
      <c r="B151" s="61">
        <v>1</v>
      </c>
      <c r="C151" s="61">
        <f t="shared" si="10"/>
        <v>187</v>
      </c>
      <c r="D151" s="61">
        <v>159</v>
      </c>
      <c r="E151" s="61">
        <v>28</v>
      </c>
      <c r="F151" s="62"/>
      <c r="G151" s="62">
        <v>2.7109999999999999</v>
      </c>
      <c r="H151" s="62">
        <f t="shared" si="11"/>
        <v>151.82</v>
      </c>
      <c r="I151" s="62">
        <f t="shared" si="12"/>
        <v>187.63</v>
      </c>
    </row>
    <row r="152" spans="1:9" x14ac:dyDescent="0.25">
      <c r="A152" s="60" t="s">
        <v>152</v>
      </c>
      <c r="B152" s="61">
        <v>1</v>
      </c>
      <c r="C152" s="61">
        <f t="shared" si="10"/>
        <v>160</v>
      </c>
      <c r="D152" s="61">
        <v>159</v>
      </c>
      <c r="E152" s="61">
        <v>1</v>
      </c>
      <c r="F152" s="62"/>
      <c r="G152" s="62">
        <v>2.7109999999999999</v>
      </c>
      <c r="H152" s="62">
        <f t="shared" si="11"/>
        <v>5.42</v>
      </c>
      <c r="I152" s="62">
        <f t="shared" si="12"/>
        <v>6.7</v>
      </c>
    </row>
    <row r="153" spans="1:9" x14ac:dyDescent="0.25">
      <c r="A153" s="60" t="s">
        <v>39</v>
      </c>
      <c r="B153" s="61">
        <v>1</v>
      </c>
      <c r="C153" s="61">
        <f t="shared" si="10"/>
        <v>168</v>
      </c>
      <c r="D153" s="61">
        <v>159</v>
      </c>
      <c r="E153" s="61">
        <v>9</v>
      </c>
      <c r="F153" s="62"/>
      <c r="G153" s="62">
        <v>2.7109999999999999</v>
      </c>
      <c r="H153" s="62">
        <f t="shared" si="11"/>
        <v>48.8</v>
      </c>
      <c r="I153" s="62">
        <f t="shared" si="12"/>
        <v>60.31</v>
      </c>
    </row>
    <row r="154" spans="1:9" x14ac:dyDescent="0.25">
      <c r="A154" s="60" t="s">
        <v>39</v>
      </c>
      <c r="B154" s="61">
        <v>1</v>
      </c>
      <c r="C154" s="61">
        <f t="shared" si="10"/>
        <v>192</v>
      </c>
      <c r="D154" s="61">
        <v>159</v>
      </c>
      <c r="E154" s="61">
        <v>33</v>
      </c>
      <c r="F154" s="62"/>
      <c r="G154" s="62">
        <v>2.7109999999999999</v>
      </c>
      <c r="H154" s="62">
        <f t="shared" si="11"/>
        <v>178.93</v>
      </c>
      <c r="I154" s="62">
        <f t="shared" si="12"/>
        <v>221.14</v>
      </c>
    </row>
    <row r="155" spans="1:9" x14ac:dyDescent="0.25">
      <c r="A155" s="60" t="s">
        <v>39</v>
      </c>
      <c r="B155" s="61">
        <v>1</v>
      </c>
      <c r="C155" s="61">
        <f t="shared" si="10"/>
        <v>192</v>
      </c>
      <c r="D155" s="61">
        <v>159</v>
      </c>
      <c r="E155" s="61">
        <v>33</v>
      </c>
      <c r="F155" s="62"/>
      <c r="G155" s="62">
        <v>2.7109999999999999</v>
      </c>
      <c r="H155" s="62">
        <f t="shared" si="11"/>
        <v>178.93</v>
      </c>
      <c r="I155" s="62">
        <f t="shared" si="12"/>
        <v>221.14</v>
      </c>
    </row>
    <row r="156" spans="1:9" x14ac:dyDescent="0.25">
      <c r="A156" s="60" t="s">
        <v>39</v>
      </c>
      <c r="B156" s="61">
        <v>1</v>
      </c>
      <c r="C156" s="61">
        <f t="shared" si="10"/>
        <v>183</v>
      </c>
      <c r="D156" s="61">
        <v>159</v>
      </c>
      <c r="E156" s="61">
        <v>24</v>
      </c>
      <c r="F156" s="62"/>
      <c r="G156" s="62">
        <v>2.7109999999999999</v>
      </c>
      <c r="H156" s="62">
        <f t="shared" si="11"/>
        <v>130.13</v>
      </c>
      <c r="I156" s="62">
        <f t="shared" si="12"/>
        <v>160.83000000000001</v>
      </c>
    </row>
    <row r="157" spans="1:9" x14ac:dyDescent="0.25">
      <c r="A157" s="60" t="s">
        <v>39</v>
      </c>
      <c r="B157" s="61">
        <v>1</v>
      </c>
      <c r="C157" s="61">
        <f t="shared" si="10"/>
        <v>192</v>
      </c>
      <c r="D157" s="61">
        <v>159</v>
      </c>
      <c r="E157" s="61">
        <v>33</v>
      </c>
      <c r="F157" s="62"/>
      <c r="G157" s="62">
        <v>2.7109999999999999</v>
      </c>
      <c r="H157" s="62">
        <f t="shared" si="11"/>
        <v>178.93</v>
      </c>
      <c r="I157" s="62">
        <f t="shared" si="12"/>
        <v>221.14</v>
      </c>
    </row>
    <row r="158" spans="1:9" x14ac:dyDescent="0.25">
      <c r="A158" s="60" t="s">
        <v>39</v>
      </c>
      <c r="B158" s="61">
        <v>1</v>
      </c>
      <c r="C158" s="61">
        <f t="shared" si="10"/>
        <v>176</v>
      </c>
      <c r="D158" s="61">
        <v>159</v>
      </c>
      <c r="E158" s="61">
        <v>17</v>
      </c>
      <c r="F158" s="62"/>
      <c r="G158" s="62">
        <v>2.7109999999999999</v>
      </c>
      <c r="H158" s="62">
        <f t="shared" si="11"/>
        <v>92.17</v>
      </c>
      <c r="I158" s="62">
        <f t="shared" si="12"/>
        <v>113.91</v>
      </c>
    </row>
    <row r="159" spans="1:9" x14ac:dyDescent="0.25">
      <c r="A159" s="60" t="s">
        <v>117</v>
      </c>
      <c r="B159" s="61">
        <v>1</v>
      </c>
      <c r="C159" s="61">
        <f t="shared" si="10"/>
        <v>180</v>
      </c>
      <c r="D159" s="61">
        <v>159</v>
      </c>
      <c r="E159" s="61">
        <v>21</v>
      </c>
      <c r="F159" s="62"/>
      <c r="G159" s="62">
        <v>7.45</v>
      </c>
      <c r="H159" s="62">
        <f t="shared" si="11"/>
        <v>312.89999999999998</v>
      </c>
      <c r="I159" s="62">
        <f t="shared" si="12"/>
        <v>386.71</v>
      </c>
    </row>
    <row r="160" spans="1:9" x14ac:dyDescent="0.25">
      <c r="A160" s="60" t="s">
        <v>117</v>
      </c>
      <c r="B160" s="61">
        <v>1</v>
      </c>
      <c r="C160" s="61">
        <f t="shared" si="10"/>
        <v>168</v>
      </c>
      <c r="D160" s="61">
        <v>159</v>
      </c>
      <c r="E160" s="61">
        <v>9</v>
      </c>
      <c r="F160" s="62"/>
      <c r="G160" s="62">
        <v>7.45</v>
      </c>
      <c r="H160" s="62">
        <f t="shared" si="11"/>
        <v>134.1</v>
      </c>
      <c r="I160" s="62">
        <f t="shared" si="12"/>
        <v>165.73</v>
      </c>
    </row>
    <row r="161" spans="1:9" ht="49.5" x14ac:dyDescent="0.25">
      <c r="A161" s="121" t="s">
        <v>309</v>
      </c>
      <c r="B161" s="123">
        <f>SUM(B162:B192)</f>
        <v>31</v>
      </c>
      <c r="C161" s="123"/>
      <c r="D161" s="123"/>
      <c r="E161" s="123">
        <f t="shared" ref="E161:I161" si="13">SUM(E162:E192)</f>
        <v>879</v>
      </c>
      <c r="F161" s="123"/>
      <c r="G161" s="123"/>
      <c r="H161" s="122">
        <f t="shared" si="13"/>
        <v>10352.000000000002</v>
      </c>
      <c r="I161" s="122">
        <f t="shared" si="13"/>
        <v>12794.049999999997</v>
      </c>
    </row>
    <row r="162" spans="1:9" x14ac:dyDescent="0.25">
      <c r="A162" s="60" t="s">
        <v>13</v>
      </c>
      <c r="B162" s="61">
        <v>1</v>
      </c>
      <c r="C162" s="61">
        <f t="shared" ref="C162:C192" si="14">D162+E162</f>
        <v>192</v>
      </c>
      <c r="D162" s="61">
        <v>159</v>
      </c>
      <c r="E162" s="61">
        <v>33</v>
      </c>
      <c r="F162" s="62"/>
      <c r="G162" s="62">
        <v>6.09</v>
      </c>
      <c r="H162" s="62">
        <f t="shared" si="11"/>
        <v>401.94</v>
      </c>
      <c r="I162" s="62">
        <f t="shared" si="12"/>
        <v>496.76</v>
      </c>
    </row>
    <row r="163" spans="1:9" x14ac:dyDescent="0.25">
      <c r="A163" s="60" t="s">
        <v>13</v>
      </c>
      <c r="B163" s="61">
        <v>1</v>
      </c>
      <c r="C163" s="61">
        <f t="shared" si="14"/>
        <v>200</v>
      </c>
      <c r="D163" s="61">
        <v>159</v>
      </c>
      <c r="E163" s="61">
        <v>41</v>
      </c>
      <c r="F163" s="62"/>
      <c r="G163" s="62">
        <v>6.18</v>
      </c>
      <c r="H163" s="62">
        <f t="shared" si="11"/>
        <v>506.76</v>
      </c>
      <c r="I163" s="62">
        <f t="shared" si="12"/>
        <v>626.29999999999995</v>
      </c>
    </row>
    <row r="164" spans="1:9" x14ac:dyDescent="0.25">
      <c r="A164" s="60" t="s">
        <v>13</v>
      </c>
      <c r="B164" s="61">
        <v>1</v>
      </c>
      <c r="C164" s="61">
        <f t="shared" si="14"/>
        <v>224</v>
      </c>
      <c r="D164" s="61">
        <v>159</v>
      </c>
      <c r="E164" s="61">
        <v>65</v>
      </c>
      <c r="F164" s="62"/>
      <c r="G164" s="62">
        <v>6.09</v>
      </c>
      <c r="H164" s="62">
        <f t="shared" si="11"/>
        <v>791.7</v>
      </c>
      <c r="I164" s="62">
        <f t="shared" si="12"/>
        <v>978.46</v>
      </c>
    </row>
    <row r="165" spans="1:9" x14ac:dyDescent="0.25">
      <c r="A165" s="60" t="s">
        <v>13</v>
      </c>
      <c r="B165" s="61">
        <v>1</v>
      </c>
      <c r="C165" s="61">
        <f t="shared" si="14"/>
        <v>168</v>
      </c>
      <c r="D165" s="61">
        <v>159</v>
      </c>
      <c r="E165" s="61">
        <v>9</v>
      </c>
      <c r="F165" s="62"/>
      <c r="G165" s="62">
        <v>6.09</v>
      </c>
      <c r="H165" s="62">
        <f t="shared" si="11"/>
        <v>109.62</v>
      </c>
      <c r="I165" s="62">
        <f t="shared" si="12"/>
        <v>135.47999999999999</v>
      </c>
    </row>
    <row r="166" spans="1:9" x14ac:dyDescent="0.25">
      <c r="A166" s="60" t="s">
        <v>13</v>
      </c>
      <c r="B166" s="61">
        <v>1</v>
      </c>
      <c r="C166" s="61">
        <f t="shared" si="14"/>
        <v>191</v>
      </c>
      <c r="D166" s="61">
        <v>159</v>
      </c>
      <c r="E166" s="61">
        <v>32</v>
      </c>
      <c r="F166" s="62"/>
      <c r="G166" s="62">
        <v>6.18</v>
      </c>
      <c r="H166" s="62">
        <f t="shared" si="11"/>
        <v>395.52</v>
      </c>
      <c r="I166" s="62">
        <f t="shared" si="12"/>
        <v>488.82</v>
      </c>
    </row>
    <row r="167" spans="1:9" x14ac:dyDescent="0.25">
      <c r="A167" s="60" t="s">
        <v>13</v>
      </c>
      <c r="B167" s="61">
        <v>1</v>
      </c>
      <c r="C167" s="61">
        <f t="shared" si="14"/>
        <v>176</v>
      </c>
      <c r="D167" s="61">
        <v>159</v>
      </c>
      <c r="E167" s="61">
        <v>17</v>
      </c>
      <c r="F167" s="62"/>
      <c r="G167" s="62">
        <v>6.18</v>
      </c>
      <c r="H167" s="62">
        <f t="shared" si="11"/>
        <v>210.12</v>
      </c>
      <c r="I167" s="62">
        <f t="shared" si="12"/>
        <v>259.69</v>
      </c>
    </row>
    <row r="168" spans="1:9" x14ac:dyDescent="0.25">
      <c r="A168" s="60" t="s">
        <v>13</v>
      </c>
      <c r="B168" s="61">
        <v>1</v>
      </c>
      <c r="C168" s="61">
        <f t="shared" si="14"/>
        <v>184</v>
      </c>
      <c r="D168" s="61">
        <v>159</v>
      </c>
      <c r="E168" s="61">
        <v>25</v>
      </c>
      <c r="F168" s="62"/>
      <c r="G168" s="62">
        <v>6.09</v>
      </c>
      <c r="H168" s="62">
        <f t="shared" si="11"/>
        <v>304.5</v>
      </c>
      <c r="I168" s="62">
        <f t="shared" si="12"/>
        <v>376.33</v>
      </c>
    </row>
    <row r="169" spans="1:9" x14ac:dyDescent="0.25">
      <c r="A169" s="60" t="s">
        <v>13</v>
      </c>
      <c r="B169" s="61">
        <v>1</v>
      </c>
      <c r="C169" s="61">
        <f t="shared" si="14"/>
        <v>216</v>
      </c>
      <c r="D169" s="61">
        <v>159</v>
      </c>
      <c r="E169" s="61">
        <v>57</v>
      </c>
      <c r="F169" s="62"/>
      <c r="G169" s="62">
        <v>6.24</v>
      </c>
      <c r="H169" s="62">
        <f t="shared" si="11"/>
        <v>711.36</v>
      </c>
      <c r="I169" s="62">
        <f t="shared" si="12"/>
        <v>879.17</v>
      </c>
    </row>
    <row r="170" spans="1:9" x14ac:dyDescent="0.25">
      <c r="A170" s="60" t="s">
        <v>13</v>
      </c>
      <c r="B170" s="61">
        <v>1</v>
      </c>
      <c r="C170" s="61">
        <f t="shared" si="14"/>
        <v>168</v>
      </c>
      <c r="D170" s="61">
        <v>159</v>
      </c>
      <c r="E170" s="61">
        <v>9</v>
      </c>
      <c r="F170" s="62"/>
      <c r="G170" s="62">
        <v>6.09</v>
      </c>
      <c r="H170" s="62">
        <f t="shared" si="11"/>
        <v>109.62</v>
      </c>
      <c r="I170" s="62">
        <f t="shared" si="12"/>
        <v>135.47999999999999</v>
      </c>
    </row>
    <row r="171" spans="1:9" x14ac:dyDescent="0.25">
      <c r="A171" s="60" t="s">
        <v>13</v>
      </c>
      <c r="B171" s="61">
        <v>1</v>
      </c>
      <c r="C171" s="61">
        <f t="shared" si="14"/>
        <v>192</v>
      </c>
      <c r="D171" s="61">
        <v>159</v>
      </c>
      <c r="E171" s="61">
        <v>33</v>
      </c>
      <c r="F171" s="62"/>
      <c r="G171" s="62">
        <v>6.09</v>
      </c>
      <c r="H171" s="62">
        <f t="shared" si="11"/>
        <v>401.94</v>
      </c>
      <c r="I171" s="62">
        <f t="shared" si="12"/>
        <v>496.76</v>
      </c>
    </row>
    <row r="172" spans="1:9" x14ac:dyDescent="0.25">
      <c r="A172" s="60" t="s">
        <v>13</v>
      </c>
      <c r="B172" s="61">
        <v>1</v>
      </c>
      <c r="C172" s="61">
        <f t="shared" si="14"/>
        <v>168</v>
      </c>
      <c r="D172" s="61">
        <v>159</v>
      </c>
      <c r="E172" s="61">
        <v>9</v>
      </c>
      <c r="F172" s="62"/>
      <c r="G172" s="62">
        <v>4.6500000000000004</v>
      </c>
      <c r="H172" s="62">
        <f t="shared" si="11"/>
        <v>83.7</v>
      </c>
      <c r="I172" s="62">
        <f t="shared" si="12"/>
        <v>103.44</v>
      </c>
    </row>
    <row r="173" spans="1:9" x14ac:dyDescent="0.25">
      <c r="A173" s="60" t="s">
        <v>13</v>
      </c>
      <c r="B173" s="61">
        <v>1</v>
      </c>
      <c r="C173" s="61">
        <f t="shared" si="14"/>
        <v>184</v>
      </c>
      <c r="D173" s="61">
        <v>159</v>
      </c>
      <c r="E173" s="61">
        <v>25</v>
      </c>
      <c r="F173" s="62"/>
      <c r="G173" s="62">
        <v>6.09</v>
      </c>
      <c r="H173" s="62">
        <f t="shared" si="11"/>
        <v>304.5</v>
      </c>
      <c r="I173" s="62">
        <f t="shared" si="12"/>
        <v>376.33</v>
      </c>
    </row>
    <row r="174" spans="1:9" x14ac:dyDescent="0.25">
      <c r="A174" s="60" t="s">
        <v>13</v>
      </c>
      <c r="B174" s="61">
        <v>1</v>
      </c>
      <c r="C174" s="61">
        <f t="shared" si="14"/>
        <v>184</v>
      </c>
      <c r="D174" s="61">
        <v>159</v>
      </c>
      <c r="E174" s="61">
        <v>25</v>
      </c>
      <c r="F174" s="62"/>
      <c r="G174" s="62">
        <v>4.6500000000000004</v>
      </c>
      <c r="H174" s="62">
        <f t="shared" si="11"/>
        <v>232.5</v>
      </c>
      <c r="I174" s="62">
        <f t="shared" si="12"/>
        <v>287.35000000000002</v>
      </c>
    </row>
    <row r="175" spans="1:9" x14ac:dyDescent="0.25">
      <c r="A175" s="60" t="s">
        <v>13</v>
      </c>
      <c r="B175" s="61">
        <v>1</v>
      </c>
      <c r="C175" s="61">
        <f t="shared" si="14"/>
        <v>160</v>
      </c>
      <c r="D175" s="61">
        <v>159</v>
      </c>
      <c r="E175" s="61">
        <v>1</v>
      </c>
      <c r="F175" s="62"/>
      <c r="G175" s="62">
        <v>4.6500000000000004</v>
      </c>
      <c r="H175" s="62">
        <f t="shared" si="11"/>
        <v>9.3000000000000007</v>
      </c>
      <c r="I175" s="62">
        <f t="shared" si="12"/>
        <v>11.49</v>
      </c>
    </row>
    <row r="176" spans="1:9" x14ac:dyDescent="0.25">
      <c r="A176" s="60" t="s">
        <v>13</v>
      </c>
      <c r="B176" s="61">
        <v>1</v>
      </c>
      <c r="C176" s="61">
        <f t="shared" si="14"/>
        <v>216</v>
      </c>
      <c r="D176" s="61">
        <v>159</v>
      </c>
      <c r="E176" s="61">
        <v>57</v>
      </c>
      <c r="F176" s="62"/>
      <c r="G176" s="62">
        <v>6.09</v>
      </c>
      <c r="H176" s="62">
        <f t="shared" si="11"/>
        <v>694.26</v>
      </c>
      <c r="I176" s="62">
        <f t="shared" si="12"/>
        <v>858.04</v>
      </c>
    </row>
    <row r="177" spans="1:9" x14ac:dyDescent="0.25">
      <c r="A177" s="60" t="s">
        <v>13</v>
      </c>
      <c r="B177" s="61">
        <v>1</v>
      </c>
      <c r="C177" s="61">
        <f t="shared" si="14"/>
        <v>216</v>
      </c>
      <c r="D177" s="61">
        <v>159</v>
      </c>
      <c r="E177" s="61">
        <v>57</v>
      </c>
      <c r="F177" s="62"/>
      <c r="G177" s="62">
        <v>6.09</v>
      </c>
      <c r="H177" s="62">
        <f t="shared" si="11"/>
        <v>694.26</v>
      </c>
      <c r="I177" s="62">
        <f t="shared" si="12"/>
        <v>858.04</v>
      </c>
    </row>
    <row r="178" spans="1:9" x14ac:dyDescent="0.25">
      <c r="A178" s="60" t="s">
        <v>13</v>
      </c>
      <c r="B178" s="61">
        <v>1</v>
      </c>
      <c r="C178" s="61">
        <f t="shared" si="14"/>
        <v>183</v>
      </c>
      <c r="D178" s="61">
        <v>159</v>
      </c>
      <c r="E178" s="61">
        <v>24</v>
      </c>
      <c r="F178" s="62"/>
      <c r="G178" s="62">
        <v>6.09</v>
      </c>
      <c r="H178" s="62">
        <f t="shared" si="11"/>
        <v>292.32</v>
      </c>
      <c r="I178" s="62">
        <f t="shared" si="12"/>
        <v>361.28</v>
      </c>
    </row>
    <row r="179" spans="1:9" x14ac:dyDescent="0.25">
      <c r="A179" s="60" t="s">
        <v>13</v>
      </c>
      <c r="B179" s="61">
        <v>1</v>
      </c>
      <c r="C179" s="61">
        <f t="shared" si="14"/>
        <v>216</v>
      </c>
      <c r="D179" s="61">
        <v>159</v>
      </c>
      <c r="E179" s="61">
        <v>57</v>
      </c>
      <c r="F179" s="62"/>
      <c r="G179" s="62">
        <v>6.09</v>
      </c>
      <c r="H179" s="62">
        <f t="shared" si="11"/>
        <v>694.26</v>
      </c>
      <c r="I179" s="62">
        <f t="shared" si="12"/>
        <v>858.04</v>
      </c>
    </row>
    <row r="180" spans="1:9" x14ac:dyDescent="0.25">
      <c r="A180" s="60" t="s">
        <v>13</v>
      </c>
      <c r="B180" s="61">
        <v>1</v>
      </c>
      <c r="C180" s="61">
        <f t="shared" si="14"/>
        <v>192</v>
      </c>
      <c r="D180" s="61">
        <v>159</v>
      </c>
      <c r="E180" s="61">
        <v>33</v>
      </c>
      <c r="F180" s="62"/>
      <c r="G180" s="62">
        <v>6.09</v>
      </c>
      <c r="H180" s="62">
        <f t="shared" si="11"/>
        <v>401.94</v>
      </c>
      <c r="I180" s="62">
        <f t="shared" si="12"/>
        <v>496.76</v>
      </c>
    </row>
    <row r="181" spans="1:9" x14ac:dyDescent="0.25">
      <c r="A181" s="60" t="s">
        <v>13</v>
      </c>
      <c r="B181" s="61">
        <v>1</v>
      </c>
      <c r="C181" s="61">
        <f t="shared" si="14"/>
        <v>216</v>
      </c>
      <c r="D181" s="61">
        <v>159</v>
      </c>
      <c r="E181" s="61">
        <v>57</v>
      </c>
      <c r="F181" s="62"/>
      <c r="G181" s="62">
        <v>6.09</v>
      </c>
      <c r="H181" s="62">
        <f t="shared" si="11"/>
        <v>694.26</v>
      </c>
      <c r="I181" s="62">
        <f t="shared" si="12"/>
        <v>858.04</v>
      </c>
    </row>
    <row r="182" spans="1:9" x14ac:dyDescent="0.25">
      <c r="A182" s="60" t="s">
        <v>13</v>
      </c>
      <c r="B182" s="61">
        <v>1</v>
      </c>
      <c r="C182" s="61">
        <f t="shared" si="14"/>
        <v>176</v>
      </c>
      <c r="D182" s="61">
        <v>159</v>
      </c>
      <c r="E182" s="61">
        <v>17</v>
      </c>
      <c r="F182" s="62"/>
      <c r="G182" s="62">
        <v>6.09</v>
      </c>
      <c r="H182" s="62">
        <f t="shared" si="11"/>
        <v>207.06</v>
      </c>
      <c r="I182" s="62">
        <f t="shared" si="12"/>
        <v>255.91</v>
      </c>
    </row>
    <row r="183" spans="1:9" x14ac:dyDescent="0.25">
      <c r="A183" s="60" t="s">
        <v>13</v>
      </c>
      <c r="B183" s="61">
        <v>1</v>
      </c>
      <c r="C183" s="61">
        <f t="shared" si="14"/>
        <v>199</v>
      </c>
      <c r="D183" s="61">
        <v>159</v>
      </c>
      <c r="E183" s="61">
        <v>40</v>
      </c>
      <c r="F183" s="62"/>
      <c r="G183" s="62">
        <v>4.6500000000000004</v>
      </c>
      <c r="H183" s="62">
        <f t="shared" si="11"/>
        <v>372</v>
      </c>
      <c r="I183" s="62">
        <f t="shared" si="12"/>
        <v>459.75</v>
      </c>
    </row>
    <row r="184" spans="1:9" x14ac:dyDescent="0.25">
      <c r="A184" s="60" t="s">
        <v>13</v>
      </c>
      <c r="B184" s="61">
        <v>1</v>
      </c>
      <c r="C184" s="61">
        <f t="shared" si="14"/>
        <v>192</v>
      </c>
      <c r="D184" s="61">
        <v>159</v>
      </c>
      <c r="E184" s="61">
        <v>33</v>
      </c>
      <c r="F184" s="62"/>
      <c r="G184" s="62">
        <v>6.09</v>
      </c>
      <c r="H184" s="62">
        <f t="shared" si="11"/>
        <v>401.94</v>
      </c>
      <c r="I184" s="62">
        <f t="shared" si="12"/>
        <v>496.76</v>
      </c>
    </row>
    <row r="185" spans="1:9" x14ac:dyDescent="0.25">
      <c r="A185" s="60" t="s">
        <v>13</v>
      </c>
      <c r="B185" s="61">
        <v>1</v>
      </c>
      <c r="C185" s="61">
        <f t="shared" si="14"/>
        <v>208</v>
      </c>
      <c r="D185" s="61">
        <v>159</v>
      </c>
      <c r="E185" s="61">
        <v>49</v>
      </c>
      <c r="F185" s="62"/>
      <c r="G185" s="62">
        <v>6.09</v>
      </c>
      <c r="H185" s="62">
        <f t="shared" si="11"/>
        <v>596.82000000000005</v>
      </c>
      <c r="I185" s="62">
        <f t="shared" si="12"/>
        <v>737.61</v>
      </c>
    </row>
    <row r="186" spans="1:9" x14ac:dyDescent="0.25">
      <c r="A186" s="60" t="s">
        <v>13</v>
      </c>
      <c r="B186" s="61">
        <v>1</v>
      </c>
      <c r="C186" s="61">
        <f t="shared" si="14"/>
        <v>160</v>
      </c>
      <c r="D186" s="61">
        <v>159</v>
      </c>
      <c r="E186" s="61">
        <v>1</v>
      </c>
      <c r="F186" s="62"/>
      <c r="G186" s="62">
        <v>6.09</v>
      </c>
      <c r="H186" s="62">
        <f t="shared" si="11"/>
        <v>12.18</v>
      </c>
      <c r="I186" s="62">
        <f t="shared" si="12"/>
        <v>15.05</v>
      </c>
    </row>
    <row r="187" spans="1:9" x14ac:dyDescent="0.25">
      <c r="A187" s="60" t="s">
        <v>13</v>
      </c>
      <c r="B187" s="61">
        <v>1</v>
      </c>
      <c r="C187" s="61">
        <f t="shared" si="14"/>
        <v>168</v>
      </c>
      <c r="D187" s="61">
        <v>159</v>
      </c>
      <c r="E187" s="61">
        <v>9</v>
      </c>
      <c r="F187" s="62"/>
      <c r="G187" s="62">
        <v>4.75</v>
      </c>
      <c r="H187" s="62">
        <f t="shared" si="11"/>
        <v>85.5</v>
      </c>
      <c r="I187" s="62">
        <f t="shared" si="12"/>
        <v>105.67</v>
      </c>
    </row>
    <row r="188" spans="1:9" x14ac:dyDescent="0.25">
      <c r="A188" s="60" t="s">
        <v>13</v>
      </c>
      <c r="B188" s="61">
        <v>1</v>
      </c>
      <c r="C188" s="61">
        <f t="shared" si="14"/>
        <v>168</v>
      </c>
      <c r="D188" s="61">
        <v>159</v>
      </c>
      <c r="E188" s="61">
        <v>9</v>
      </c>
      <c r="F188" s="62"/>
      <c r="G188" s="62">
        <v>6.09</v>
      </c>
      <c r="H188" s="62">
        <f t="shared" si="11"/>
        <v>109.62</v>
      </c>
      <c r="I188" s="62">
        <f t="shared" si="12"/>
        <v>135.47999999999999</v>
      </c>
    </row>
    <row r="189" spans="1:9" x14ac:dyDescent="0.25">
      <c r="A189" s="60" t="s">
        <v>153</v>
      </c>
      <c r="B189" s="61">
        <v>1</v>
      </c>
      <c r="C189" s="61">
        <f t="shared" si="14"/>
        <v>168</v>
      </c>
      <c r="D189" s="61">
        <v>159</v>
      </c>
      <c r="E189" s="61">
        <v>9</v>
      </c>
      <c r="F189" s="62"/>
      <c r="G189" s="62">
        <v>4.75</v>
      </c>
      <c r="H189" s="62">
        <f t="shared" si="11"/>
        <v>85.5</v>
      </c>
      <c r="I189" s="62">
        <f t="shared" si="12"/>
        <v>105.67</v>
      </c>
    </row>
    <row r="190" spans="1:9" x14ac:dyDescent="0.25">
      <c r="A190" s="60" t="s">
        <v>153</v>
      </c>
      <c r="B190" s="61">
        <v>1</v>
      </c>
      <c r="C190" s="61">
        <f t="shared" si="14"/>
        <v>168</v>
      </c>
      <c r="D190" s="61">
        <v>159</v>
      </c>
      <c r="E190" s="61">
        <v>9</v>
      </c>
      <c r="F190" s="62"/>
      <c r="G190" s="62">
        <v>4.75</v>
      </c>
      <c r="H190" s="62">
        <f t="shared" si="11"/>
        <v>85.5</v>
      </c>
      <c r="I190" s="62">
        <f t="shared" si="12"/>
        <v>105.67</v>
      </c>
    </row>
    <row r="191" spans="1:9" x14ac:dyDescent="0.25">
      <c r="A191" s="60" t="s">
        <v>153</v>
      </c>
      <c r="B191" s="61">
        <v>1</v>
      </c>
      <c r="C191" s="61">
        <f t="shared" si="14"/>
        <v>175</v>
      </c>
      <c r="D191" s="61">
        <v>159</v>
      </c>
      <c r="E191" s="61">
        <v>16</v>
      </c>
      <c r="F191" s="62"/>
      <c r="G191" s="62">
        <v>4.75</v>
      </c>
      <c r="H191" s="62">
        <f t="shared" si="11"/>
        <v>152</v>
      </c>
      <c r="I191" s="62">
        <f t="shared" si="12"/>
        <v>187.86</v>
      </c>
    </row>
    <row r="192" spans="1:9" x14ac:dyDescent="0.25">
      <c r="A192" s="60" t="s">
        <v>153</v>
      </c>
      <c r="B192" s="61">
        <v>1</v>
      </c>
      <c r="C192" s="61">
        <f t="shared" si="14"/>
        <v>180</v>
      </c>
      <c r="D192" s="61">
        <v>159</v>
      </c>
      <c r="E192" s="61">
        <v>21</v>
      </c>
      <c r="F192" s="62"/>
      <c r="G192" s="62">
        <v>4.75</v>
      </c>
      <c r="H192" s="62">
        <f t="shared" si="11"/>
        <v>199.5</v>
      </c>
      <c r="I192" s="62">
        <f t="shared" si="12"/>
        <v>246.56</v>
      </c>
    </row>
    <row r="193" spans="1:9" ht="33" x14ac:dyDescent="0.25">
      <c r="A193" s="121" t="s">
        <v>254</v>
      </c>
      <c r="B193" s="123">
        <f>SUM(B194:B275)</f>
        <v>82</v>
      </c>
      <c r="C193" s="123"/>
      <c r="D193" s="123"/>
      <c r="E193" s="123">
        <f t="shared" ref="E193:I193" si="15">SUM(E194:E275)</f>
        <v>1548</v>
      </c>
      <c r="F193" s="123"/>
      <c r="G193" s="123"/>
      <c r="H193" s="122">
        <f t="shared" si="15"/>
        <v>15430.96</v>
      </c>
      <c r="I193" s="122">
        <f t="shared" si="15"/>
        <v>19071.169999999998</v>
      </c>
    </row>
    <row r="194" spans="1:9" x14ac:dyDescent="0.25">
      <c r="A194" s="63" t="s">
        <v>154</v>
      </c>
      <c r="B194" s="61">
        <v>1</v>
      </c>
      <c r="C194" s="61">
        <f t="shared" ref="C194:C257" si="16">D194+E194</f>
        <v>176</v>
      </c>
      <c r="D194" s="61">
        <v>159</v>
      </c>
      <c r="E194" s="61">
        <v>17</v>
      </c>
      <c r="F194" s="62"/>
      <c r="G194" s="62">
        <v>4.75</v>
      </c>
      <c r="H194" s="62">
        <f t="shared" si="11"/>
        <v>161.5</v>
      </c>
      <c r="I194" s="62">
        <f t="shared" si="12"/>
        <v>199.6</v>
      </c>
    </row>
    <row r="195" spans="1:9" x14ac:dyDescent="0.25">
      <c r="A195" s="63" t="s">
        <v>154</v>
      </c>
      <c r="B195" s="61">
        <v>1</v>
      </c>
      <c r="C195" s="61">
        <f t="shared" si="16"/>
        <v>191</v>
      </c>
      <c r="D195" s="61">
        <v>159</v>
      </c>
      <c r="E195" s="61">
        <v>32</v>
      </c>
      <c r="F195" s="62"/>
      <c r="G195" s="62">
        <v>4.75</v>
      </c>
      <c r="H195" s="62">
        <f t="shared" si="11"/>
        <v>304</v>
      </c>
      <c r="I195" s="62">
        <f t="shared" si="12"/>
        <v>375.71</v>
      </c>
    </row>
    <row r="196" spans="1:9" x14ac:dyDescent="0.25">
      <c r="A196" s="63" t="s">
        <v>154</v>
      </c>
      <c r="B196" s="61">
        <v>1</v>
      </c>
      <c r="C196" s="61">
        <f t="shared" si="16"/>
        <v>169</v>
      </c>
      <c r="D196" s="61">
        <v>159</v>
      </c>
      <c r="E196" s="61">
        <v>10</v>
      </c>
      <c r="F196" s="62"/>
      <c r="G196" s="62">
        <v>4.75</v>
      </c>
      <c r="H196" s="62">
        <f t="shared" si="11"/>
        <v>95</v>
      </c>
      <c r="I196" s="62">
        <f t="shared" si="12"/>
        <v>117.41</v>
      </c>
    </row>
    <row r="197" spans="1:9" x14ac:dyDescent="0.25">
      <c r="A197" s="63" t="s">
        <v>154</v>
      </c>
      <c r="B197" s="61">
        <v>1</v>
      </c>
      <c r="C197" s="61">
        <f t="shared" si="16"/>
        <v>177</v>
      </c>
      <c r="D197" s="61">
        <v>159</v>
      </c>
      <c r="E197" s="61">
        <v>18</v>
      </c>
      <c r="F197" s="62"/>
      <c r="G197" s="62">
        <v>4.75</v>
      </c>
      <c r="H197" s="62">
        <f t="shared" si="11"/>
        <v>171</v>
      </c>
      <c r="I197" s="62">
        <f t="shared" si="12"/>
        <v>211.34</v>
      </c>
    </row>
    <row r="198" spans="1:9" x14ac:dyDescent="0.25">
      <c r="A198" s="63" t="s">
        <v>154</v>
      </c>
      <c r="B198" s="61">
        <v>1</v>
      </c>
      <c r="C198" s="61">
        <f t="shared" si="16"/>
        <v>160</v>
      </c>
      <c r="D198" s="61">
        <v>159</v>
      </c>
      <c r="E198" s="61">
        <v>1</v>
      </c>
      <c r="F198" s="62"/>
      <c r="G198" s="62">
        <v>4.75</v>
      </c>
      <c r="H198" s="62">
        <f t="shared" si="11"/>
        <v>9.5</v>
      </c>
      <c r="I198" s="62">
        <f t="shared" si="12"/>
        <v>11.74</v>
      </c>
    </row>
    <row r="199" spans="1:9" x14ac:dyDescent="0.25">
      <c r="A199" s="63" t="s">
        <v>154</v>
      </c>
      <c r="B199" s="61">
        <v>1</v>
      </c>
      <c r="C199" s="61">
        <f t="shared" si="16"/>
        <v>167</v>
      </c>
      <c r="D199" s="61">
        <v>159</v>
      </c>
      <c r="E199" s="61">
        <v>8</v>
      </c>
      <c r="F199" s="62"/>
      <c r="G199" s="62">
        <v>4.75</v>
      </c>
      <c r="H199" s="62">
        <f t="shared" si="11"/>
        <v>76</v>
      </c>
      <c r="I199" s="62">
        <f t="shared" si="12"/>
        <v>93.93</v>
      </c>
    </row>
    <row r="200" spans="1:9" x14ac:dyDescent="0.25">
      <c r="A200" s="63" t="s">
        <v>155</v>
      </c>
      <c r="B200" s="61">
        <v>1</v>
      </c>
      <c r="C200" s="61">
        <f t="shared" si="16"/>
        <v>224</v>
      </c>
      <c r="D200" s="61">
        <v>159</v>
      </c>
      <c r="E200" s="61">
        <v>65</v>
      </c>
      <c r="F200" s="62"/>
      <c r="G200" s="62">
        <v>4.3</v>
      </c>
      <c r="H200" s="62">
        <f t="shared" si="11"/>
        <v>559</v>
      </c>
      <c r="I200" s="62">
        <f t="shared" si="12"/>
        <v>690.87</v>
      </c>
    </row>
    <row r="201" spans="1:9" x14ac:dyDescent="0.25">
      <c r="A201" s="63" t="s">
        <v>155</v>
      </c>
      <c r="B201" s="61">
        <v>1</v>
      </c>
      <c r="C201" s="61">
        <f t="shared" si="16"/>
        <v>160</v>
      </c>
      <c r="D201" s="61">
        <v>159</v>
      </c>
      <c r="E201" s="61">
        <v>1</v>
      </c>
      <c r="F201" s="62"/>
      <c r="G201" s="62">
        <v>5.49</v>
      </c>
      <c r="H201" s="62">
        <f t="shared" si="11"/>
        <v>10.98</v>
      </c>
      <c r="I201" s="62">
        <f t="shared" si="12"/>
        <v>13.57</v>
      </c>
    </row>
    <row r="202" spans="1:9" x14ac:dyDescent="0.25">
      <c r="A202" s="63" t="s">
        <v>155</v>
      </c>
      <c r="B202" s="61">
        <v>1</v>
      </c>
      <c r="C202" s="61">
        <f t="shared" si="16"/>
        <v>191</v>
      </c>
      <c r="D202" s="61">
        <v>159</v>
      </c>
      <c r="E202" s="61">
        <v>32</v>
      </c>
      <c r="F202" s="62"/>
      <c r="G202" s="62">
        <v>5.49</v>
      </c>
      <c r="H202" s="62">
        <f t="shared" si="11"/>
        <v>351.36</v>
      </c>
      <c r="I202" s="62">
        <f t="shared" si="12"/>
        <v>434.25</v>
      </c>
    </row>
    <row r="203" spans="1:9" x14ac:dyDescent="0.25">
      <c r="A203" s="63" t="s">
        <v>155</v>
      </c>
      <c r="B203" s="61">
        <v>1</v>
      </c>
      <c r="C203" s="61">
        <f t="shared" si="16"/>
        <v>191</v>
      </c>
      <c r="D203" s="61">
        <v>159</v>
      </c>
      <c r="E203" s="61">
        <v>32</v>
      </c>
      <c r="F203" s="62"/>
      <c r="G203" s="62">
        <v>5.49</v>
      </c>
      <c r="H203" s="62">
        <f t="shared" si="11"/>
        <v>351.36</v>
      </c>
      <c r="I203" s="62">
        <f t="shared" si="12"/>
        <v>434.25</v>
      </c>
    </row>
    <row r="204" spans="1:9" x14ac:dyDescent="0.25">
      <c r="A204" s="63" t="s">
        <v>155</v>
      </c>
      <c r="B204" s="61">
        <v>1</v>
      </c>
      <c r="C204" s="61">
        <f t="shared" si="16"/>
        <v>191</v>
      </c>
      <c r="D204" s="61">
        <v>159</v>
      </c>
      <c r="E204" s="61">
        <v>32</v>
      </c>
      <c r="F204" s="62"/>
      <c r="G204" s="62">
        <v>5.49</v>
      </c>
      <c r="H204" s="62">
        <f t="shared" si="11"/>
        <v>351.36</v>
      </c>
      <c r="I204" s="62">
        <f t="shared" si="12"/>
        <v>434.25</v>
      </c>
    </row>
    <row r="205" spans="1:9" x14ac:dyDescent="0.25">
      <c r="A205" s="63" t="s">
        <v>155</v>
      </c>
      <c r="B205" s="61">
        <v>1</v>
      </c>
      <c r="C205" s="61">
        <f t="shared" si="16"/>
        <v>168</v>
      </c>
      <c r="D205" s="61">
        <v>159</v>
      </c>
      <c r="E205" s="61">
        <v>9</v>
      </c>
      <c r="F205" s="62"/>
      <c r="G205" s="62">
        <v>5.49</v>
      </c>
      <c r="H205" s="62">
        <f t="shared" si="11"/>
        <v>98.82</v>
      </c>
      <c r="I205" s="62">
        <f t="shared" si="12"/>
        <v>122.13</v>
      </c>
    </row>
    <row r="206" spans="1:9" x14ac:dyDescent="0.25">
      <c r="A206" s="63" t="s">
        <v>155</v>
      </c>
      <c r="B206" s="61">
        <v>1</v>
      </c>
      <c r="C206" s="61">
        <f t="shared" si="16"/>
        <v>164</v>
      </c>
      <c r="D206" s="61">
        <v>159</v>
      </c>
      <c r="E206" s="61">
        <v>5</v>
      </c>
      <c r="F206" s="62"/>
      <c r="G206" s="62">
        <v>5.49</v>
      </c>
      <c r="H206" s="62">
        <f t="shared" ref="H206:H269" si="17">ROUND(G206*E206*2,2)</f>
        <v>54.9</v>
      </c>
      <c r="I206" s="62">
        <f t="shared" ref="I206:I269" si="18">ROUND(H206*1.2359,2)</f>
        <v>67.849999999999994</v>
      </c>
    </row>
    <row r="207" spans="1:9" x14ac:dyDescent="0.25">
      <c r="A207" s="63" t="s">
        <v>155</v>
      </c>
      <c r="B207" s="61">
        <v>1</v>
      </c>
      <c r="C207" s="61">
        <f t="shared" si="16"/>
        <v>184</v>
      </c>
      <c r="D207" s="61">
        <v>159</v>
      </c>
      <c r="E207" s="61">
        <v>25</v>
      </c>
      <c r="F207" s="62"/>
      <c r="G207" s="62">
        <v>5.49</v>
      </c>
      <c r="H207" s="62">
        <f t="shared" si="17"/>
        <v>274.5</v>
      </c>
      <c r="I207" s="62">
        <f t="shared" si="18"/>
        <v>339.25</v>
      </c>
    </row>
    <row r="208" spans="1:9" x14ac:dyDescent="0.25">
      <c r="A208" s="63" t="s">
        <v>155</v>
      </c>
      <c r="B208" s="61">
        <v>1</v>
      </c>
      <c r="C208" s="61">
        <f t="shared" si="16"/>
        <v>176</v>
      </c>
      <c r="D208" s="61">
        <v>159</v>
      </c>
      <c r="E208" s="61">
        <v>17</v>
      </c>
      <c r="F208" s="62"/>
      <c r="G208" s="62">
        <v>5.49</v>
      </c>
      <c r="H208" s="62">
        <f t="shared" si="17"/>
        <v>186.66</v>
      </c>
      <c r="I208" s="62">
        <f t="shared" si="18"/>
        <v>230.69</v>
      </c>
    </row>
    <row r="209" spans="1:9" x14ac:dyDescent="0.25">
      <c r="A209" s="63" t="s">
        <v>155</v>
      </c>
      <c r="B209" s="61">
        <v>1</v>
      </c>
      <c r="C209" s="61">
        <f t="shared" si="16"/>
        <v>191</v>
      </c>
      <c r="D209" s="61">
        <v>159</v>
      </c>
      <c r="E209" s="61">
        <v>32</v>
      </c>
      <c r="F209" s="62"/>
      <c r="G209" s="62">
        <v>5.49</v>
      </c>
      <c r="H209" s="62">
        <f t="shared" si="17"/>
        <v>351.36</v>
      </c>
      <c r="I209" s="62">
        <f t="shared" si="18"/>
        <v>434.25</v>
      </c>
    </row>
    <row r="210" spans="1:9" x14ac:dyDescent="0.25">
      <c r="A210" s="63" t="s">
        <v>155</v>
      </c>
      <c r="B210" s="61">
        <v>1</v>
      </c>
      <c r="C210" s="61">
        <f t="shared" si="16"/>
        <v>191</v>
      </c>
      <c r="D210" s="61">
        <v>159</v>
      </c>
      <c r="E210" s="61">
        <v>32</v>
      </c>
      <c r="F210" s="62"/>
      <c r="G210" s="62">
        <v>5.49</v>
      </c>
      <c r="H210" s="62">
        <f t="shared" si="17"/>
        <v>351.36</v>
      </c>
      <c r="I210" s="62">
        <f t="shared" si="18"/>
        <v>434.25</v>
      </c>
    </row>
    <row r="211" spans="1:9" x14ac:dyDescent="0.25">
      <c r="A211" s="63" t="s">
        <v>155</v>
      </c>
      <c r="B211" s="61">
        <v>1</v>
      </c>
      <c r="C211" s="61">
        <f t="shared" si="16"/>
        <v>168</v>
      </c>
      <c r="D211" s="61">
        <v>159</v>
      </c>
      <c r="E211" s="61">
        <v>9</v>
      </c>
      <c r="F211" s="62"/>
      <c r="G211" s="62">
        <v>5.49</v>
      </c>
      <c r="H211" s="62">
        <f t="shared" si="17"/>
        <v>98.82</v>
      </c>
      <c r="I211" s="62">
        <f t="shared" si="18"/>
        <v>122.13</v>
      </c>
    </row>
    <row r="212" spans="1:9" x14ac:dyDescent="0.25">
      <c r="A212" s="63" t="s">
        <v>155</v>
      </c>
      <c r="B212" s="61">
        <v>1</v>
      </c>
      <c r="C212" s="61">
        <f t="shared" si="16"/>
        <v>191</v>
      </c>
      <c r="D212" s="61">
        <v>159</v>
      </c>
      <c r="E212" s="61">
        <v>32</v>
      </c>
      <c r="F212" s="62"/>
      <c r="G212" s="62">
        <v>5.49</v>
      </c>
      <c r="H212" s="62">
        <f t="shared" si="17"/>
        <v>351.36</v>
      </c>
      <c r="I212" s="62">
        <f t="shared" si="18"/>
        <v>434.25</v>
      </c>
    </row>
    <row r="213" spans="1:9" x14ac:dyDescent="0.25">
      <c r="A213" s="63" t="s">
        <v>155</v>
      </c>
      <c r="B213" s="61">
        <v>1</v>
      </c>
      <c r="C213" s="61">
        <f t="shared" si="16"/>
        <v>191</v>
      </c>
      <c r="D213" s="61">
        <v>159</v>
      </c>
      <c r="E213" s="61">
        <v>32</v>
      </c>
      <c r="F213" s="62"/>
      <c r="G213" s="62">
        <v>5.49</v>
      </c>
      <c r="H213" s="62">
        <f t="shared" si="17"/>
        <v>351.36</v>
      </c>
      <c r="I213" s="62">
        <f t="shared" si="18"/>
        <v>434.25</v>
      </c>
    </row>
    <row r="214" spans="1:9" x14ac:dyDescent="0.25">
      <c r="A214" s="63" t="s">
        <v>155</v>
      </c>
      <c r="B214" s="61">
        <v>1</v>
      </c>
      <c r="C214" s="61">
        <f t="shared" si="16"/>
        <v>192</v>
      </c>
      <c r="D214" s="61">
        <v>159</v>
      </c>
      <c r="E214" s="61">
        <v>33</v>
      </c>
      <c r="F214" s="62"/>
      <c r="G214" s="62">
        <v>4.3</v>
      </c>
      <c r="H214" s="62">
        <f t="shared" si="17"/>
        <v>283.8</v>
      </c>
      <c r="I214" s="62">
        <f t="shared" si="18"/>
        <v>350.75</v>
      </c>
    </row>
    <row r="215" spans="1:9" x14ac:dyDescent="0.25">
      <c r="A215" s="63" t="s">
        <v>155</v>
      </c>
      <c r="B215" s="61">
        <v>1</v>
      </c>
      <c r="C215" s="61">
        <f t="shared" si="16"/>
        <v>200</v>
      </c>
      <c r="D215" s="61">
        <v>159</v>
      </c>
      <c r="E215" s="61">
        <v>41</v>
      </c>
      <c r="F215" s="62"/>
      <c r="G215" s="62">
        <v>5.49</v>
      </c>
      <c r="H215" s="62">
        <f t="shared" si="17"/>
        <v>450.18</v>
      </c>
      <c r="I215" s="62">
        <f t="shared" si="18"/>
        <v>556.38</v>
      </c>
    </row>
    <row r="216" spans="1:9" x14ac:dyDescent="0.25">
      <c r="A216" s="63" t="s">
        <v>155</v>
      </c>
      <c r="B216" s="61">
        <v>1</v>
      </c>
      <c r="C216" s="61">
        <f t="shared" si="16"/>
        <v>191</v>
      </c>
      <c r="D216" s="61">
        <v>159</v>
      </c>
      <c r="E216" s="61">
        <v>32</v>
      </c>
      <c r="F216" s="62"/>
      <c r="G216" s="62">
        <v>5.49</v>
      </c>
      <c r="H216" s="62">
        <f t="shared" si="17"/>
        <v>351.36</v>
      </c>
      <c r="I216" s="62">
        <f t="shared" si="18"/>
        <v>434.25</v>
      </c>
    </row>
    <row r="217" spans="1:9" x14ac:dyDescent="0.25">
      <c r="A217" s="63" t="s">
        <v>155</v>
      </c>
      <c r="B217" s="61">
        <v>1</v>
      </c>
      <c r="C217" s="61">
        <f t="shared" si="16"/>
        <v>191</v>
      </c>
      <c r="D217" s="61">
        <v>159</v>
      </c>
      <c r="E217" s="61">
        <v>32</v>
      </c>
      <c r="F217" s="62"/>
      <c r="G217" s="62">
        <v>5.49</v>
      </c>
      <c r="H217" s="62">
        <f t="shared" si="17"/>
        <v>351.36</v>
      </c>
      <c r="I217" s="62">
        <f t="shared" si="18"/>
        <v>434.25</v>
      </c>
    </row>
    <row r="218" spans="1:9" x14ac:dyDescent="0.25">
      <c r="A218" s="63" t="s">
        <v>155</v>
      </c>
      <c r="B218" s="61">
        <v>1</v>
      </c>
      <c r="C218" s="61">
        <f t="shared" si="16"/>
        <v>191</v>
      </c>
      <c r="D218" s="61">
        <v>159</v>
      </c>
      <c r="E218" s="61">
        <v>32</v>
      </c>
      <c r="F218" s="62"/>
      <c r="G218" s="62">
        <v>5.49</v>
      </c>
      <c r="H218" s="62">
        <f t="shared" si="17"/>
        <v>351.36</v>
      </c>
      <c r="I218" s="62">
        <f t="shared" si="18"/>
        <v>434.25</v>
      </c>
    </row>
    <row r="219" spans="1:9" x14ac:dyDescent="0.25">
      <c r="A219" s="63" t="s">
        <v>155</v>
      </c>
      <c r="B219" s="61">
        <v>1</v>
      </c>
      <c r="C219" s="61">
        <f t="shared" si="16"/>
        <v>191</v>
      </c>
      <c r="D219" s="61">
        <v>159</v>
      </c>
      <c r="E219" s="61">
        <v>32</v>
      </c>
      <c r="F219" s="62"/>
      <c r="G219" s="62">
        <v>5.49</v>
      </c>
      <c r="H219" s="62">
        <f t="shared" si="17"/>
        <v>351.36</v>
      </c>
      <c r="I219" s="62">
        <f t="shared" si="18"/>
        <v>434.25</v>
      </c>
    </row>
    <row r="220" spans="1:9" x14ac:dyDescent="0.25">
      <c r="A220" s="63" t="s">
        <v>155</v>
      </c>
      <c r="B220" s="61">
        <v>1</v>
      </c>
      <c r="C220" s="61">
        <f t="shared" si="16"/>
        <v>168</v>
      </c>
      <c r="D220" s="61">
        <v>159</v>
      </c>
      <c r="E220" s="61">
        <v>9</v>
      </c>
      <c r="F220" s="62"/>
      <c r="G220" s="62">
        <v>5.49</v>
      </c>
      <c r="H220" s="62">
        <f t="shared" si="17"/>
        <v>98.82</v>
      </c>
      <c r="I220" s="62">
        <f t="shared" si="18"/>
        <v>122.13</v>
      </c>
    </row>
    <row r="221" spans="1:9" x14ac:dyDescent="0.25">
      <c r="A221" s="63" t="s">
        <v>155</v>
      </c>
      <c r="B221" s="61">
        <v>1</v>
      </c>
      <c r="C221" s="61">
        <f t="shared" si="16"/>
        <v>191</v>
      </c>
      <c r="D221" s="61">
        <v>159</v>
      </c>
      <c r="E221" s="61">
        <v>32</v>
      </c>
      <c r="F221" s="62"/>
      <c r="G221" s="62">
        <v>5.49</v>
      </c>
      <c r="H221" s="62">
        <f t="shared" si="17"/>
        <v>351.36</v>
      </c>
      <c r="I221" s="62">
        <f t="shared" si="18"/>
        <v>434.25</v>
      </c>
    </row>
    <row r="222" spans="1:9" x14ac:dyDescent="0.25">
      <c r="A222" s="63" t="s">
        <v>155</v>
      </c>
      <c r="B222" s="61">
        <v>1</v>
      </c>
      <c r="C222" s="61">
        <f t="shared" si="16"/>
        <v>169</v>
      </c>
      <c r="D222" s="61">
        <v>159</v>
      </c>
      <c r="E222" s="61">
        <v>10</v>
      </c>
      <c r="F222" s="62"/>
      <c r="G222" s="62">
        <v>5.49</v>
      </c>
      <c r="H222" s="62">
        <f t="shared" si="17"/>
        <v>109.8</v>
      </c>
      <c r="I222" s="62">
        <f t="shared" si="18"/>
        <v>135.69999999999999</v>
      </c>
    </row>
    <row r="223" spans="1:9" x14ac:dyDescent="0.25">
      <c r="A223" s="63" t="s">
        <v>155</v>
      </c>
      <c r="B223" s="61">
        <v>1</v>
      </c>
      <c r="C223" s="61">
        <f t="shared" si="16"/>
        <v>168</v>
      </c>
      <c r="D223" s="61">
        <v>159</v>
      </c>
      <c r="E223" s="61">
        <v>9</v>
      </c>
      <c r="F223" s="62"/>
      <c r="G223" s="62">
        <v>5.49</v>
      </c>
      <c r="H223" s="62">
        <f t="shared" si="17"/>
        <v>98.82</v>
      </c>
      <c r="I223" s="62">
        <f t="shared" si="18"/>
        <v>122.13</v>
      </c>
    </row>
    <row r="224" spans="1:9" x14ac:dyDescent="0.25">
      <c r="A224" s="63" t="s">
        <v>156</v>
      </c>
      <c r="B224" s="61">
        <v>1</v>
      </c>
      <c r="C224" s="61">
        <f t="shared" si="16"/>
        <v>168</v>
      </c>
      <c r="D224" s="61">
        <v>159</v>
      </c>
      <c r="E224" s="61">
        <v>9</v>
      </c>
      <c r="F224" s="62"/>
      <c r="G224" s="62">
        <v>6</v>
      </c>
      <c r="H224" s="62">
        <f t="shared" si="17"/>
        <v>108</v>
      </c>
      <c r="I224" s="62">
        <f t="shared" si="18"/>
        <v>133.47999999999999</v>
      </c>
    </row>
    <row r="225" spans="1:9" x14ac:dyDescent="0.25">
      <c r="A225" s="63" t="s">
        <v>156</v>
      </c>
      <c r="B225" s="61">
        <v>1</v>
      </c>
      <c r="C225" s="61">
        <f t="shared" si="16"/>
        <v>180</v>
      </c>
      <c r="D225" s="61">
        <v>159</v>
      </c>
      <c r="E225" s="61">
        <v>21</v>
      </c>
      <c r="F225" s="62"/>
      <c r="G225" s="62">
        <v>6</v>
      </c>
      <c r="H225" s="62">
        <f t="shared" si="17"/>
        <v>252</v>
      </c>
      <c r="I225" s="62">
        <f t="shared" si="18"/>
        <v>311.45</v>
      </c>
    </row>
    <row r="226" spans="1:9" x14ac:dyDescent="0.25">
      <c r="A226" s="63" t="s">
        <v>156</v>
      </c>
      <c r="B226" s="61">
        <v>1</v>
      </c>
      <c r="C226" s="61">
        <f t="shared" si="16"/>
        <v>175</v>
      </c>
      <c r="D226" s="61">
        <v>159</v>
      </c>
      <c r="E226" s="61">
        <v>16</v>
      </c>
      <c r="F226" s="62"/>
      <c r="G226" s="62">
        <v>6</v>
      </c>
      <c r="H226" s="62">
        <f t="shared" si="17"/>
        <v>192</v>
      </c>
      <c r="I226" s="62">
        <f t="shared" si="18"/>
        <v>237.29</v>
      </c>
    </row>
    <row r="227" spans="1:9" x14ac:dyDescent="0.25">
      <c r="A227" s="63" t="s">
        <v>156</v>
      </c>
      <c r="B227" s="61">
        <v>1</v>
      </c>
      <c r="C227" s="61">
        <f t="shared" si="16"/>
        <v>172</v>
      </c>
      <c r="D227" s="61">
        <v>159</v>
      </c>
      <c r="E227" s="61">
        <v>13</v>
      </c>
      <c r="F227" s="62"/>
      <c r="G227" s="62">
        <v>6</v>
      </c>
      <c r="H227" s="62">
        <f t="shared" si="17"/>
        <v>156</v>
      </c>
      <c r="I227" s="62">
        <f t="shared" si="18"/>
        <v>192.8</v>
      </c>
    </row>
    <row r="228" spans="1:9" x14ac:dyDescent="0.25">
      <c r="A228" s="63" t="s">
        <v>156</v>
      </c>
      <c r="B228" s="61">
        <v>1</v>
      </c>
      <c r="C228" s="61">
        <f t="shared" si="16"/>
        <v>168</v>
      </c>
      <c r="D228" s="61">
        <v>159</v>
      </c>
      <c r="E228" s="61">
        <v>9</v>
      </c>
      <c r="F228" s="62"/>
      <c r="G228" s="62">
        <v>6</v>
      </c>
      <c r="H228" s="62">
        <f t="shared" si="17"/>
        <v>108</v>
      </c>
      <c r="I228" s="62">
        <f t="shared" si="18"/>
        <v>133.47999999999999</v>
      </c>
    </row>
    <row r="229" spans="1:9" x14ac:dyDescent="0.25">
      <c r="A229" s="63" t="s">
        <v>156</v>
      </c>
      <c r="B229" s="61">
        <v>1</v>
      </c>
      <c r="C229" s="61">
        <f t="shared" si="16"/>
        <v>161</v>
      </c>
      <c r="D229" s="61">
        <v>159</v>
      </c>
      <c r="E229" s="61">
        <v>2</v>
      </c>
      <c r="F229" s="62"/>
      <c r="G229" s="62">
        <v>6</v>
      </c>
      <c r="H229" s="62">
        <f t="shared" si="17"/>
        <v>24</v>
      </c>
      <c r="I229" s="62">
        <f t="shared" si="18"/>
        <v>29.66</v>
      </c>
    </row>
    <row r="230" spans="1:9" x14ac:dyDescent="0.25">
      <c r="A230" s="63" t="s">
        <v>156</v>
      </c>
      <c r="B230" s="61">
        <v>1</v>
      </c>
      <c r="C230" s="61">
        <f t="shared" si="16"/>
        <v>168</v>
      </c>
      <c r="D230" s="61">
        <v>159</v>
      </c>
      <c r="E230" s="61">
        <v>9</v>
      </c>
      <c r="F230" s="62"/>
      <c r="G230" s="62">
        <v>6</v>
      </c>
      <c r="H230" s="62">
        <f t="shared" si="17"/>
        <v>108</v>
      </c>
      <c r="I230" s="62">
        <f t="shared" si="18"/>
        <v>133.47999999999999</v>
      </c>
    </row>
    <row r="231" spans="1:9" x14ac:dyDescent="0.25">
      <c r="A231" s="63" t="s">
        <v>156</v>
      </c>
      <c r="B231" s="61">
        <v>1</v>
      </c>
      <c r="C231" s="61">
        <f t="shared" si="16"/>
        <v>176</v>
      </c>
      <c r="D231" s="61">
        <v>159</v>
      </c>
      <c r="E231" s="61">
        <v>17</v>
      </c>
      <c r="F231" s="62"/>
      <c r="G231" s="62">
        <v>6</v>
      </c>
      <c r="H231" s="62">
        <f t="shared" si="17"/>
        <v>204</v>
      </c>
      <c r="I231" s="62">
        <f t="shared" si="18"/>
        <v>252.12</v>
      </c>
    </row>
    <row r="232" spans="1:9" x14ac:dyDescent="0.25">
      <c r="A232" s="63" t="s">
        <v>156</v>
      </c>
      <c r="B232" s="61">
        <v>1</v>
      </c>
      <c r="C232" s="61">
        <f t="shared" si="16"/>
        <v>164</v>
      </c>
      <c r="D232" s="61">
        <v>159</v>
      </c>
      <c r="E232" s="61">
        <v>5</v>
      </c>
      <c r="F232" s="62"/>
      <c r="G232" s="62">
        <v>6</v>
      </c>
      <c r="H232" s="62">
        <f t="shared" si="17"/>
        <v>60</v>
      </c>
      <c r="I232" s="62">
        <f t="shared" si="18"/>
        <v>74.150000000000006</v>
      </c>
    </row>
    <row r="233" spans="1:9" x14ac:dyDescent="0.25">
      <c r="A233" s="63" t="s">
        <v>156</v>
      </c>
      <c r="B233" s="61">
        <v>1</v>
      </c>
      <c r="C233" s="61">
        <f t="shared" si="16"/>
        <v>168</v>
      </c>
      <c r="D233" s="61">
        <v>159</v>
      </c>
      <c r="E233" s="61">
        <v>9</v>
      </c>
      <c r="F233" s="62"/>
      <c r="G233" s="62">
        <v>6</v>
      </c>
      <c r="H233" s="62">
        <f t="shared" si="17"/>
        <v>108</v>
      </c>
      <c r="I233" s="62">
        <f t="shared" si="18"/>
        <v>133.47999999999999</v>
      </c>
    </row>
    <row r="234" spans="1:9" x14ac:dyDescent="0.25">
      <c r="A234" s="63" t="s">
        <v>156</v>
      </c>
      <c r="B234" s="61">
        <v>1</v>
      </c>
      <c r="C234" s="61">
        <f t="shared" si="16"/>
        <v>168</v>
      </c>
      <c r="D234" s="61">
        <v>159</v>
      </c>
      <c r="E234" s="61">
        <v>9</v>
      </c>
      <c r="F234" s="62"/>
      <c r="G234" s="62">
        <v>6</v>
      </c>
      <c r="H234" s="62">
        <f t="shared" si="17"/>
        <v>108</v>
      </c>
      <c r="I234" s="62">
        <f t="shared" si="18"/>
        <v>133.47999999999999</v>
      </c>
    </row>
    <row r="235" spans="1:9" x14ac:dyDescent="0.25">
      <c r="A235" s="63" t="s">
        <v>156</v>
      </c>
      <c r="B235" s="61">
        <v>1</v>
      </c>
      <c r="C235" s="61">
        <f t="shared" si="16"/>
        <v>168</v>
      </c>
      <c r="D235" s="61">
        <v>159</v>
      </c>
      <c r="E235" s="61">
        <v>9</v>
      </c>
      <c r="F235" s="62"/>
      <c r="G235" s="62">
        <v>6</v>
      </c>
      <c r="H235" s="62">
        <f t="shared" si="17"/>
        <v>108</v>
      </c>
      <c r="I235" s="62">
        <f t="shared" si="18"/>
        <v>133.47999999999999</v>
      </c>
    </row>
    <row r="236" spans="1:9" x14ac:dyDescent="0.25">
      <c r="A236" s="63" t="s">
        <v>156</v>
      </c>
      <c r="B236" s="61">
        <v>1</v>
      </c>
      <c r="C236" s="61">
        <f t="shared" si="16"/>
        <v>188</v>
      </c>
      <c r="D236" s="61">
        <v>159</v>
      </c>
      <c r="E236" s="61">
        <v>29</v>
      </c>
      <c r="F236" s="62"/>
      <c r="G236" s="62">
        <v>6</v>
      </c>
      <c r="H236" s="62">
        <f t="shared" si="17"/>
        <v>348</v>
      </c>
      <c r="I236" s="62">
        <f t="shared" si="18"/>
        <v>430.09</v>
      </c>
    </row>
    <row r="237" spans="1:9" x14ac:dyDescent="0.25">
      <c r="A237" s="63" t="s">
        <v>156</v>
      </c>
      <c r="B237" s="61">
        <v>1</v>
      </c>
      <c r="C237" s="61">
        <f t="shared" si="16"/>
        <v>176</v>
      </c>
      <c r="D237" s="61">
        <v>159</v>
      </c>
      <c r="E237" s="61">
        <v>17</v>
      </c>
      <c r="F237" s="62"/>
      <c r="G237" s="62">
        <v>6</v>
      </c>
      <c r="H237" s="62">
        <f t="shared" si="17"/>
        <v>204</v>
      </c>
      <c r="I237" s="62">
        <f t="shared" si="18"/>
        <v>252.12</v>
      </c>
    </row>
    <row r="238" spans="1:9" x14ac:dyDescent="0.25">
      <c r="A238" s="63" t="s">
        <v>156</v>
      </c>
      <c r="B238" s="61">
        <v>1</v>
      </c>
      <c r="C238" s="61">
        <f t="shared" si="16"/>
        <v>180</v>
      </c>
      <c r="D238" s="61">
        <v>159</v>
      </c>
      <c r="E238" s="61">
        <v>21</v>
      </c>
      <c r="F238" s="62"/>
      <c r="G238" s="62">
        <v>6</v>
      </c>
      <c r="H238" s="62">
        <f t="shared" si="17"/>
        <v>252</v>
      </c>
      <c r="I238" s="62">
        <f t="shared" si="18"/>
        <v>311.45</v>
      </c>
    </row>
    <row r="239" spans="1:9" x14ac:dyDescent="0.25">
      <c r="A239" s="63" t="s">
        <v>156</v>
      </c>
      <c r="B239" s="61">
        <v>1</v>
      </c>
      <c r="C239" s="61">
        <f t="shared" si="16"/>
        <v>168</v>
      </c>
      <c r="D239" s="61">
        <v>159</v>
      </c>
      <c r="E239" s="61">
        <v>9</v>
      </c>
      <c r="F239" s="62"/>
      <c r="G239" s="62">
        <v>6</v>
      </c>
      <c r="H239" s="62">
        <f t="shared" si="17"/>
        <v>108</v>
      </c>
      <c r="I239" s="62">
        <f t="shared" si="18"/>
        <v>133.47999999999999</v>
      </c>
    </row>
    <row r="240" spans="1:9" x14ac:dyDescent="0.25">
      <c r="A240" s="63" t="s">
        <v>156</v>
      </c>
      <c r="B240" s="61">
        <v>1</v>
      </c>
      <c r="C240" s="61">
        <f t="shared" si="16"/>
        <v>168</v>
      </c>
      <c r="D240" s="61">
        <v>159</v>
      </c>
      <c r="E240" s="61">
        <v>9</v>
      </c>
      <c r="F240" s="62"/>
      <c r="G240" s="62">
        <v>6</v>
      </c>
      <c r="H240" s="62">
        <f t="shared" si="17"/>
        <v>108</v>
      </c>
      <c r="I240" s="62">
        <f t="shared" si="18"/>
        <v>133.47999999999999</v>
      </c>
    </row>
    <row r="241" spans="1:9" x14ac:dyDescent="0.25">
      <c r="A241" s="63" t="s">
        <v>156</v>
      </c>
      <c r="B241" s="61">
        <v>1</v>
      </c>
      <c r="C241" s="61">
        <f t="shared" si="16"/>
        <v>160</v>
      </c>
      <c r="D241" s="61">
        <v>159</v>
      </c>
      <c r="E241" s="61">
        <v>1</v>
      </c>
      <c r="F241" s="62"/>
      <c r="G241" s="62">
        <v>6</v>
      </c>
      <c r="H241" s="62">
        <f t="shared" si="17"/>
        <v>12</v>
      </c>
      <c r="I241" s="62">
        <f t="shared" si="18"/>
        <v>14.83</v>
      </c>
    </row>
    <row r="242" spans="1:9" x14ac:dyDescent="0.25">
      <c r="A242" s="63" t="s">
        <v>156</v>
      </c>
      <c r="B242" s="61">
        <v>1</v>
      </c>
      <c r="C242" s="61">
        <f t="shared" si="16"/>
        <v>160</v>
      </c>
      <c r="D242" s="61">
        <v>159</v>
      </c>
      <c r="E242" s="61">
        <v>1</v>
      </c>
      <c r="F242" s="62"/>
      <c r="G242" s="62">
        <v>6</v>
      </c>
      <c r="H242" s="62">
        <f t="shared" si="17"/>
        <v>12</v>
      </c>
      <c r="I242" s="62">
        <f t="shared" si="18"/>
        <v>14.83</v>
      </c>
    </row>
    <row r="243" spans="1:9" x14ac:dyDescent="0.25">
      <c r="A243" s="63" t="s">
        <v>156</v>
      </c>
      <c r="B243" s="61">
        <v>1</v>
      </c>
      <c r="C243" s="61">
        <f t="shared" si="16"/>
        <v>168</v>
      </c>
      <c r="D243" s="61">
        <v>159</v>
      </c>
      <c r="E243" s="61">
        <v>9</v>
      </c>
      <c r="F243" s="62"/>
      <c r="G243" s="62">
        <v>6</v>
      </c>
      <c r="H243" s="62">
        <f t="shared" si="17"/>
        <v>108</v>
      </c>
      <c r="I243" s="62">
        <f t="shared" si="18"/>
        <v>133.47999999999999</v>
      </c>
    </row>
    <row r="244" spans="1:9" x14ac:dyDescent="0.25">
      <c r="A244" s="63" t="s">
        <v>157</v>
      </c>
      <c r="B244" s="61">
        <v>1</v>
      </c>
      <c r="C244" s="61">
        <f t="shared" si="16"/>
        <v>179</v>
      </c>
      <c r="D244" s="61">
        <v>159</v>
      </c>
      <c r="E244" s="61">
        <v>20</v>
      </c>
      <c r="F244" s="62"/>
      <c r="G244" s="62">
        <v>6.5</v>
      </c>
      <c r="H244" s="62">
        <f t="shared" si="17"/>
        <v>260</v>
      </c>
      <c r="I244" s="62">
        <f t="shared" si="18"/>
        <v>321.33</v>
      </c>
    </row>
    <row r="245" spans="1:9" x14ac:dyDescent="0.25">
      <c r="A245" s="63" t="s">
        <v>158</v>
      </c>
      <c r="B245" s="61">
        <v>1</v>
      </c>
      <c r="C245" s="61">
        <f t="shared" si="16"/>
        <v>180</v>
      </c>
      <c r="D245" s="61">
        <v>159</v>
      </c>
      <c r="E245" s="61">
        <v>21</v>
      </c>
      <c r="F245" s="62"/>
      <c r="G245" s="62">
        <v>4.4000000000000004</v>
      </c>
      <c r="H245" s="62">
        <f t="shared" si="17"/>
        <v>184.8</v>
      </c>
      <c r="I245" s="62">
        <f t="shared" si="18"/>
        <v>228.39</v>
      </c>
    </row>
    <row r="246" spans="1:9" x14ac:dyDescent="0.25">
      <c r="A246" s="63" t="s">
        <v>158</v>
      </c>
      <c r="B246" s="61">
        <v>1</v>
      </c>
      <c r="C246" s="61">
        <f t="shared" si="16"/>
        <v>183</v>
      </c>
      <c r="D246" s="61">
        <v>159</v>
      </c>
      <c r="E246" s="61">
        <v>24</v>
      </c>
      <c r="F246" s="62"/>
      <c r="G246" s="62">
        <v>4.4000000000000004</v>
      </c>
      <c r="H246" s="62">
        <f t="shared" si="17"/>
        <v>211.2</v>
      </c>
      <c r="I246" s="62">
        <f t="shared" si="18"/>
        <v>261.02</v>
      </c>
    </row>
    <row r="247" spans="1:9" x14ac:dyDescent="0.25">
      <c r="A247" s="63" t="s">
        <v>158</v>
      </c>
      <c r="B247" s="61">
        <v>1</v>
      </c>
      <c r="C247" s="61">
        <f t="shared" si="16"/>
        <v>188</v>
      </c>
      <c r="D247" s="61">
        <v>159</v>
      </c>
      <c r="E247" s="61">
        <v>29</v>
      </c>
      <c r="F247" s="62"/>
      <c r="G247" s="62">
        <v>4.4000000000000004</v>
      </c>
      <c r="H247" s="62">
        <f t="shared" si="17"/>
        <v>255.2</v>
      </c>
      <c r="I247" s="62">
        <f t="shared" si="18"/>
        <v>315.39999999999998</v>
      </c>
    </row>
    <row r="248" spans="1:9" x14ac:dyDescent="0.25">
      <c r="A248" s="63" t="s">
        <v>158</v>
      </c>
      <c r="B248" s="61">
        <v>1</v>
      </c>
      <c r="C248" s="61">
        <f t="shared" si="16"/>
        <v>191</v>
      </c>
      <c r="D248" s="61">
        <v>159</v>
      </c>
      <c r="E248" s="61">
        <v>32</v>
      </c>
      <c r="F248" s="62"/>
      <c r="G248" s="62">
        <v>4.4000000000000004</v>
      </c>
      <c r="H248" s="62">
        <f t="shared" si="17"/>
        <v>281.60000000000002</v>
      </c>
      <c r="I248" s="62">
        <f t="shared" si="18"/>
        <v>348.03</v>
      </c>
    </row>
    <row r="249" spans="1:9" x14ac:dyDescent="0.25">
      <c r="A249" s="63" t="s">
        <v>158</v>
      </c>
      <c r="B249" s="61">
        <v>1</v>
      </c>
      <c r="C249" s="61">
        <f t="shared" si="16"/>
        <v>162</v>
      </c>
      <c r="D249" s="61">
        <v>159</v>
      </c>
      <c r="E249" s="61">
        <v>3</v>
      </c>
      <c r="F249" s="62"/>
      <c r="G249" s="62">
        <v>4.4000000000000004</v>
      </c>
      <c r="H249" s="62">
        <f t="shared" si="17"/>
        <v>26.4</v>
      </c>
      <c r="I249" s="62">
        <f t="shared" si="18"/>
        <v>32.630000000000003</v>
      </c>
    </row>
    <row r="250" spans="1:9" x14ac:dyDescent="0.25">
      <c r="A250" s="63" t="s">
        <v>158</v>
      </c>
      <c r="B250" s="61">
        <v>1</v>
      </c>
      <c r="C250" s="61">
        <f t="shared" si="16"/>
        <v>186</v>
      </c>
      <c r="D250" s="61">
        <v>159</v>
      </c>
      <c r="E250" s="61">
        <v>27</v>
      </c>
      <c r="F250" s="62"/>
      <c r="G250" s="62">
        <v>4.4000000000000004</v>
      </c>
      <c r="H250" s="62">
        <f t="shared" si="17"/>
        <v>237.6</v>
      </c>
      <c r="I250" s="62">
        <f t="shared" si="18"/>
        <v>293.64999999999998</v>
      </c>
    </row>
    <row r="251" spans="1:9" x14ac:dyDescent="0.25">
      <c r="A251" s="63" t="s">
        <v>158</v>
      </c>
      <c r="B251" s="61">
        <v>1</v>
      </c>
      <c r="C251" s="61">
        <f t="shared" si="16"/>
        <v>184</v>
      </c>
      <c r="D251" s="61">
        <v>159</v>
      </c>
      <c r="E251" s="61">
        <v>25</v>
      </c>
      <c r="F251" s="62"/>
      <c r="G251" s="62">
        <v>4.4000000000000004</v>
      </c>
      <c r="H251" s="62">
        <f t="shared" si="17"/>
        <v>220</v>
      </c>
      <c r="I251" s="62">
        <f t="shared" si="18"/>
        <v>271.89999999999998</v>
      </c>
    </row>
    <row r="252" spans="1:9" x14ac:dyDescent="0.25">
      <c r="A252" s="63" t="s">
        <v>158</v>
      </c>
      <c r="B252" s="61">
        <v>1</v>
      </c>
      <c r="C252" s="61">
        <f t="shared" si="16"/>
        <v>172</v>
      </c>
      <c r="D252" s="61">
        <v>159</v>
      </c>
      <c r="E252" s="61">
        <v>13</v>
      </c>
      <c r="F252" s="62"/>
      <c r="G252" s="62">
        <v>4.4000000000000004</v>
      </c>
      <c r="H252" s="62">
        <f t="shared" si="17"/>
        <v>114.4</v>
      </c>
      <c r="I252" s="62">
        <f t="shared" si="18"/>
        <v>141.38999999999999</v>
      </c>
    </row>
    <row r="253" spans="1:9" x14ac:dyDescent="0.25">
      <c r="A253" s="63" t="s">
        <v>159</v>
      </c>
      <c r="B253" s="61">
        <v>1</v>
      </c>
      <c r="C253" s="61">
        <f t="shared" si="16"/>
        <v>191</v>
      </c>
      <c r="D253" s="61">
        <v>159</v>
      </c>
      <c r="E253" s="61">
        <v>32</v>
      </c>
      <c r="F253" s="62"/>
      <c r="G253" s="62">
        <v>4.4000000000000004</v>
      </c>
      <c r="H253" s="62">
        <f t="shared" si="17"/>
        <v>281.60000000000002</v>
      </c>
      <c r="I253" s="62">
        <f t="shared" si="18"/>
        <v>348.03</v>
      </c>
    </row>
    <row r="254" spans="1:9" x14ac:dyDescent="0.25">
      <c r="A254" s="63" t="s">
        <v>159</v>
      </c>
      <c r="B254" s="61">
        <v>1</v>
      </c>
      <c r="C254" s="61">
        <f t="shared" si="16"/>
        <v>168</v>
      </c>
      <c r="D254" s="61">
        <v>159</v>
      </c>
      <c r="E254" s="61">
        <v>9</v>
      </c>
      <c r="F254" s="62"/>
      <c r="G254" s="62">
        <v>4.4000000000000004</v>
      </c>
      <c r="H254" s="62">
        <f t="shared" si="17"/>
        <v>79.2</v>
      </c>
      <c r="I254" s="62">
        <f t="shared" si="18"/>
        <v>97.88</v>
      </c>
    </row>
    <row r="255" spans="1:9" x14ac:dyDescent="0.25">
      <c r="A255" s="63" t="s">
        <v>159</v>
      </c>
      <c r="B255" s="61">
        <v>1</v>
      </c>
      <c r="C255" s="61">
        <f t="shared" si="16"/>
        <v>180</v>
      </c>
      <c r="D255" s="61">
        <v>159</v>
      </c>
      <c r="E255" s="61">
        <v>21</v>
      </c>
      <c r="F255" s="62"/>
      <c r="G255" s="62">
        <v>4.4000000000000004</v>
      </c>
      <c r="H255" s="62">
        <f t="shared" si="17"/>
        <v>184.8</v>
      </c>
      <c r="I255" s="62">
        <f t="shared" si="18"/>
        <v>228.39</v>
      </c>
    </row>
    <row r="256" spans="1:9" x14ac:dyDescent="0.25">
      <c r="A256" s="63" t="s">
        <v>159</v>
      </c>
      <c r="B256" s="61">
        <v>1</v>
      </c>
      <c r="C256" s="61">
        <f t="shared" si="16"/>
        <v>161</v>
      </c>
      <c r="D256" s="61">
        <v>159</v>
      </c>
      <c r="E256" s="61">
        <v>2</v>
      </c>
      <c r="F256" s="62"/>
      <c r="G256" s="62">
        <v>4.4000000000000004</v>
      </c>
      <c r="H256" s="62">
        <f t="shared" si="17"/>
        <v>17.600000000000001</v>
      </c>
      <c r="I256" s="62">
        <f t="shared" si="18"/>
        <v>21.75</v>
      </c>
    </row>
    <row r="257" spans="1:9" x14ac:dyDescent="0.25">
      <c r="A257" s="63" t="s">
        <v>159</v>
      </c>
      <c r="B257" s="61">
        <v>1</v>
      </c>
      <c r="C257" s="61">
        <f t="shared" si="16"/>
        <v>172</v>
      </c>
      <c r="D257" s="61">
        <v>159</v>
      </c>
      <c r="E257" s="61">
        <v>13</v>
      </c>
      <c r="F257" s="62"/>
      <c r="G257" s="62">
        <v>4.4000000000000004</v>
      </c>
      <c r="H257" s="62">
        <f t="shared" si="17"/>
        <v>114.4</v>
      </c>
      <c r="I257" s="62">
        <f t="shared" si="18"/>
        <v>141.38999999999999</v>
      </c>
    </row>
    <row r="258" spans="1:9" x14ac:dyDescent="0.25">
      <c r="A258" s="63" t="s">
        <v>159</v>
      </c>
      <c r="B258" s="61">
        <v>1</v>
      </c>
      <c r="C258" s="61">
        <f t="shared" ref="C258:C275" si="19">D258+E258</f>
        <v>191</v>
      </c>
      <c r="D258" s="61">
        <v>159</v>
      </c>
      <c r="E258" s="61">
        <v>32</v>
      </c>
      <c r="F258" s="62"/>
      <c r="G258" s="62">
        <v>4.4000000000000004</v>
      </c>
      <c r="H258" s="62">
        <f t="shared" si="17"/>
        <v>281.60000000000002</v>
      </c>
      <c r="I258" s="62">
        <f t="shared" si="18"/>
        <v>348.03</v>
      </c>
    </row>
    <row r="259" spans="1:9" x14ac:dyDescent="0.25">
      <c r="A259" s="63" t="s">
        <v>159</v>
      </c>
      <c r="B259" s="61">
        <v>1</v>
      </c>
      <c r="C259" s="61">
        <f t="shared" si="19"/>
        <v>183</v>
      </c>
      <c r="D259" s="61">
        <v>159</v>
      </c>
      <c r="E259" s="61">
        <v>24</v>
      </c>
      <c r="F259" s="62"/>
      <c r="G259" s="62">
        <v>4.4000000000000004</v>
      </c>
      <c r="H259" s="62">
        <f t="shared" si="17"/>
        <v>211.2</v>
      </c>
      <c r="I259" s="62">
        <f t="shared" si="18"/>
        <v>261.02</v>
      </c>
    </row>
    <row r="260" spans="1:9" x14ac:dyDescent="0.25">
      <c r="A260" s="63" t="s">
        <v>159</v>
      </c>
      <c r="B260" s="61">
        <v>1</v>
      </c>
      <c r="C260" s="61">
        <f t="shared" si="19"/>
        <v>191</v>
      </c>
      <c r="D260" s="61">
        <v>159</v>
      </c>
      <c r="E260" s="61">
        <v>32</v>
      </c>
      <c r="F260" s="62"/>
      <c r="G260" s="62">
        <v>4.4000000000000004</v>
      </c>
      <c r="H260" s="62">
        <f t="shared" si="17"/>
        <v>281.60000000000002</v>
      </c>
      <c r="I260" s="62">
        <f t="shared" si="18"/>
        <v>348.03</v>
      </c>
    </row>
    <row r="261" spans="1:9" x14ac:dyDescent="0.25">
      <c r="A261" s="63" t="s">
        <v>159</v>
      </c>
      <c r="B261" s="61">
        <v>1</v>
      </c>
      <c r="C261" s="61">
        <f t="shared" si="19"/>
        <v>175</v>
      </c>
      <c r="D261" s="61">
        <v>159</v>
      </c>
      <c r="E261" s="61">
        <v>16</v>
      </c>
      <c r="F261" s="62"/>
      <c r="G261" s="62">
        <v>4.4000000000000004</v>
      </c>
      <c r="H261" s="62">
        <f t="shared" si="17"/>
        <v>140.80000000000001</v>
      </c>
      <c r="I261" s="62">
        <f t="shared" si="18"/>
        <v>174.01</v>
      </c>
    </row>
    <row r="262" spans="1:9" x14ac:dyDescent="0.25">
      <c r="A262" s="63" t="s">
        <v>159</v>
      </c>
      <c r="B262" s="61">
        <v>1</v>
      </c>
      <c r="C262" s="61">
        <f t="shared" si="19"/>
        <v>191</v>
      </c>
      <c r="D262" s="61">
        <v>159</v>
      </c>
      <c r="E262" s="61">
        <v>32</v>
      </c>
      <c r="F262" s="62"/>
      <c r="G262" s="62">
        <v>4.4000000000000004</v>
      </c>
      <c r="H262" s="62">
        <f t="shared" si="17"/>
        <v>281.60000000000002</v>
      </c>
      <c r="I262" s="62">
        <f t="shared" si="18"/>
        <v>348.03</v>
      </c>
    </row>
    <row r="263" spans="1:9" x14ac:dyDescent="0.25">
      <c r="A263" s="63" t="s">
        <v>159</v>
      </c>
      <c r="B263" s="61">
        <v>1</v>
      </c>
      <c r="C263" s="61">
        <f t="shared" si="19"/>
        <v>168</v>
      </c>
      <c r="D263" s="61">
        <v>159</v>
      </c>
      <c r="E263" s="61">
        <v>9</v>
      </c>
      <c r="F263" s="62"/>
      <c r="G263" s="62">
        <v>4.4000000000000004</v>
      </c>
      <c r="H263" s="62">
        <f t="shared" si="17"/>
        <v>79.2</v>
      </c>
      <c r="I263" s="62">
        <f t="shared" si="18"/>
        <v>97.88</v>
      </c>
    </row>
    <row r="264" spans="1:9" x14ac:dyDescent="0.25">
      <c r="A264" s="63" t="s">
        <v>159</v>
      </c>
      <c r="B264" s="61">
        <v>1</v>
      </c>
      <c r="C264" s="61">
        <f t="shared" si="19"/>
        <v>192</v>
      </c>
      <c r="D264" s="61">
        <v>159</v>
      </c>
      <c r="E264" s="61">
        <v>33</v>
      </c>
      <c r="F264" s="62"/>
      <c r="G264" s="62">
        <v>4.4000000000000004</v>
      </c>
      <c r="H264" s="62">
        <f t="shared" si="17"/>
        <v>290.39999999999998</v>
      </c>
      <c r="I264" s="62">
        <f t="shared" si="18"/>
        <v>358.91</v>
      </c>
    </row>
    <row r="265" spans="1:9" x14ac:dyDescent="0.25">
      <c r="A265" s="63" t="s">
        <v>159</v>
      </c>
      <c r="B265" s="61">
        <v>1</v>
      </c>
      <c r="C265" s="61">
        <f t="shared" si="19"/>
        <v>187</v>
      </c>
      <c r="D265" s="61">
        <v>159</v>
      </c>
      <c r="E265" s="61">
        <v>28</v>
      </c>
      <c r="F265" s="62"/>
      <c r="G265" s="62">
        <v>4.4000000000000004</v>
      </c>
      <c r="H265" s="62">
        <f t="shared" si="17"/>
        <v>246.4</v>
      </c>
      <c r="I265" s="62">
        <f t="shared" si="18"/>
        <v>304.52999999999997</v>
      </c>
    </row>
    <row r="266" spans="1:9" x14ac:dyDescent="0.25">
      <c r="A266" s="63" t="s">
        <v>159</v>
      </c>
      <c r="B266" s="61">
        <v>1</v>
      </c>
      <c r="C266" s="61">
        <f t="shared" si="19"/>
        <v>183</v>
      </c>
      <c r="D266" s="61">
        <v>159</v>
      </c>
      <c r="E266" s="61">
        <v>24</v>
      </c>
      <c r="F266" s="62"/>
      <c r="G266" s="62">
        <v>4.4000000000000004</v>
      </c>
      <c r="H266" s="62">
        <f t="shared" si="17"/>
        <v>211.2</v>
      </c>
      <c r="I266" s="62">
        <f t="shared" si="18"/>
        <v>261.02</v>
      </c>
    </row>
    <row r="267" spans="1:9" x14ac:dyDescent="0.25">
      <c r="A267" s="63" t="s">
        <v>159</v>
      </c>
      <c r="B267" s="61">
        <v>1</v>
      </c>
      <c r="C267" s="61">
        <f t="shared" si="19"/>
        <v>160</v>
      </c>
      <c r="D267" s="61">
        <v>159</v>
      </c>
      <c r="E267" s="61">
        <v>1</v>
      </c>
      <c r="F267" s="62"/>
      <c r="G267" s="62">
        <v>4.4000000000000004</v>
      </c>
      <c r="H267" s="62">
        <f t="shared" si="17"/>
        <v>8.8000000000000007</v>
      </c>
      <c r="I267" s="62">
        <f t="shared" si="18"/>
        <v>10.88</v>
      </c>
    </row>
    <row r="268" spans="1:9" x14ac:dyDescent="0.25">
      <c r="A268" s="63" t="s">
        <v>160</v>
      </c>
      <c r="B268" s="61">
        <v>1</v>
      </c>
      <c r="C268" s="61">
        <f t="shared" si="19"/>
        <v>162</v>
      </c>
      <c r="D268" s="61">
        <v>159</v>
      </c>
      <c r="E268" s="61">
        <v>3</v>
      </c>
      <c r="F268" s="62"/>
      <c r="G268" s="62">
        <v>5.25</v>
      </c>
      <c r="H268" s="62">
        <f t="shared" si="17"/>
        <v>31.5</v>
      </c>
      <c r="I268" s="62">
        <f t="shared" si="18"/>
        <v>38.93</v>
      </c>
    </row>
    <row r="269" spans="1:9" x14ac:dyDescent="0.25">
      <c r="A269" s="63" t="s">
        <v>161</v>
      </c>
      <c r="B269" s="61">
        <v>1</v>
      </c>
      <c r="C269" s="61">
        <f t="shared" si="19"/>
        <v>169</v>
      </c>
      <c r="D269" s="61">
        <v>159</v>
      </c>
      <c r="E269" s="61">
        <v>10</v>
      </c>
      <c r="F269" s="62"/>
      <c r="G269" s="62">
        <v>3.67</v>
      </c>
      <c r="H269" s="62">
        <f t="shared" si="17"/>
        <v>73.400000000000006</v>
      </c>
      <c r="I269" s="62">
        <f t="shared" si="18"/>
        <v>90.72</v>
      </c>
    </row>
    <row r="270" spans="1:9" x14ac:dyDescent="0.25">
      <c r="A270" s="63" t="s">
        <v>161</v>
      </c>
      <c r="B270" s="61">
        <v>1</v>
      </c>
      <c r="C270" s="61">
        <f t="shared" si="19"/>
        <v>179</v>
      </c>
      <c r="D270" s="61">
        <v>159</v>
      </c>
      <c r="E270" s="61">
        <v>20</v>
      </c>
      <c r="F270" s="62"/>
      <c r="G270" s="62">
        <v>3.67</v>
      </c>
      <c r="H270" s="62">
        <f t="shared" ref="H270:H275" si="20">ROUND(G270*E270*2,2)</f>
        <v>146.80000000000001</v>
      </c>
      <c r="I270" s="62">
        <f t="shared" ref="I270:I275" si="21">ROUND(H270*1.2359,2)</f>
        <v>181.43</v>
      </c>
    </row>
    <row r="271" spans="1:9" x14ac:dyDescent="0.25">
      <c r="A271" s="63" t="s">
        <v>161</v>
      </c>
      <c r="B271" s="61">
        <v>1</v>
      </c>
      <c r="C271" s="61">
        <f t="shared" si="19"/>
        <v>176</v>
      </c>
      <c r="D271" s="61">
        <v>159</v>
      </c>
      <c r="E271" s="61">
        <v>17</v>
      </c>
      <c r="F271" s="62"/>
      <c r="G271" s="62">
        <v>3.67</v>
      </c>
      <c r="H271" s="62">
        <f t="shared" si="20"/>
        <v>124.78</v>
      </c>
      <c r="I271" s="62">
        <f t="shared" si="21"/>
        <v>154.22</v>
      </c>
    </row>
    <row r="272" spans="1:9" x14ac:dyDescent="0.25">
      <c r="A272" s="63" t="s">
        <v>161</v>
      </c>
      <c r="B272" s="61">
        <v>1</v>
      </c>
      <c r="C272" s="61">
        <f t="shared" si="19"/>
        <v>192</v>
      </c>
      <c r="D272" s="61">
        <v>159</v>
      </c>
      <c r="E272" s="61">
        <v>33</v>
      </c>
      <c r="F272" s="62"/>
      <c r="G272" s="62">
        <v>3.67</v>
      </c>
      <c r="H272" s="62">
        <f t="shared" si="20"/>
        <v>242.22</v>
      </c>
      <c r="I272" s="62">
        <f t="shared" si="21"/>
        <v>299.36</v>
      </c>
    </row>
    <row r="273" spans="1:9" x14ac:dyDescent="0.25">
      <c r="A273" s="63" t="s">
        <v>161</v>
      </c>
      <c r="B273" s="61">
        <v>1</v>
      </c>
      <c r="C273" s="61">
        <f t="shared" si="19"/>
        <v>181</v>
      </c>
      <c r="D273" s="61">
        <v>159</v>
      </c>
      <c r="E273" s="61">
        <v>22</v>
      </c>
      <c r="F273" s="62"/>
      <c r="G273" s="62">
        <v>3.67</v>
      </c>
      <c r="H273" s="62">
        <f t="shared" si="20"/>
        <v>161.47999999999999</v>
      </c>
      <c r="I273" s="62">
        <f t="shared" si="21"/>
        <v>199.57</v>
      </c>
    </row>
    <row r="274" spans="1:9" x14ac:dyDescent="0.25">
      <c r="A274" s="63" t="s">
        <v>161</v>
      </c>
      <c r="B274" s="61">
        <v>1</v>
      </c>
      <c r="C274" s="61">
        <f t="shared" si="19"/>
        <v>161</v>
      </c>
      <c r="D274" s="61">
        <v>159</v>
      </c>
      <c r="E274" s="61">
        <v>2</v>
      </c>
      <c r="F274" s="62"/>
      <c r="G274" s="62">
        <v>3.67</v>
      </c>
      <c r="H274" s="62">
        <f t="shared" si="20"/>
        <v>14.68</v>
      </c>
      <c r="I274" s="62">
        <f t="shared" si="21"/>
        <v>18.14</v>
      </c>
    </row>
    <row r="275" spans="1:9" x14ac:dyDescent="0.25">
      <c r="A275" s="63" t="s">
        <v>161</v>
      </c>
      <c r="B275" s="61">
        <v>1</v>
      </c>
      <c r="C275" s="61">
        <f t="shared" si="19"/>
        <v>171</v>
      </c>
      <c r="D275" s="61">
        <v>159</v>
      </c>
      <c r="E275" s="61">
        <v>12</v>
      </c>
      <c r="F275" s="62"/>
      <c r="G275" s="62">
        <v>3.67</v>
      </c>
      <c r="H275" s="62">
        <f t="shared" si="20"/>
        <v>88.08</v>
      </c>
      <c r="I275" s="62">
        <f t="shared" si="21"/>
        <v>108.86</v>
      </c>
    </row>
    <row r="276" spans="1:9" x14ac:dyDescent="0.25">
      <c r="B276" s="64"/>
      <c r="C276" s="64"/>
      <c r="D276" s="64"/>
      <c r="E276" s="64"/>
      <c r="F276" s="65"/>
      <c r="G276" s="65"/>
      <c r="H276" s="65"/>
      <c r="I276" s="65"/>
    </row>
  </sheetData>
  <mergeCells count="12"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  <mergeCell ref="D8:D9"/>
    <mergeCell ref="E8:E9"/>
  </mergeCells>
  <pageMargins left="0.70866141732283472" right="0.70866141732283472" top="0.74803149606299213" bottom="0.74803149606299213" header="0.31496062992125984" footer="0.31496062992125984"/>
  <pageSetup paperSize="9" scale="1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6E763-0540-4CA3-BAFF-0CD95FC88FB0}">
  <sheetPr>
    <tabColor theme="5" tint="0.59999389629810485"/>
  </sheetPr>
  <dimension ref="A1:I218"/>
  <sheetViews>
    <sheetView zoomScale="80" zoomScaleNormal="80" workbookViewId="0">
      <selection activeCell="N20" sqref="N20"/>
    </sheetView>
  </sheetViews>
  <sheetFormatPr defaultRowHeight="16.5" x14ac:dyDescent="0.25"/>
  <cols>
    <col min="1" max="1" width="56.140625" style="50" customWidth="1"/>
    <col min="2" max="2" width="15.28515625" style="50" customWidth="1"/>
    <col min="3" max="3" width="11.5703125" style="50" customWidth="1"/>
    <col min="4" max="4" width="12.140625" style="50" customWidth="1"/>
    <col min="5" max="5" width="18.42578125" style="50" customWidth="1"/>
    <col min="6" max="6" width="11.85546875" style="50" customWidth="1"/>
    <col min="7" max="7" width="17.42578125" style="50" customWidth="1"/>
    <col min="8" max="8" width="18.28515625" style="50" customWidth="1"/>
    <col min="9" max="9" width="19.5703125" style="50" customWidth="1"/>
    <col min="10" max="16384" width="9.140625" style="50"/>
  </cols>
  <sheetData>
    <row r="1" spans="1:9" x14ac:dyDescent="0.25">
      <c r="H1" s="272" t="s">
        <v>333</v>
      </c>
      <c r="I1" s="272"/>
    </row>
    <row r="2" spans="1:9" s="51" customFormat="1" ht="30.75" customHeight="1" x14ac:dyDescent="0.25">
      <c r="A2" s="273" t="s">
        <v>297</v>
      </c>
      <c r="B2" s="273"/>
      <c r="C2" s="273"/>
      <c r="D2" s="273"/>
      <c r="E2" s="273"/>
      <c r="F2" s="273"/>
      <c r="G2" s="273"/>
      <c r="H2" s="273"/>
      <c r="I2" s="273"/>
    </row>
    <row r="4" spans="1:9" x14ac:dyDescent="0.25">
      <c r="A4" s="50" t="s">
        <v>310</v>
      </c>
    </row>
    <row r="5" spans="1:9" x14ac:dyDescent="0.25">
      <c r="A5" s="50" t="s">
        <v>311</v>
      </c>
    </row>
    <row r="6" spans="1:9" x14ac:dyDescent="0.25">
      <c r="E6" s="52"/>
      <c r="H6" s="53"/>
    </row>
    <row r="7" spans="1:9" ht="45.75" customHeight="1" x14ac:dyDescent="0.25">
      <c r="A7" s="274"/>
      <c r="B7" s="275" t="s">
        <v>3</v>
      </c>
      <c r="C7" s="276" t="s">
        <v>4</v>
      </c>
      <c r="D7" s="276"/>
      <c r="E7" s="276"/>
      <c r="F7" s="276" t="s">
        <v>2</v>
      </c>
      <c r="G7" s="276" t="s">
        <v>296</v>
      </c>
      <c r="H7" s="277" t="s">
        <v>51</v>
      </c>
      <c r="I7" s="278" t="s">
        <v>52</v>
      </c>
    </row>
    <row r="8" spans="1:9" ht="24" customHeight="1" x14ac:dyDescent="0.25">
      <c r="A8" s="274"/>
      <c r="B8" s="275"/>
      <c r="C8" s="279" t="s">
        <v>294</v>
      </c>
      <c r="D8" s="279" t="s">
        <v>307</v>
      </c>
      <c r="E8" s="276" t="s">
        <v>53</v>
      </c>
      <c r="F8" s="276"/>
      <c r="G8" s="276"/>
      <c r="H8" s="277"/>
      <c r="I8" s="278"/>
    </row>
    <row r="9" spans="1:9" ht="32.25" customHeight="1" x14ac:dyDescent="0.25">
      <c r="A9" s="274"/>
      <c r="B9" s="275"/>
      <c r="C9" s="280"/>
      <c r="D9" s="280"/>
      <c r="E9" s="276"/>
      <c r="F9" s="276"/>
      <c r="G9" s="276"/>
      <c r="H9" s="277"/>
      <c r="I9" s="278"/>
    </row>
    <row r="10" spans="1:9" ht="20.25" customHeight="1" x14ac:dyDescent="0.25">
      <c r="A10" s="69">
        <v>1</v>
      </c>
      <c r="B10" s="69">
        <v>2</v>
      </c>
      <c r="C10" s="69" t="s">
        <v>42</v>
      </c>
      <c r="D10" s="69">
        <v>4</v>
      </c>
      <c r="E10" s="69">
        <v>5</v>
      </c>
      <c r="F10" s="69">
        <v>6</v>
      </c>
      <c r="G10" s="69">
        <v>7</v>
      </c>
      <c r="H10" s="69">
        <v>8</v>
      </c>
      <c r="I10" s="69" t="s">
        <v>293</v>
      </c>
    </row>
    <row r="11" spans="1:9" s="51" customFormat="1" ht="17.25" customHeight="1" x14ac:dyDescent="0.25">
      <c r="A11" s="54" t="s">
        <v>0</v>
      </c>
      <c r="B11" s="55">
        <f>SUM(B12,B53,B128,B147)</f>
        <v>203</v>
      </c>
      <c r="C11" s="55"/>
      <c r="D11" s="55"/>
      <c r="E11" s="55">
        <f>E12+E53+E128+E147</f>
        <v>4941</v>
      </c>
      <c r="F11" s="56"/>
      <c r="G11" s="56"/>
      <c r="H11" s="56">
        <f>H12+H53+H128+H147</f>
        <v>77739.5</v>
      </c>
      <c r="I11" s="56">
        <f>I12+I53+I128+I147</f>
        <v>96078.269999999975</v>
      </c>
    </row>
    <row r="12" spans="1:9" ht="33" x14ac:dyDescent="0.25">
      <c r="A12" s="121" t="s">
        <v>308</v>
      </c>
      <c r="B12" s="119">
        <f>SUM(B13:B52)</f>
        <v>40</v>
      </c>
      <c r="C12" s="119"/>
      <c r="D12" s="119"/>
      <c r="E12" s="119">
        <f t="shared" ref="E12:I12" si="0">SUM(E13:E52)</f>
        <v>1191</v>
      </c>
      <c r="F12" s="119"/>
      <c r="G12" s="119"/>
      <c r="H12" s="120">
        <f t="shared" si="0"/>
        <v>28477.590000000007</v>
      </c>
      <c r="I12" s="120">
        <f t="shared" si="0"/>
        <v>35195.440000000002</v>
      </c>
    </row>
    <row r="13" spans="1:9" x14ac:dyDescent="0.25">
      <c r="A13" s="60" t="s">
        <v>127</v>
      </c>
      <c r="B13" s="61">
        <v>1</v>
      </c>
      <c r="C13" s="61">
        <f t="shared" ref="C13:C52" si="1">D13+E13</f>
        <v>220</v>
      </c>
      <c r="D13" s="61">
        <v>159</v>
      </c>
      <c r="E13" s="61">
        <v>61</v>
      </c>
      <c r="F13" s="62"/>
      <c r="G13" s="62">
        <v>12.42</v>
      </c>
      <c r="H13" s="62">
        <f t="shared" ref="H13:H52" si="2">ROUND(G13*E13*2,2)</f>
        <v>1515.24</v>
      </c>
      <c r="I13" s="62">
        <f>ROUND(H13*1.2359,2)</f>
        <v>1872.69</v>
      </c>
    </row>
    <row r="14" spans="1:9" x14ac:dyDescent="0.25">
      <c r="A14" s="60" t="s">
        <v>127</v>
      </c>
      <c r="B14" s="61">
        <v>1</v>
      </c>
      <c r="C14" s="61">
        <f t="shared" si="1"/>
        <v>196</v>
      </c>
      <c r="D14" s="61">
        <v>159</v>
      </c>
      <c r="E14" s="61">
        <v>37</v>
      </c>
      <c r="F14" s="62"/>
      <c r="G14" s="62">
        <v>12.42</v>
      </c>
      <c r="H14" s="62">
        <f t="shared" si="2"/>
        <v>919.08</v>
      </c>
      <c r="I14" s="62">
        <f t="shared" ref="I14:I77" si="3">ROUND(H14*1.2359,2)</f>
        <v>1135.8900000000001</v>
      </c>
    </row>
    <row r="15" spans="1:9" x14ac:dyDescent="0.25">
      <c r="A15" s="60" t="s">
        <v>128</v>
      </c>
      <c r="B15" s="61">
        <v>1</v>
      </c>
      <c r="C15" s="61">
        <f t="shared" si="1"/>
        <v>223</v>
      </c>
      <c r="D15" s="61">
        <v>159</v>
      </c>
      <c r="E15" s="61">
        <v>64</v>
      </c>
      <c r="F15" s="62"/>
      <c r="G15" s="62">
        <v>14.75</v>
      </c>
      <c r="H15" s="62">
        <f t="shared" si="2"/>
        <v>1888</v>
      </c>
      <c r="I15" s="62">
        <f t="shared" si="3"/>
        <v>2333.38</v>
      </c>
    </row>
    <row r="16" spans="1:9" x14ac:dyDescent="0.25">
      <c r="A16" s="60" t="s">
        <v>128</v>
      </c>
      <c r="B16" s="61">
        <v>1</v>
      </c>
      <c r="C16" s="61">
        <f t="shared" si="1"/>
        <v>181</v>
      </c>
      <c r="D16" s="61">
        <v>159</v>
      </c>
      <c r="E16" s="61">
        <v>22</v>
      </c>
      <c r="F16" s="62"/>
      <c r="G16" s="62">
        <v>14.75</v>
      </c>
      <c r="H16" s="62">
        <f t="shared" si="2"/>
        <v>649</v>
      </c>
      <c r="I16" s="62">
        <f t="shared" si="3"/>
        <v>802.1</v>
      </c>
    </row>
    <row r="17" spans="1:9" x14ac:dyDescent="0.25">
      <c r="A17" s="60" t="s">
        <v>128</v>
      </c>
      <c r="B17" s="61">
        <v>1</v>
      </c>
      <c r="C17" s="61">
        <f t="shared" si="1"/>
        <v>174</v>
      </c>
      <c r="D17" s="61">
        <v>159</v>
      </c>
      <c r="E17" s="61">
        <v>15</v>
      </c>
      <c r="F17" s="62"/>
      <c r="G17" s="62">
        <v>10.56</v>
      </c>
      <c r="H17" s="62">
        <f t="shared" si="2"/>
        <v>316.8</v>
      </c>
      <c r="I17" s="62">
        <f t="shared" si="3"/>
        <v>391.53</v>
      </c>
    </row>
    <row r="18" spans="1:9" x14ac:dyDescent="0.25">
      <c r="A18" s="60" t="s">
        <v>128</v>
      </c>
      <c r="B18" s="61">
        <v>1</v>
      </c>
      <c r="C18" s="61">
        <f t="shared" si="1"/>
        <v>182</v>
      </c>
      <c r="D18" s="61">
        <v>159</v>
      </c>
      <c r="E18" s="61">
        <v>23</v>
      </c>
      <c r="F18" s="62"/>
      <c r="G18" s="62">
        <v>14.75</v>
      </c>
      <c r="H18" s="62">
        <f t="shared" si="2"/>
        <v>678.5</v>
      </c>
      <c r="I18" s="62">
        <f t="shared" si="3"/>
        <v>838.56</v>
      </c>
    </row>
    <row r="19" spans="1:9" x14ac:dyDescent="0.25">
      <c r="A19" s="60" t="s">
        <v>128</v>
      </c>
      <c r="B19" s="61">
        <v>1</v>
      </c>
      <c r="C19" s="61">
        <f t="shared" si="1"/>
        <v>221</v>
      </c>
      <c r="D19" s="61">
        <v>159</v>
      </c>
      <c r="E19" s="61">
        <v>62</v>
      </c>
      <c r="F19" s="62"/>
      <c r="G19" s="62">
        <v>14.75</v>
      </c>
      <c r="H19" s="62">
        <f t="shared" si="2"/>
        <v>1829</v>
      </c>
      <c r="I19" s="62">
        <f t="shared" si="3"/>
        <v>2260.46</v>
      </c>
    </row>
    <row r="20" spans="1:9" x14ac:dyDescent="0.25">
      <c r="A20" s="60" t="s">
        <v>128</v>
      </c>
      <c r="B20" s="61">
        <v>1</v>
      </c>
      <c r="C20" s="61">
        <f t="shared" si="1"/>
        <v>179</v>
      </c>
      <c r="D20" s="61">
        <v>159</v>
      </c>
      <c r="E20" s="61">
        <v>20</v>
      </c>
      <c r="F20" s="62"/>
      <c r="G20" s="62">
        <v>10.46</v>
      </c>
      <c r="H20" s="62">
        <f t="shared" si="2"/>
        <v>418.4</v>
      </c>
      <c r="I20" s="62">
        <f t="shared" si="3"/>
        <v>517.1</v>
      </c>
    </row>
    <row r="21" spans="1:9" x14ac:dyDescent="0.25">
      <c r="A21" s="60" t="s">
        <v>128</v>
      </c>
      <c r="B21" s="61">
        <v>1</v>
      </c>
      <c r="C21" s="61">
        <f t="shared" si="1"/>
        <v>223</v>
      </c>
      <c r="D21" s="61">
        <v>159</v>
      </c>
      <c r="E21" s="61">
        <v>64</v>
      </c>
      <c r="F21" s="62"/>
      <c r="G21" s="62">
        <v>14.25</v>
      </c>
      <c r="H21" s="62">
        <f t="shared" si="2"/>
        <v>1824</v>
      </c>
      <c r="I21" s="62">
        <f t="shared" si="3"/>
        <v>2254.2800000000002</v>
      </c>
    </row>
    <row r="22" spans="1:9" x14ac:dyDescent="0.25">
      <c r="A22" s="60" t="s">
        <v>128</v>
      </c>
      <c r="B22" s="61">
        <v>1</v>
      </c>
      <c r="C22" s="61">
        <f t="shared" si="1"/>
        <v>202</v>
      </c>
      <c r="D22" s="61">
        <v>159</v>
      </c>
      <c r="E22" s="61">
        <v>43</v>
      </c>
      <c r="F22" s="62"/>
      <c r="G22" s="62">
        <v>14.25</v>
      </c>
      <c r="H22" s="62">
        <f t="shared" si="2"/>
        <v>1225.5</v>
      </c>
      <c r="I22" s="62">
        <f t="shared" si="3"/>
        <v>1514.6</v>
      </c>
    </row>
    <row r="23" spans="1:9" x14ac:dyDescent="0.25">
      <c r="A23" s="60" t="s">
        <v>129</v>
      </c>
      <c r="B23" s="61">
        <v>1</v>
      </c>
      <c r="C23" s="61">
        <f t="shared" si="1"/>
        <v>168</v>
      </c>
      <c r="D23" s="61">
        <v>159</v>
      </c>
      <c r="E23" s="61">
        <v>9</v>
      </c>
      <c r="F23" s="62"/>
      <c r="G23" s="62">
        <v>10.56</v>
      </c>
      <c r="H23" s="62">
        <f t="shared" si="2"/>
        <v>190.08</v>
      </c>
      <c r="I23" s="62">
        <f t="shared" si="3"/>
        <v>234.92</v>
      </c>
    </row>
    <row r="24" spans="1:9" x14ac:dyDescent="0.25">
      <c r="A24" s="60" t="s">
        <v>129</v>
      </c>
      <c r="B24" s="61">
        <v>1</v>
      </c>
      <c r="C24" s="61">
        <f t="shared" si="1"/>
        <v>174</v>
      </c>
      <c r="D24" s="61">
        <v>159</v>
      </c>
      <c r="E24" s="61">
        <v>15</v>
      </c>
      <c r="F24" s="62"/>
      <c r="G24" s="62">
        <v>10.56</v>
      </c>
      <c r="H24" s="62">
        <f t="shared" si="2"/>
        <v>316.8</v>
      </c>
      <c r="I24" s="62">
        <f t="shared" si="3"/>
        <v>391.53</v>
      </c>
    </row>
    <row r="25" spans="1:9" x14ac:dyDescent="0.25">
      <c r="A25" s="60" t="s">
        <v>129</v>
      </c>
      <c r="B25" s="61">
        <v>1</v>
      </c>
      <c r="C25" s="61">
        <f t="shared" si="1"/>
        <v>160</v>
      </c>
      <c r="D25" s="61">
        <v>159</v>
      </c>
      <c r="E25" s="61">
        <v>1</v>
      </c>
      <c r="F25" s="62"/>
      <c r="G25" s="62">
        <v>10.199999999999999</v>
      </c>
      <c r="H25" s="62">
        <f t="shared" si="2"/>
        <v>20.399999999999999</v>
      </c>
      <c r="I25" s="62">
        <f t="shared" si="3"/>
        <v>25.21</v>
      </c>
    </row>
    <row r="26" spans="1:9" x14ac:dyDescent="0.25">
      <c r="A26" s="60" t="s">
        <v>129</v>
      </c>
      <c r="B26" s="61">
        <v>1</v>
      </c>
      <c r="C26" s="61">
        <f t="shared" si="1"/>
        <v>169</v>
      </c>
      <c r="D26" s="61">
        <v>159</v>
      </c>
      <c r="E26" s="61">
        <v>10</v>
      </c>
      <c r="F26" s="62"/>
      <c r="G26" s="62">
        <v>10.199999999999999</v>
      </c>
      <c r="H26" s="62">
        <f t="shared" si="2"/>
        <v>204</v>
      </c>
      <c r="I26" s="62">
        <f t="shared" si="3"/>
        <v>252.12</v>
      </c>
    </row>
    <row r="27" spans="1:9" x14ac:dyDescent="0.25">
      <c r="A27" s="60" t="s">
        <v>162</v>
      </c>
      <c r="B27" s="61">
        <v>1</v>
      </c>
      <c r="C27" s="61">
        <f t="shared" si="1"/>
        <v>207</v>
      </c>
      <c r="D27" s="61">
        <v>159</v>
      </c>
      <c r="E27" s="61">
        <v>48</v>
      </c>
      <c r="F27" s="62"/>
      <c r="G27" s="62">
        <v>13.15</v>
      </c>
      <c r="H27" s="62">
        <f t="shared" si="2"/>
        <v>1262.4000000000001</v>
      </c>
      <c r="I27" s="62">
        <f t="shared" si="3"/>
        <v>1560.2</v>
      </c>
    </row>
    <row r="28" spans="1:9" x14ac:dyDescent="0.25">
      <c r="A28" s="60" t="s">
        <v>130</v>
      </c>
      <c r="B28" s="61">
        <v>1</v>
      </c>
      <c r="C28" s="61">
        <f t="shared" si="1"/>
        <v>160</v>
      </c>
      <c r="D28" s="61">
        <v>159</v>
      </c>
      <c r="E28" s="61">
        <v>1</v>
      </c>
      <c r="F28" s="62"/>
      <c r="G28" s="62">
        <v>10.56</v>
      </c>
      <c r="H28" s="62">
        <f t="shared" si="2"/>
        <v>21.12</v>
      </c>
      <c r="I28" s="62">
        <f t="shared" si="3"/>
        <v>26.1</v>
      </c>
    </row>
    <row r="29" spans="1:9" x14ac:dyDescent="0.25">
      <c r="A29" s="60" t="s">
        <v>130</v>
      </c>
      <c r="B29" s="61">
        <v>1</v>
      </c>
      <c r="C29" s="61">
        <f t="shared" si="1"/>
        <v>191</v>
      </c>
      <c r="D29" s="61">
        <v>159</v>
      </c>
      <c r="E29" s="61">
        <v>32</v>
      </c>
      <c r="F29" s="62"/>
      <c r="G29" s="62">
        <v>10.199999999999999</v>
      </c>
      <c r="H29" s="62">
        <f t="shared" si="2"/>
        <v>652.79999999999995</v>
      </c>
      <c r="I29" s="62">
        <f t="shared" si="3"/>
        <v>806.8</v>
      </c>
    </row>
    <row r="30" spans="1:9" x14ac:dyDescent="0.25">
      <c r="A30" s="60" t="s">
        <v>163</v>
      </c>
      <c r="B30" s="61">
        <v>1</v>
      </c>
      <c r="C30" s="61">
        <f t="shared" si="1"/>
        <v>167</v>
      </c>
      <c r="D30" s="61">
        <v>159</v>
      </c>
      <c r="E30" s="61">
        <v>8</v>
      </c>
      <c r="F30" s="62"/>
      <c r="G30" s="62">
        <v>12.96</v>
      </c>
      <c r="H30" s="62">
        <f t="shared" si="2"/>
        <v>207.36</v>
      </c>
      <c r="I30" s="62">
        <f t="shared" si="3"/>
        <v>256.27999999999997</v>
      </c>
    </row>
    <row r="31" spans="1:9" x14ac:dyDescent="0.25">
      <c r="A31" s="60" t="s">
        <v>131</v>
      </c>
      <c r="B31" s="61">
        <v>1</v>
      </c>
      <c r="C31" s="61">
        <f t="shared" si="1"/>
        <v>223</v>
      </c>
      <c r="D31" s="61">
        <v>159</v>
      </c>
      <c r="E31" s="61">
        <v>64</v>
      </c>
      <c r="F31" s="62"/>
      <c r="G31" s="62">
        <v>10.56</v>
      </c>
      <c r="H31" s="62">
        <f t="shared" si="2"/>
        <v>1351.68</v>
      </c>
      <c r="I31" s="62">
        <f t="shared" si="3"/>
        <v>1670.54</v>
      </c>
    </row>
    <row r="32" spans="1:9" x14ac:dyDescent="0.25">
      <c r="A32" s="60" t="s">
        <v>132</v>
      </c>
      <c r="B32" s="61">
        <v>1</v>
      </c>
      <c r="C32" s="61">
        <f t="shared" si="1"/>
        <v>192</v>
      </c>
      <c r="D32" s="61">
        <v>159</v>
      </c>
      <c r="E32" s="61">
        <v>33</v>
      </c>
      <c r="F32" s="62"/>
      <c r="G32" s="62">
        <v>12.42</v>
      </c>
      <c r="H32" s="62">
        <f t="shared" si="2"/>
        <v>819.72</v>
      </c>
      <c r="I32" s="62">
        <f t="shared" si="3"/>
        <v>1013.09</v>
      </c>
    </row>
    <row r="33" spans="1:9" x14ac:dyDescent="0.25">
      <c r="A33" s="60" t="s">
        <v>133</v>
      </c>
      <c r="B33" s="61">
        <v>1</v>
      </c>
      <c r="C33" s="61">
        <f t="shared" si="1"/>
        <v>223</v>
      </c>
      <c r="D33" s="61">
        <v>159</v>
      </c>
      <c r="E33" s="61">
        <v>64</v>
      </c>
      <c r="F33" s="62"/>
      <c r="G33" s="62">
        <v>10.46</v>
      </c>
      <c r="H33" s="62">
        <f t="shared" si="2"/>
        <v>1338.88</v>
      </c>
      <c r="I33" s="62">
        <f t="shared" si="3"/>
        <v>1654.72</v>
      </c>
    </row>
    <row r="34" spans="1:9" x14ac:dyDescent="0.25">
      <c r="A34" s="60" t="s">
        <v>134</v>
      </c>
      <c r="B34" s="61">
        <v>1</v>
      </c>
      <c r="C34" s="61">
        <f t="shared" si="1"/>
        <v>191</v>
      </c>
      <c r="D34" s="61">
        <v>159</v>
      </c>
      <c r="E34" s="61">
        <v>32</v>
      </c>
      <c r="F34" s="62"/>
      <c r="G34" s="62">
        <v>15.24</v>
      </c>
      <c r="H34" s="62">
        <f t="shared" si="2"/>
        <v>975.36</v>
      </c>
      <c r="I34" s="62">
        <f t="shared" si="3"/>
        <v>1205.45</v>
      </c>
    </row>
    <row r="35" spans="1:9" x14ac:dyDescent="0.25">
      <c r="A35" s="60" t="s">
        <v>134</v>
      </c>
      <c r="B35" s="61">
        <v>1</v>
      </c>
      <c r="C35" s="61">
        <f t="shared" si="1"/>
        <v>192</v>
      </c>
      <c r="D35" s="61">
        <v>159</v>
      </c>
      <c r="E35" s="61">
        <v>33</v>
      </c>
      <c r="F35" s="62"/>
      <c r="G35" s="62">
        <v>15.24</v>
      </c>
      <c r="H35" s="62">
        <f t="shared" si="2"/>
        <v>1005.84</v>
      </c>
      <c r="I35" s="62">
        <f t="shared" si="3"/>
        <v>1243.1199999999999</v>
      </c>
    </row>
    <row r="36" spans="1:9" x14ac:dyDescent="0.25">
      <c r="A36" s="60" t="s">
        <v>164</v>
      </c>
      <c r="B36" s="61">
        <v>1</v>
      </c>
      <c r="C36" s="61">
        <f t="shared" si="1"/>
        <v>160</v>
      </c>
      <c r="D36" s="61">
        <v>159</v>
      </c>
      <c r="E36" s="61">
        <v>1</v>
      </c>
      <c r="F36" s="62"/>
      <c r="G36" s="62">
        <v>10.35</v>
      </c>
      <c r="H36" s="62">
        <f t="shared" si="2"/>
        <v>20.7</v>
      </c>
      <c r="I36" s="62">
        <f t="shared" si="3"/>
        <v>25.58</v>
      </c>
    </row>
    <row r="37" spans="1:9" x14ac:dyDescent="0.25">
      <c r="A37" s="60" t="s">
        <v>136</v>
      </c>
      <c r="B37" s="61">
        <v>1</v>
      </c>
      <c r="C37" s="61">
        <f t="shared" si="1"/>
        <v>192</v>
      </c>
      <c r="D37" s="61">
        <v>159</v>
      </c>
      <c r="E37" s="61">
        <v>33</v>
      </c>
      <c r="F37" s="62"/>
      <c r="G37" s="62">
        <v>10.199999999999999</v>
      </c>
      <c r="H37" s="62">
        <f t="shared" si="2"/>
        <v>673.2</v>
      </c>
      <c r="I37" s="62">
        <f t="shared" si="3"/>
        <v>832.01</v>
      </c>
    </row>
    <row r="38" spans="1:9" x14ac:dyDescent="0.25">
      <c r="A38" s="60" t="s">
        <v>47</v>
      </c>
      <c r="B38" s="61">
        <v>1</v>
      </c>
      <c r="C38" s="61">
        <f t="shared" si="1"/>
        <v>180</v>
      </c>
      <c r="D38" s="61">
        <v>159</v>
      </c>
      <c r="E38" s="61">
        <v>21</v>
      </c>
      <c r="F38" s="62"/>
      <c r="G38" s="62">
        <v>4.3490000000000002</v>
      </c>
      <c r="H38" s="62">
        <f t="shared" si="2"/>
        <v>182.66</v>
      </c>
      <c r="I38" s="62">
        <f t="shared" si="3"/>
        <v>225.75</v>
      </c>
    </row>
    <row r="39" spans="1:9" x14ac:dyDescent="0.25">
      <c r="A39" s="60" t="s">
        <v>47</v>
      </c>
      <c r="B39" s="61">
        <v>1</v>
      </c>
      <c r="C39" s="61">
        <f t="shared" si="1"/>
        <v>160</v>
      </c>
      <c r="D39" s="61">
        <v>159</v>
      </c>
      <c r="E39" s="61">
        <v>1</v>
      </c>
      <c r="F39" s="62"/>
      <c r="G39" s="62">
        <v>4.3490000000000002</v>
      </c>
      <c r="H39" s="62">
        <f>ROUND(G39*E39*2,2)</f>
        <v>8.6999999999999993</v>
      </c>
      <c r="I39" s="62">
        <f t="shared" si="3"/>
        <v>10.75</v>
      </c>
    </row>
    <row r="40" spans="1:9" x14ac:dyDescent="0.25">
      <c r="A40" s="60" t="s">
        <v>137</v>
      </c>
      <c r="B40" s="61">
        <v>1</v>
      </c>
      <c r="C40" s="61">
        <f t="shared" si="1"/>
        <v>212</v>
      </c>
      <c r="D40" s="61">
        <v>159</v>
      </c>
      <c r="E40" s="61">
        <v>53</v>
      </c>
      <c r="F40" s="62">
        <v>1572.39</v>
      </c>
      <c r="G40" s="62">
        <f>F40/167.42</f>
        <v>9.3918886632421472</v>
      </c>
      <c r="H40" s="62">
        <f t="shared" si="2"/>
        <v>995.54</v>
      </c>
      <c r="I40" s="62">
        <f t="shared" si="3"/>
        <v>1230.3900000000001</v>
      </c>
    </row>
    <row r="41" spans="1:9" x14ac:dyDescent="0.25">
      <c r="A41" s="60" t="s">
        <v>137</v>
      </c>
      <c r="B41" s="61">
        <v>1</v>
      </c>
      <c r="C41" s="61">
        <f t="shared" si="1"/>
        <v>181</v>
      </c>
      <c r="D41" s="61">
        <v>159</v>
      </c>
      <c r="E41" s="61">
        <v>22</v>
      </c>
      <c r="F41" s="62">
        <v>1572.39</v>
      </c>
      <c r="G41" s="62">
        <f t="shared" ref="G41:G49" si="4">F41/167.42</f>
        <v>9.3918886632421472</v>
      </c>
      <c r="H41" s="62">
        <f t="shared" si="2"/>
        <v>413.24</v>
      </c>
      <c r="I41" s="62">
        <f t="shared" si="3"/>
        <v>510.72</v>
      </c>
    </row>
    <row r="42" spans="1:9" x14ac:dyDescent="0.25">
      <c r="A42" s="60" t="s">
        <v>137</v>
      </c>
      <c r="B42" s="61">
        <v>1</v>
      </c>
      <c r="C42" s="61">
        <f t="shared" si="1"/>
        <v>204</v>
      </c>
      <c r="D42" s="61">
        <v>159</v>
      </c>
      <c r="E42" s="61">
        <v>45</v>
      </c>
      <c r="F42" s="62">
        <v>1572.39</v>
      </c>
      <c r="G42" s="62">
        <f t="shared" si="4"/>
        <v>9.3918886632421472</v>
      </c>
      <c r="H42" s="62">
        <f t="shared" si="2"/>
        <v>845.27</v>
      </c>
      <c r="I42" s="62">
        <f t="shared" si="3"/>
        <v>1044.67</v>
      </c>
    </row>
    <row r="43" spans="1:9" x14ac:dyDescent="0.25">
      <c r="A43" s="60" t="s">
        <v>137</v>
      </c>
      <c r="B43" s="61">
        <v>1</v>
      </c>
      <c r="C43" s="61">
        <f t="shared" si="1"/>
        <v>179</v>
      </c>
      <c r="D43" s="61">
        <v>159</v>
      </c>
      <c r="E43" s="61">
        <v>20</v>
      </c>
      <c r="F43" s="62">
        <v>1572.39</v>
      </c>
      <c r="G43" s="62">
        <f t="shared" si="4"/>
        <v>9.3918886632421472</v>
      </c>
      <c r="H43" s="62">
        <f t="shared" si="2"/>
        <v>375.68</v>
      </c>
      <c r="I43" s="62">
        <f t="shared" si="3"/>
        <v>464.3</v>
      </c>
    </row>
    <row r="44" spans="1:9" x14ac:dyDescent="0.25">
      <c r="A44" s="60" t="s">
        <v>137</v>
      </c>
      <c r="B44" s="61">
        <v>1</v>
      </c>
      <c r="C44" s="61">
        <f t="shared" si="1"/>
        <v>187</v>
      </c>
      <c r="D44" s="61">
        <v>159</v>
      </c>
      <c r="E44" s="61">
        <v>28</v>
      </c>
      <c r="F44" s="62">
        <v>1572.39</v>
      </c>
      <c r="G44" s="62">
        <f t="shared" si="4"/>
        <v>9.3918886632421472</v>
      </c>
      <c r="H44" s="62">
        <f t="shared" si="2"/>
        <v>525.95000000000005</v>
      </c>
      <c r="I44" s="62">
        <f t="shared" si="3"/>
        <v>650.02</v>
      </c>
    </row>
    <row r="45" spans="1:9" x14ac:dyDescent="0.25">
      <c r="A45" s="60" t="s">
        <v>137</v>
      </c>
      <c r="B45" s="61">
        <v>1</v>
      </c>
      <c r="C45" s="61">
        <f t="shared" si="1"/>
        <v>181</v>
      </c>
      <c r="D45" s="61">
        <v>159</v>
      </c>
      <c r="E45" s="61">
        <v>22</v>
      </c>
      <c r="F45" s="62">
        <v>1572.39</v>
      </c>
      <c r="G45" s="62">
        <f t="shared" si="4"/>
        <v>9.3918886632421472</v>
      </c>
      <c r="H45" s="62">
        <f t="shared" si="2"/>
        <v>413.24</v>
      </c>
      <c r="I45" s="62">
        <f t="shared" si="3"/>
        <v>510.72</v>
      </c>
    </row>
    <row r="46" spans="1:9" x14ac:dyDescent="0.25">
      <c r="A46" s="60" t="s">
        <v>137</v>
      </c>
      <c r="B46" s="61">
        <v>1</v>
      </c>
      <c r="C46" s="61">
        <f t="shared" si="1"/>
        <v>200</v>
      </c>
      <c r="D46" s="61">
        <v>159</v>
      </c>
      <c r="E46" s="61">
        <v>41</v>
      </c>
      <c r="F46" s="62">
        <v>1572.39</v>
      </c>
      <c r="G46" s="62">
        <f t="shared" si="4"/>
        <v>9.3918886632421472</v>
      </c>
      <c r="H46" s="62">
        <f t="shared" si="2"/>
        <v>770.13</v>
      </c>
      <c r="I46" s="62">
        <f t="shared" si="3"/>
        <v>951.8</v>
      </c>
    </row>
    <row r="47" spans="1:9" x14ac:dyDescent="0.25">
      <c r="A47" s="60" t="s">
        <v>137</v>
      </c>
      <c r="B47" s="61">
        <v>1</v>
      </c>
      <c r="C47" s="61">
        <f t="shared" si="1"/>
        <v>169</v>
      </c>
      <c r="D47" s="61">
        <v>159</v>
      </c>
      <c r="E47" s="61">
        <v>10</v>
      </c>
      <c r="F47" s="62">
        <v>1429.45</v>
      </c>
      <c r="G47" s="62">
        <f t="shared" si="4"/>
        <v>8.5381077529566376</v>
      </c>
      <c r="H47" s="62">
        <f t="shared" si="2"/>
        <v>170.76</v>
      </c>
      <c r="I47" s="62">
        <f t="shared" si="3"/>
        <v>211.04</v>
      </c>
    </row>
    <row r="48" spans="1:9" x14ac:dyDescent="0.25">
      <c r="A48" s="60" t="s">
        <v>137</v>
      </c>
      <c r="B48" s="61">
        <v>1</v>
      </c>
      <c r="C48" s="61">
        <f t="shared" si="1"/>
        <v>203</v>
      </c>
      <c r="D48" s="61">
        <v>159</v>
      </c>
      <c r="E48" s="61">
        <v>44</v>
      </c>
      <c r="F48" s="62">
        <v>1429.45</v>
      </c>
      <c r="G48" s="62">
        <f t="shared" si="4"/>
        <v>8.5381077529566376</v>
      </c>
      <c r="H48" s="62">
        <f t="shared" si="2"/>
        <v>751.35</v>
      </c>
      <c r="I48" s="62">
        <f t="shared" si="3"/>
        <v>928.59</v>
      </c>
    </row>
    <row r="49" spans="1:9" x14ac:dyDescent="0.25">
      <c r="A49" s="60" t="s">
        <v>137</v>
      </c>
      <c r="B49" s="61">
        <v>1</v>
      </c>
      <c r="C49" s="61">
        <f t="shared" si="1"/>
        <v>183</v>
      </c>
      <c r="D49" s="61">
        <v>159</v>
      </c>
      <c r="E49" s="61">
        <v>24</v>
      </c>
      <c r="F49" s="62">
        <v>1429.45</v>
      </c>
      <c r="G49" s="62">
        <f t="shared" si="4"/>
        <v>8.5381077529566376</v>
      </c>
      <c r="H49" s="62">
        <f t="shared" si="2"/>
        <v>409.83</v>
      </c>
      <c r="I49" s="62">
        <f t="shared" si="3"/>
        <v>506.51</v>
      </c>
    </row>
    <row r="50" spans="1:9" x14ac:dyDescent="0.25">
      <c r="A50" s="60" t="s">
        <v>138</v>
      </c>
      <c r="B50" s="61">
        <v>1</v>
      </c>
      <c r="C50" s="61">
        <f t="shared" si="1"/>
        <v>174</v>
      </c>
      <c r="D50" s="61">
        <v>159</v>
      </c>
      <c r="E50" s="61">
        <v>15</v>
      </c>
      <c r="F50" s="62"/>
      <c r="G50" s="62">
        <v>17.79</v>
      </c>
      <c r="H50" s="62">
        <f t="shared" si="2"/>
        <v>533.70000000000005</v>
      </c>
      <c r="I50" s="62">
        <f t="shared" si="3"/>
        <v>659.6</v>
      </c>
    </row>
    <row r="51" spans="1:9" x14ac:dyDescent="0.25">
      <c r="A51" s="60" t="s">
        <v>139</v>
      </c>
      <c r="B51" s="61">
        <v>1</v>
      </c>
      <c r="C51" s="61">
        <f t="shared" si="1"/>
        <v>200</v>
      </c>
      <c r="D51" s="61">
        <v>159</v>
      </c>
      <c r="E51" s="61">
        <v>41</v>
      </c>
      <c r="F51" s="62"/>
      <c r="G51" s="62">
        <v>17.53</v>
      </c>
      <c r="H51" s="62">
        <f>ROUND(G51*E51*2,2)</f>
        <v>1437.46</v>
      </c>
      <c r="I51" s="62">
        <f t="shared" si="3"/>
        <v>1776.56</v>
      </c>
    </row>
    <row r="52" spans="1:9" x14ac:dyDescent="0.25">
      <c r="A52" s="60" t="s">
        <v>140</v>
      </c>
      <c r="B52" s="61">
        <v>1</v>
      </c>
      <c r="C52" s="61">
        <f t="shared" si="1"/>
        <v>168</v>
      </c>
      <c r="D52" s="61">
        <v>159</v>
      </c>
      <c r="E52" s="61">
        <v>9</v>
      </c>
      <c r="F52" s="62"/>
      <c r="G52" s="62">
        <v>17.79</v>
      </c>
      <c r="H52" s="62">
        <f t="shared" si="2"/>
        <v>320.22000000000003</v>
      </c>
      <c r="I52" s="62">
        <f t="shared" si="3"/>
        <v>395.76</v>
      </c>
    </row>
    <row r="53" spans="1:9" ht="33" x14ac:dyDescent="0.25">
      <c r="A53" s="121" t="s">
        <v>237</v>
      </c>
      <c r="B53" s="123">
        <f>SUM(B54:B127)</f>
        <v>74</v>
      </c>
      <c r="C53" s="123"/>
      <c r="D53" s="123"/>
      <c r="E53" s="123">
        <f t="shared" ref="E53:I53" si="5">SUM(E54:E127)</f>
        <v>2126</v>
      </c>
      <c r="F53" s="123"/>
      <c r="G53" s="123"/>
      <c r="H53" s="122">
        <f t="shared" si="5"/>
        <v>31768.369999999995</v>
      </c>
      <c r="I53" s="122">
        <f t="shared" si="5"/>
        <v>39262.529999999984</v>
      </c>
    </row>
    <row r="54" spans="1:9" x14ac:dyDescent="0.25">
      <c r="A54" s="60" t="s">
        <v>141</v>
      </c>
      <c r="B54" s="61">
        <v>1</v>
      </c>
      <c r="C54" s="61">
        <f t="shared" ref="C54:C117" si="6">D54+E54</f>
        <v>175</v>
      </c>
      <c r="D54" s="61">
        <v>159</v>
      </c>
      <c r="E54" s="61">
        <v>16</v>
      </c>
      <c r="F54" s="62"/>
      <c r="G54" s="62">
        <v>7.45</v>
      </c>
      <c r="H54" s="62">
        <f t="shared" ref="H54:H117" si="7">ROUND(G54*E54*2,2)</f>
        <v>238.4</v>
      </c>
      <c r="I54" s="62">
        <f t="shared" si="3"/>
        <v>294.64</v>
      </c>
    </row>
    <row r="55" spans="1:9" x14ac:dyDescent="0.25">
      <c r="A55" s="60" t="s">
        <v>141</v>
      </c>
      <c r="B55" s="61">
        <v>1</v>
      </c>
      <c r="C55" s="61">
        <f t="shared" si="6"/>
        <v>200</v>
      </c>
      <c r="D55" s="61">
        <v>159</v>
      </c>
      <c r="E55" s="61">
        <v>41</v>
      </c>
      <c r="F55" s="62"/>
      <c r="G55" s="62">
        <v>7.2</v>
      </c>
      <c r="H55" s="62">
        <f t="shared" si="7"/>
        <v>590.4</v>
      </c>
      <c r="I55" s="62">
        <f t="shared" si="3"/>
        <v>729.68</v>
      </c>
    </row>
    <row r="56" spans="1:9" x14ac:dyDescent="0.25">
      <c r="A56" s="60" t="s">
        <v>142</v>
      </c>
      <c r="B56" s="61">
        <v>1</v>
      </c>
      <c r="C56" s="61">
        <f t="shared" si="6"/>
        <v>188</v>
      </c>
      <c r="D56" s="61">
        <v>159</v>
      </c>
      <c r="E56" s="61">
        <v>29</v>
      </c>
      <c r="F56" s="62"/>
      <c r="G56" s="62">
        <v>9.2899999999999991</v>
      </c>
      <c r="H56" s="62">
        <f t="shared" si="7"/>
        <v>538.82000000000005</v>
      </c>
      <c r="I56" s="62">
        <f t="shared" si="3"/>
        <v>665.93</v>
      </c>
    </row>
    <row r="57" spans="1:9" x14ac:dyDescent="0.25">
      <c r="A57" s="60" t="s">
        <v>143</v>
      </c>
      <c r="B57" s="61">
        <v>1</v>
      </c>
      <c r="C57" s="61">
        <f t="shared" si="6"/>
        <v>160</v>
      </c>
      <c r="D57" s="61">
        <v>159</v>
      </c>
      <c r="E57" s="61">
        <v>1</v>
      </c>
      <c r="F57" s="62"/>
      <c r="G57" s="62">
        <v>9.4700000000000006</v>
      </c>
      <c r="H57" s="62">
        <f t="shared" si="7"/>
        <v>18.940000000000001</v>
      </c>
      <c r="I57" s="62">
        <f t="shared" si="3"/>
        <v>23.41</v>
      </c>
    </row>
    <row r="58" spans="1:9" x14ac:dyDescent="0.25">
      <c r="A58" s="60" t="s">
        <v>143</v>
      </c>
      <c r="B58" s="61">
        <v>1</v>
      </c>
      <c r="C58" s="61">
        <f t="shared" si="6"/>
        <v>208</v>
      </c>
      <c r="D58" s="61">
        <v>159</v>
      </c>
      <c r="E58" s="61">
        <v>49</v>
      </c>
      <c r="F58" s="62"/>
      <c r="G58" s="62">
        <v>9.4700000000000006</v>
      </c>
      <c r="H58" s="62">
        <f t="shared" si="7"/>
        <v>928.06</v>
      </c>
      <c r="I58" s="62">
        <f t="shared" si="3"/>
        <v>1146.99</v>
      </c>
    </row>
    <row r="59" spans="1:9" x14ac:dyDescent="0.25">
      <c r="A59" s="60" t="s">
        <v>143</v>
      </c>
      <c r="B59" s="61">
        <v>1</v>
      </c>
      <c r="C59" s="61">
        <f t="shared" si="6"/>
        <v>200</v>
      </c>
      <c r="D59" s="61">
        <v>159</v>
      </c>
      <c r="E59" s="61">
        <v>41</v>
      </c>
      <c r="F59" s="62"/>
      <c r="G59" s="62">
        <v>9.4700000000000006</v>
      </c>
      <c r="H59" s="62">
        <f t="shared" si="7"/>
        <v>776.54</v>
      </c>
      <c r="I59" s="62">
        <f t="shared" si="3"/>
        <v>959.73</v>
      </c>
    </row>
    <row r="60" spans="1:9" x14ac:dyDescent="0.25">
      <c r="A60" s="60" t="s">
        <v>144</v>
      </c>
      <c r="B60" s="61">
        <v>1</v>
      </c>
      <c r="C60" s="61">
        <f t="shared" si="6"/>
        <v>188</v>
      </c>
      <c r="D60" s="61">
        <v>159</v>
      </c>
      <c r="E60" s="61">
        <v>29</v>
      </c>
      <c r="F60" s="62"/>
      <c r="G60" s="62">
        <v>7.45</v>
      </c>
      <c r="H60" s="62">
        <f t="shared" si="7"/>
        <v>432.1</v>
      </c>
      <c r="I60" s="62">
        <f t="shared" si="3"/>
        <v>534.03</v>
      </c>
    </row>
    <row r="61" spans="1:9" x14ac:dyDescent="0.25">
      <c r="A61" s="60" t="s">
        <v>144</v>
      </c>
      <c r="B61" s="61">
        <v>1</v>
      </c>
      <c r="C61" s="61">
        <f t="shared" si="6"/>
        <v>183</v>
      </c>
      <c r="D61" s="61">
        <v>159</v>
      </c>
      <c r="E61" s="61">
        <v>24</v>
      </c>
      <c r="F61" s="62"/>
      <c r="G61" s="62">
        <v>9.4700000000000006</v>
      </c>
      <c r="H61" s="62">
        <f t="shared" si="7"/>
        <v>454.56</v>
      </c>
      <c r="I61" s="62">
        <f t="shared" si="3"/>
        <v>561.79</v>
      </c>
    </row>
    <row r="62" spans="1:9" x14ac:dyDescent="0.25">
      <c r="A62" s="60" t="s">
        <v>144</v>
      </c>
      <c r="B62" s="61">
        <v>1</v>
      </c>
      <c r="C62" s="61">
        <f t="shared" si="6"/>
        <v>208</v>
      </c>
      <c r="D62" s="61">
        <v>159</v>
      </c>
      <c r="E62" s="61">
        <v>49</v>
      </c>
      <c r="F62" s="62"/>
      <c r="G62" s="62">
        <v>9.3800000000000008</v>
      </c>
      <c r="H62" s="62">
        <f t="shared" si="7"/>
        <v>919.24</v>
      </c>
      <c r="I62" s="62">
        <f t="shared" si="3"/>
        <v>1136.0899999999999</v>
      </c>
    </row>
    <row r="63" spans="1:9" x14ac:dyDescent="0.25">
      <c r="A63" s="60" t="s">
        <v>144</v>
      </c>
      <c r="B63" s="61">
        <v>1</v>
      </c>
      <c r="C63" s="61">
        <f t="shared" si="6"/>
        <v>210</v>
      </c>
      <c r="D63" s="61">
        <v>159</v>
      </c>
      <c r="E63" s="61">
        <v>51</v>
      </c>
      <c r="F63" s="62"/>
      <c r="G63" s="62">
        <v>7.45</v>
      </c>
      <c r="H63" s="62">
        <f t="shared" si="7"/>
        <v>759.9</v>
      </c>
      <c r="I63" s="62">
        <f t="shared" si="3"/>
        <v>939.16</v>
      </c>
    </row>
    <row r="64" spans="1:9" x14ac:dyDescent="0.25">
      <c r="A64" s="60" t="s">
        <v>144</v>
      </c>
      <c r="B64" s="61">
        <v>1</v>
      </c>
      <c r="C64" s="61">
        <f t="shared" si="6"/>
        <v>180</v>
      </c>
      <c r="D64" s="61">
        <v>159</v>
      </c>
      <c r="E64" s="61">
        <v>21</v>
      </c>
      <c r="F64" s="62"/>
      <c r="G64" s="62">
        <v>7.38</v>
      </c>
      <c r="H64" s="62">
        <f t="shared" si="7"/>
        <v>309.95999999999998</v>
      </c>
      <c r="I64" s="62">
        <f t="shared" si="3"/>
        <v>383.08</v>
      </c>
    </row>
    <row r="65" spans="1:9" x14ac:dyDescent="0.25">
      <c r="A65" s="60" t="s">
        <v>144</v>
      </c>
      <c r="B65" s="61">
        <v>1</v>
      </c>
      <c r="C65" s="61">
        <f t="shared" si="6"/>
        <v>219</v>
      </c>
      <c r="D65" s="61">
        <v>159</v>
      </c>
      <c r="E65" s="61">
        <v>60</v>
      </c>
      <c r="F65" s="62"/>
      <c r="G65" s="62">
        <v>7.45</v>
      </c>
      <c r="H65" s="62">
        <f t="shared" si="7"/>
        <v>894</v>
      </c>
      <c r="I65" s="62">
        <f t="shared" si="3"/>
        <v>1104.8900000000001</v>
      </c>
    </row>
    <row r="66" spans="1:9" x14ac:dyDescent="0.25">
      <c r="A66" s="60" t="s">
        <v>144</v>
      </c>
      <c r="B66" s="61">
        <v>1</v>
      </c>
      <c r="C66" s="61">
        <f t="shared" si="6"/>
        <v>192</v>
      </c>
      <c r="D66" s="61">
        <v>159</v>
      </c>
      <c r="E66" s="61">
        <v>33</v>
      </c>
      <c r="F66" s="62"/>
      <c r="G66" s="62">
        <v>7.45</v>
      </c>
      <c r="H66" s="62">
        <f t="shared" si="7"/>
        <v>491.7</v>
      </c>
      <c r="I66" s="62">
        <f t="shared" si="3"/>
        <v>607.69000000000005</v>
      </c>
    </row>
    <row r="67" spans="1:9" x14ac:dyDescent="0.25">
      <c r="A67" s="60" t="s">
        <v>144</v>
      </c>
      <c r="B67" s="61">
        <v>1</v>
      </c>
      <c r="C67" s="61">
        <f t="shared" si="6"/>
        <v>167</v>
      </c>
      <c r="D67" s="61">
        <v>159</v>
      </c>
      <c r="E67" s="61">
        <v>8</v>
      </c>
      <c r="F67" s="62"/>
      <c r="G67" s="62">
        <v>9.4700000000000006</v>
      </c>
      <c r="H67" s="62">
        <f t="shared" si="7"/>
        <v>151.52000000000001</v>
      </c>
      <c r="I67" s="62">
        <f t="shared" si="3"/>
        <v>187.26</v>
      </c>
    </row>
    <row r="68" spans="1:9" x14ac:dyDescent="0.25">
      <c r="A68" s="60" t="s">
        <v>144</v>
      </c>
      <c r="B68" s="61">
        <v>1</v>
      </c>
      <c r="C68" s="61">
        <f t="shared" si="6"/>
        <v>180</v>
      </c>
      <c r="D68" s="61">
        <v>159</v>
      </c>
      <c r="E68" s="61">
        <v>21</v>
      </c>
      <c r="F68" s="62"/>
      <c r="G68" s="62">
        <v>7.45</v>
      </c>
      <c r="H68" s="62">
        <f t="shared" si="7"/>
        <v>312.89999999999998</v>
      </c>
      <c r="I68" s="62">
        <f t="shared" si="3"/>
        <v>386.71</v>
      </c>
    </row>
    <row r="69" spans="1:9" x14ac:dyDescent="0.25">
      <c r="A69" s="60" t="s">
        <v>144</v>
      </c>
      <c r="B69" s="61">
        <v>1</v>
      </c>
      <c r="C69" s="61">
        <f t="shared" si="6"/>
        <v>183</v>
      </c>
      <c r="D69" s="61">
        <v>159</v>
      </c>
      <c r="E69" s="61">
        <v>24</v>
      </c>
      <c r="F69" s="62"/>
      <c r="G69" s="62">
        <v>7.45</v>
      </c>
      <c r="H69" s="62">
        <f t="shared" si="7"/>
        <v>357.6</v>
      </c>
      <c r="I69" s="62">
        <f t="shared" si="3"/>
        <v>441.96</v>
      </c>
    </row>
    <row r="70" spans="1:9" x14ac:dyDescent="0.25">
      <c r="A70" s="60" t="s">
        <v>144</v>
      </c>
      <c r="B70" s="61">
        <v>1</v>
      </c>
      <c r="C70" s="61">
        <f t="shared" si="6"/>
        <v>192</v>
      </c>
      <c r="D70" s="61">
        <v>159</v>
      </c>
      <c r="E70" s="61">
        <v>33</v>
      </c>
      <c r="F70" s="62"/>
      <c r="G70" s="62">
        <v>7.31</v>
      </c>
      <c r="H70" s="62">
        <f t="shared" si="7"/>
        <v>482.46</v>
      </c>
      <c r="I70" s="62">
        <f t="shared" si="3"/>
        <v>596.27</v>
      </c>
    </row>
    <row r="71" spans="1:9" x14ac:dyDescent="0.25">
      <c r="A71" s="60" t="s">
        <v>144</v>
      </c>
      <c r="B71" s="61">
        <v>1</v>
      </c>
      <c r="C71" s="61">
        <f t="shared" si="6"/>
        <v>180</v>
      </c>
      <c r="D71" s="61">
        <v>159</v>
      </c>
      <c r="E71" s="61">
        <v>21</v>
      </c>
      <c r="F71" s="62"/>
      <c r="G71" s="62">
        <v>7.45</v>
      </c>
      <c r="H71" s="62">
        <f t="shared" si="7"/>
        <v>312.89999999999998</v>
      </c>
      <c r="I71" s="62">
        <f t="shared" si="3"/>
        <v>386.71</v>
      </c>
    </row>
    <row r="72" spans="1:9" x14ac:dyDescent="0.25">
      <c r="A72" s="60" t="s">
        <v>144</v>
      </c>
      <c r="B72" s="61">
        <v>1</v>
      </c>
      <c r="C72" s="61">
        <f t="shared" si="6"/>
        <v>177</v>
      </c>
      <c r="D72" s="61">
        <v>159</v>
      </c>
      <c r="E72" s="61">
        <v>18</v>
      </c>
      <c r="F72" s="62"/>
      <c r="G72" s="62">
        <v>9.4700000000000006</v>
      </c>
      <c r="H72" s="62">
        <f t="shared" si="7"/>
        <v>340.92</v>
      </c>
      <c r="I72" s="62">
        <f t="shared" si="3"/>
        <v>421.34</v>
      </c>
    </row>
    <row r="73" spans="1:9" x14ac:dyDescent="0.25">
      <c r="A73" s="60" t="s">
        <v>144</v>
      </c>
      <c r="B73" s="61">
        <v>1</v>
      </c>
      <c r="C73" s="61">
        <f t="shared" si="6"/>
        <v>168</v>
      </c>
      <c r="D73" s="61">
        <v>159</v>
      </c>
      <c r="E73" s="61">
        <v>9</v>
      </c>
      <c r="F73" s="62"/>
      <c r="G73" s="62">
        <v>7.45</v>
      </c>
      <c r="H73" s="62">
        <f t="shared" si="7"/>
        <v>134.1</v>
      </c>
      <c r="I73" s="62">
        <f t="shared" si="3"/>
        <v>165.73</v>
      </c>
    </row>
    <row r="74" spans="1:9" x14ac:dyDescent="0.25">
      <c r="A74" s="60" t="s">
        <v>145</v>
      </c>
      <c r="B74" s="61">
        <v>1</v>
      </c>
      <c r="C74" s="61">
        <f t="shared" si="6"/>
        <v>189</v>
      </c>
      <c r="D74" s="61">
        <v>159</v>
      </c>
      <c r="E74" s="61">
        <v>30</v>
      </c>
      <c r="F74" s="62"/>
      <c r="G74" s="62">
        <v>7.87</v>
      </c>
      <c r="H74" s="62">
        <f t="shared" si="7"/>
        <v>472.2</v>
      </c>
      <c r="I74" s="62">
        <f t="shared" si="3"/>
        <v>583.59</v>
      </c>
    </row>
    <row r="75" spans="1:9" x14ac:dyDescent="0.25">
      <c r="A75" s="60" t="s">
        <v>145</v>
      </c>
      <c r="B75" s="61">
        <v>1</v>
      </c>
      <c r="C75" s="61">
        <f t="shared" si="6"/>
        <v>184</v>
      </c>
      <c r="D75" s="61">
        <v>159</v>
      </c>
      <c r="E75" s="61">
        <v>25</v>
      </c>
      <c r="F75" s="62"/>
      <c r="G75" s="62">
        <v>7.71</v>
      </c>
      <c r="H75" s="62">
        <f t="shared" si="7"/>
        <v>385.5</v>
      </c>
      <c r="I75" s="62">
        <f t="shared" si="3"/>
        <v>476.44</v>
      </c>
    </row>
    <row r="76" spans="1:9" x14ac:dyDescent="0.25">
      <c r="A76" s="60" t="s">
        <v>48</v>
      </c>
      <c r="B76" s="61">
        <v>1</v>
      </c>
      <c r="C76" s="61">
        <f t="shared" si="6"/>
        <v>196</v>
      </c>
      <c r="D76" s="61">
        <v>159</v>
      </c>
      <c r="E76" s="61">
        <v>37</v>
      </c>
      <c r="F76" s="62"/>
      <c r="G76" s="62">
        <v>6.3</v>
      </c>
      <c r="H76" s="62">
        <f t="shared" si="7"/>
        <v>466.2</v>
      </c>
      <c r="I76" s="62">
        <f t="shared" si="3"/>
        <v>576.17999999999995</v>
      </c>
    </row>
    <row r="77" spans="1:9" x14ac:dyDescent="0.25">
      <c r="A77" s="60" t="s">
        <v>48</v>
      </c>
      <c r="B77" s="61">
        <v>1</v>
      </c>
      <c r="C77" s="61">
        <f t="shared" si="6"/>
        <v>192</v>
      </c>
      <c r="D77" s="61">
        <v>159</v>
      </c>
      <c r="E77" s="61">
        <v>33</v>
      </c>
      <c r="F77" s="62"/>
      <c r="G77" s="62">
        <v>6.3</v>
      </c>
      <c r="H77" s="62">
        <f t="shared" si="7"/>
        <v>415.8</v>
      </c>
      <c r="I77" s="62">
        <f t="shared" si="3"/>
        <v>513.89</v>
      </c>
    </row>
    <row r="78" spans="1:9" x14ac:dyDescent="0.25">
      <c r="A78" s="60" t="s">
        <v>146</v>
      </c>
      <c r="B78" s="61">
        <v>1</v>
      </c>
      <c r="C78" s="61">
        <f t="shared" si="6"/>
        <v>167</v>
      </c>
      <c r="D78" s="61">
        <v>159</v>
      </c>
      <c r="E78" s="61">
        <v>8</v>
      </c>
      <c r="F78" s="62"/>
      <c r="G78" s="62">
        <v>6.39</v>
      </c>
      <c r="H78" s="62">
        <f t="shared" si="7"/>
        <v>102.24</v>
      </c>
      <c r="I78" s="62">
        <f t="shared" ref="I78:I141" si="8">ROUND(H78*1.2359,2)</f>
        <v>126.36</v>
      </c>
    </row>
    <row r="79" spans="1:9" x14ac:dyDescent="0.25">
      <c r="A79" s="60" t="s">
        <v>146</v>
      </c>
      <c r="B79" s="61">
        <v>1</v>
      </c>
      <c r="C79" s="61">
        <f t="shared" si="6"/>
        <v>160</v>
      </c>
      <c r="D79" s="61">
        <v>159</v>
      </c>
      <c r="E79" s="61">
        <v>1</v>
      </c>
      <c r="F79" s="62"/>
      <c r="G79" s="62">
        <v>6.52</v>
      </c>
      <c r="H79" s="62">
        <f t="shared" si="7"/>
        <v>13.04</v>
      </c>
      <c r="I79" s="62">
        <f t="shared" si="8"/>
        <v>16.12</v>
      </c>
    </row>
    <row r="80" spans="1:9" x14ac:dyDescent="0.25">
      <c r="A80" s="60" t="s">
        <v>146</v>
      </c>
      <c r="B80" s="61">
        <v>1</v>
      </c>
      <c r="C80" s="61">
        <f t="shared" si="6"/>
        <v>192</v>
      </c>
      <c r="D80" s="61">
        <v>159</v>
      </c>
      <c r="E80" s="61">
        <v>33</v>
      </c>
      <c r="F80" s="62"/>
      <c r="G80" s="62">
        <v>6.3</v>
      </c>
      <c r="H80" s="62">
        <f t="shared" si="7"/>
        <v>415.8</v>
      </c>
      <c r="I80" s="62">
        <f t="shared" si="8"/>
        <v>513.89</v>
      </c>
    </row>
    <row r="81" spans="1:9" x14ac:dyDescent="0.25">
      <c r="A81" s="60" t="s">
        <v>146</v>
      </c>
      <c r="B81" s="61">
        <v>1</v>
      </c>
      <c r="C81" s="61">
        <f t="shared" si="6"/>
        <v>204</v>
      </c>
      <c r="D81" s="61">
        <v>159</v>
      </c>
      <c r="E81" s="61">
        <v>45</v>
      </c>
      <c r="F81" s="62"/>
      <c r="G81" s="62">
        <v>6.3</v>
      </c>
      <c r="H81" s="62">
        <f t="shared" si="7"/>
        <v>567</v>
      </c>
      <c r="I81" s="62">
        <f t="shared" si="8"/>
        <v>700.76</v>
      </c>
    </row>
    <row r="82" spans="1:9" x14ac:dyDescent="0.25">
      <c r="A82" s="60" t="s">
        <v>146</v>
      </c>
      <c r="B82" s="61">
        <v>1</v>
      </c>
      <c r="C82" s="61">
        <f t="shared" si="6"/>
        <v>164</v>
      </c>
      <c r="D82" s="61">
        <v>159</v>
      </c>
      <c r="E82" s="61">
        <v>5</v>
      </c>
      <c r="F82" s="62"/>
      <c r="G82" s="62">
        <v>6.3</v>
      </c>
      <c r="H82" s="62">
        <f t="shared" si="7"/>
        <v>63</v>
      </c>
      <c r="I82" s="62">
        <f t="shared" si="8"/>
        <v>77.86</v>
      </c>
    </row>
    <row r="83" spans="1:9" x14ac:dyDescent="0.25">
      <c r="A83" s="60" t="s">
        <v>147</v>
      </c>
      <c r="B83" s="61">
        <v>1</v>
      </c>
      <c r="C83" s="61">
        <f t="shared" si="6"/>
        <v>160</v>
      </c>
      <c r="D83" s="61">
        <v>159</v>
      </c>
      <c r="E83" s="61">
        <v>1</v>
      </c>
      <c r="F83" s="62"/>
      <c r="G83" s="62">
        <v>7.2</v>
      </c>
      <c r="H83" s="62">
        <f t="shared" si="7"/>
        <v>14.4</v>
      </c>
      <c r="I83" s="62">
        <f t="shared" si="8"/>
        <v>17.8</v>
      </c>
    </row>
    <row r="84" spans="1:9" x14ac:dyDescent="0.25">
      <c r="A84" s="60" t="s">
        <v>148</v>
      </c>
      <c r="B84" s="61">
        <v>1</v>
      </c>
      <c r="C84" s="61">
        <f t="shared" si="6"/>
        <v>192</v>
      </c>
      <c r="D84" s="61">
        <v>159</v>
      </c>
      <c r="E84" s="61">
        <v>33</v>
      </c>
      <c r="F84" s="62"/>
      <c r="G84" s="62">
        <v>9.4700000000000006</v>
      </c>
      <c r="H84" s="62">
        <f t="shared" si="7"/>
        <v>625.02</v>
      </c>
      <c r="I84" s="62">
        <f t="shared" si="8"/>
        <v>772.46</v>
      </c>
    </row>
    <row r="85" spans="1:9" x14ac:dyDescent="0.25">
      <c r="A85" s="60" t="s">
        <v>148</v>
      </c>
      <c r="B85" s="61">
        <v>1</v>
      </c>
      <c r="C85" s="61">
        <f t="shared" si="6"/>
        <v>183</v>
      </c>
      <c r="D85" s="61">
        <v>159</v>
      </c>
      <c r="E85" s="61">
        <v>24</v>
      </c>
      <c r="F85" s="62"/>
      <c r="G85" s="62">
        <v>9.4700000000000006</v>
      </c>
      <c r="H85" s="62">
        <f t="shared" si="7"/>
        <v>454.56</v>
      </c>
      <c r="I85" s="62">
        <f t="shared" si="8"/>
        <v>561.79</v>
      </c>
    </row>
    <row r="86" spans="1:9" x14ac:dyDescent="0.25">
      <c r="A86" s="60" t="s">
        <v>148</v>
      </c>
      <c r="B86" s="61">
        <v>1</v>
      </c>
      <c r="C86" s="61">
        <f t="shared" si="6"/>
        <v>192</v>
      </c>
      <c r="D86" s="61">
        <v>159</v>
      </c>
      <c r="E86" s="61">
        <v>33</v>
      </c>
      <c r="F86" s="62"/>
      <c r="G86" s="62">
        <v>9.4700000000000006</v>
      </c>
      <c r="H86" s="62">
        <f t="shared" si="7"/>
        <v>625.02</v>
      </c>
      <c r="I86" s="62">
        <f t="shared" si="8"/>
        <v>772.46</v>
      </c>
    </row>
    <row r="87" spans="1:9" x14ac:dyDescent="0.25">
      <c r="A87" s="60" t="s">
        <v>148</v>
      </c>
      <c r="B87" s="61">
        <v>1</v>
      </c>
      <c r="C87" s="61">
        <f t="shared" si="6"/>
        <v>178</v>
      </c>
      <c r="D87" s="61">
        <v>159</v>
      </c>
      <c r="E87" s="61">
        <v>19</v>
      </c>
      <c r="F87" s="62"/>
      <c r="G87" s="62">
        <v>9.4700000000000006</v>
      </c>
      <c r="H87" s="62">
        <f t="shared" si="7"/>
        <v>359.86</v>
      </c>
      <c r="I87" s="62">
        <f t="shared" si="8"/>
        <v>444.75</v>
      </c>
    </row>
    <row r="88" spans="1:9" x14ac:dyDescent="0.25">
      <c r="A88" s="60" t="s">
        <v>148</v>
      </c>
      <c r="B88" s="61">
        <v>1</v>
      </c>
      <c r="C88" s="61">
        <f t="shared" si="6"/>
        <v>200</v>
      </c>
      <c r="D88" s="61">
        <v>159</v>
      </c>
      <c r="E88" s="61">
        <v>41</v>
      </c>
      <c r="F88" s="62"/>
      <c r="G88" s="62">
        <v>9.2899999999999991</v>
      </c>
      <c r="H88" s="62">
        <f t="shared" si="7"/>
        <v>761.78</v>
      </c>
      <c r="I88" s="62">
        <f t="shared" si="8"/>
        <v>941.48</v>
      </c>
    </row>
    <row r="89" spans="1:9" x14ac:dyDescent="0.25">
      <c r="A89" s="60" t="s">
        <v>148</v>
      </c>
      <c r="B89" s="61">
        <v>1</v>
      </c>
      <c r="C89" s="61">
        <f t="shared" si="6"/>
        <v>208</v>
      </c>
      <c r="D89" s="61">
        <v>159</v>
      </c>
      <c r="E89" s="61">
        <v>49</v>
      </c>
      <c r="F89" s="62"/>
      <c r="G89" s="62">
        <v>9.4700000000000006</v>
      </c>
      <c r="H89" s="62">
        <f t="shared" si="7"/>
        <v>928.06</v>
      </c>
      <c r="I89" s="62">
        <f t="shared" si="8"/>
        <v>1146.99</v>
      </c>
    </row>
    <row r="90" spans="1:9" x14ac:dyDescent="0.25">
      <c r="A90" s="60" t="s">
        <v>148</v>
      </c>
      <c r="B90" s="61">
        <v>1</v>
      </c>
      <c r="C90" s="61">
        <f t="shared" si="6"/>
        <v>184</v>
      </c>
      <c r="D90" s="61">
        <v>159</v>
      </c>
      <c r="E90" s="61">
        <v>25</v>
      </c>
      <c r="F90" s="62"/>
      <c r="G90" s="62">
        <v>9.4700000000000006</v>
      </c>
      <c r="H90" s="62">
        <f t="shared" si="7"/>
        <v>473.5</v>
      </c>
      <c r="I90" s="62">
        <f t="shared" si="8"/>
        <v>585.20000000000005</v>
      </c>
    </row>
    <row r="91" spans="1:9" x14ac:dyDescent="0.25">
      <c r="A91" s="60" t="s">
        <v>148</v>
      </c>
      <c r="B91" s="61">
        <v>1</v>
      </c>
      <c r="C91" s="61">
        <f t="shared" si="6"/>
        <v>168</v>
      </c>
      <c r="D91" s="61">
        <v>159</v>
      </c>
      <c r="E91" s="61">
        <v>9</v>
      </c>
      <c r="F91" s="62"/>
      <c r="G91" s="62">
        <v>9.15</v>
      </c>
      <c r="H91" s="62">
        <f t="shared" si="7"/>
        <v>164.7</v>
      </c>
      <c r="I91" s="62">
        <f t="shared" si="8"/>
        <v>203.55</v>
      </c>
    </row>
    <row r="92" spans="1:9" x14ac:dyDescent="0.25">
      <c r="A92" s="60" t="s">
        <v>148</v>
      </c>
      <c r="B92" s="61">
        <v>1</v>
      </c>
      <c r="C92" s="61">
        <f t="shared" si="6"/>
        <v>207</v>
      </c>
      <c r="D92" s="61">
        <v>159</v>
      </c>
      <c r="E92" s="61">
        <v>48</v>
      </c>
      <c r="F92" s="62"/>
      <c r="G92" s="62">
        <v>9.15</v>
      </c>
      <c r="H92" s="62">
        <f t="shared" si="7"/>
        <v>878.4</v>
      </c>
      <c r="I92" s="62">
        <f t="shared" si="8"/>
        <v>1085.6099999999999</v>
      </c>
    </row>
    <row r="93" spans="1:9" x14ac:dyDescent="0.25">
      <c r="A93" s="60" t="s">
        <v>148</v>
      </c>
      <c r="B93" s="61">
        <v>1</v>
      </c>
      <c r="C93" s="61">
        <f t="shared" si="6"/>
        <v>162</v>
      </c>
      <c r="D93" s="61">
        <v>159</v>
      </c>
      <c r="E93" s="61">
        <v>3</v>
      </c>
      <c r="F93" s="62"/>
      <c r="G93" s="62">
        <v>9.15</v>
      </c>
      <c r="H93" s="62">
        <f t="shared" si="7"/>
        <v>54.9</v>
      </c>
      <c r="I93" s="62">
        <f t="shared" si="8"/>
        <v>67.849999999999994</v>
      </c>
    </row>
    <row r="94" spans="1:9" x14ac:dyDescent="0.25">
      <c r="A94" s="60" t="s">
        <v>148</v>
      </c>
      <c r="B94" s="61">
        <v>1</v>
      </c>
      <c r="C94" s="61">
        <f t="shared" si="6"/>
        <v>168</v>
      </c>
      <c r="D94" s="61">
        <v>159</v>
      </c>
      <c r="E94" s="61">
        <v>9</v>
      </c>
      <c r="F94" s="62"/>
      <c r="G94" s="62">
        <v>7.38</v>
      </c>
      <c r="H94" s="62">
        <f t="shared" si="7"/>
        <v>132.84</v>
      </c>
      <c r="I94" s="62">
        <f t="shared" si="8"/>
        <v>164.18</v>
      </c>
    </row>
    <row r="95" spans="1:9" x14ac:dyDescent="0.25">
      <c r="A95" s="60" t="s">
        <v>148</v>
      </c>
      <c r="B95" s="61">
        <v>1</v>
      </c>
      <c r="C95" s="61">
        <f t="shared" si="6"/>
        <v>200</v>
      </c>
      <c r="D95" s="61">
        <v>159</v>
      </c>
      <c r="E95" s="61">
        <v>41</v>
      </c>
      <c r="F95" s="62"/>
      <c r="G95" s="62">
        <v>9.15</v>
      </c>
      <c r="H95" s="62">
        <f t="shared" si="7"/>
        <v>750.3</v>
      </c>
      <c r="I95" s="62">
        <f t="shared" si="8"/>
        <v>927.3</v>
      </c>
    </row>
    <row r="96" spans="1:9" x14ac:dyDescent="0.25">
      <c r="A96" s="60" t="s">
        <v>149</v>
      </c>
      <c r="B96" s="61">
        <v>1</v>
      </c>
      <c r="C96" s="61">
        <f t="shared" si="6"/>
        <v>176</v>
      </c>
      <c r="D96" s="61">
        <v>159</v>
      </c>
      <c r="E96" s="61">
        <v>17</v>
      </c>
      <c r="F96" s="62"/>
      <c r="G96" s="62">
        <v>7</v>
      </c>
      <c r="H96" s="62">
        <f t="shared" si="7"/>
        <v>238</v>
      </c>
      <c r="I96" s="62">
        <f t="shared" si="8"/>
        <v>294.14</v>
      </c>
    </row>
    <row r="97" spans="1:9" x14ac:dyDescent="0.25">
      <c r="A97" s="60" t="s">
        <v>149</v>
      </c>
      <c r="B97" s="61">
        <v>1</v>
      </c>
      <c r="C97" s="61">
        <f t="shared" si="6"/>
        <v>200</v>
      </c>
      <c r="D97" s="61">
        <v>159</v>
      </c>
      <c r="E97" s="61">
        <v>41</v>
      </c>
      <c r="F97" s="62"/>
      <c r="G97" s="62">
        <v>9.4700000000000006</v>
      </c>
      <c r="H97" s="62">
        <f t="shared" si="7"/>
        <v>776.54</v>
      </c>
      <c r="I97" s="62">
        <f t="shared" si="8"/>
        <v>959.73</v>
      </c>
    </row>
    <row r="98" spans="1:9" x14ac:dyDescent="0.25">
      <c r="A98" s="60" t="s">
        <v>149</v>
      </c>
      <c r="B98" s="61">
        <v>1</v>
      </c>
      <c r="C98" s="61">
        <f t="shared" si="6"/>
        <v>219</v>
      </c>
      <c r="D98" s="61">
        <v>159</v>
      </c>
      <c r="E98" s="61">
        <v>60</v>
      </c>
      <c r="F98" s="62"/>
      <c r="G98" s="62">
        <v>7.2</v>
      </c>
      <c r="H98" s="62">
        <f t="shared" si="7"/>
        <v>864</v>
      </c>
      <c r="I98" s="62">
        <f t="shared" si="8"/>
        <v>1067.82</v>
      </c>
    </row>
    <row r="99" spans="1:9" x14ac:dyDescent="0.25">
      <c r="A99" s="60" t="s">
        <v>149</v>
      </c>
      <c r="B99" s="61">
        <v>1</v>
      </c>
      <c r="C99" s="61">
        <f t="shared" si="6"/>
        <v>200</v>
      </c>
      <c r="D99" s="61">
        <v>159</v>
      </c>
      <c r="E99" s="61">
        <v>41</v>
      </c>
      <c r="F99" s="62"/>
      <c r="G99" s="62">
        <v>9.15</v>
      </c>
      <c r="H99" s="62">
        <f t="shared" si="7"/>
        <v>750.3</v>
      </c>
      <c r="I99" s="62">
        <f t="shared" si="8"/>
        <v>927.3</v>
      </c>
    </row>
    <row r="100" spans="1:9" x14ac:dyDescent="0.25">
      <c r="A100" s="60" t="s">
        <v>25</v>
      </c>
      <c r="B100" s="61">
        <v>1</v>
      </c>
      <c r="C100" s="61">
        <f t="shared" si="6"/>
        <v>166</v>
      </c>
      <c r="D100" s="61">
        <v>159</v>
      </c>
      <c r="E100" s="61">
        <v>7</v>
      </c>
      <c r="F100" s="62"/>
      <c r="G100" s="62">
        <v>8.07</v>
      </c>
      <c r="H100" s="62">
        <f t="shared" si="7"/>
        <v>112.98</v>
      </c>
      <c r="I100" s="62">
        <f t="shared" si="8"/>
        <v>139.63</v>
      </c>
    </row>
    <row r="101" spans="1:9" x14ac:dyDescent="0.25">
      <c r="A101" s="60" t="s">
        <v>25</v>
      </c>
      <c r="B101" s="61">
        <v>1</v>
      </c>
      <c r="C101" s="61">
        <f t="shared" si="6"/>
        <v>216</v>
      </c>
      <c r="D101" s="61">
        <v>159</v>
      </c>
      <c r="E101" s="61">
        <v>57</v>
      </c>
      <c r="F101" s="62"/>
      <c r="G101" s="62">
        <v>7.95</v>
      </c>
      <c r="H101" s="62">
        <f t="shared" si="7"/>
        <v>906.3</v>
      </c>
      <c r="I101" s="62">
        <f t="shared" si="8"/>
        <v>1120.0999999999999</v>
      </c>
    </row>
    <row r="102" spans="1:9" x14ac:dyDescent="0.25">
      <c r="A102" s="60" t="s">
        <v>25</v>
      </c>
      <c r="B102" s="61">
        <v>1</v>
      </c>
      <c r="C102" s="61">
        <f t="shared" si="6"/>
        <v>216</v>
      </c>
      <c r="D102" s="61">
        <v>159</v>
      </c>
      <c r="E102" s="61">
        <v>57</v>
      </c>
      <c r="F102" s="62"/>
      <c r="G102" s="62">
        <v>7.95</v>
      </c>
      <c r="H102" s="62">
        <f t="shared" si="7"/>
        <v>906.3</v>
      </c>
      <c r="I102" s="62">
        <f t="shared" si="8"/>
        <v>1120.0999999999999</v>
      </c>
    </row>
    <row r="103" spans="1:9" x14ac:dyDescent="0.25">
      <c r="A103" s="60" t="s">
        <v>25</v>
      </c>
      <c r="B103" s="61">
        <v>1</v>
      </c>
      <c r="C103" s="61">
        <f t="shared" si="6"/>
        <v>192</v>
      </c>
      <c r="D103" s="61">
        <v>159</v>
      </c>
      <c r="E103" s="61">
        <v>33</v>
      </c>
      <c r="F103" s="62"/>
      <c r="G103" s="62">
        <v>8.07</v>
      </c>
      <c r="H103" s="62">
        <f t="shared" si="7"/>
        <v>532.62</v>
      </c>
      <c r="I103" s="62">
        <f t="shared" si="8"/>
        <v>658.27</v>
      </c>
    </row>
    <row r="104" spans="1:9" x14ac:dyDescent="0.25">
      <c r="A104" s="60" t="s">
        <v>25</v>
      </c>
      <c r="B104" s="61">
        <v>1</v>
      </c>
      <c r="C104" s="61">
        <f t="shared" si="6"/>
        <v>176</v>
      </c>
      <c r="D104" s="61">
        <v>159</v>
      </c>
      <c r="E104" s="61">
        <v>17</v>
      </c>
      <c r="F104" s="62"/>
      <c r="G104" s="62">
        <v>6.3</v>
      </c>
      <c r="H104" s="62">
        <f t="shared" si="7"/>
        <v>214.2</v>
      </c>
      <c r="I104" s="62">
        <f t="shared" si="8"/>
        <v>264.73</v>
      </c>
    </row>
    <row r="105" spans="1:9" x14ac:dyDescent="0.25">
      <c r="A105" s="60" t="s">
        <v>25</v>
      </c>
      <c r="B105" s="61">
        <v>1</v>
      </c>
      <c r="C105" s="61">
        <f t="shared" si="6"/>
        <v>164</v>
      </c>
      <c r="D105" s="61">
        <v>159</v>
      </c>
      <c r="E105" s="61">
        <v>5</v>
      </c>
      <c r="F105" s="62"/>
      <c r="G105" s="62">
        <v>6.3</v>
      </c>
      <c r="H105" s="62">
        <f t="shared" si="7"/>
        <v>63</v>
      </c>
      <c r="I105" s="62">
        <f t="shared" si="8"/>
        <v>77.86</v>
      </c>
    </row>
    <row r="106" spans="1:9" x14ac:dyDescent="0.25">
      <c r="A106" s="60" t="s">
        <v>25</v>
      </c>
      <c r="B106" s="61">
        <v>1</v>
      </c>
      <c r="C106" s="61">
        <f t="shared" si="6"/>
        <v>184</v>
      </c>
      <c r="D106" s="61">
        <v>159</v>
      </c>
      <c r="E106" s="61">
        <v>25</v>
      </c>
      <c r="F106" s="62"/>
      <c r="G106" s="62">
        <v>7.95</v>
      </c>
      <c r="H106" s="62">
        <f t="shared" si="7"/>
        <v>397.5</v>
      </c>
      <c r="I106" s="62">
        <f t="shared" si="8"/>
        <v>491.27</v>
      </c>
    </row>
    <row r="107" spans="1:9" x14ac:dyDescent="0.25">
      <c r="A107" s="60" t="s">
        <v>150</v>
      </c>
      <c r="B107" s="61">
        <v>1</v>
      </c>
      <c r="C107" s="61">
        <f t="shared" si="6"/>
        <v>164</v>
      </c>
      <c r="D107" s="61">
        <v>159</v>
      </c>
      <c r="E107" s="61">
        <v>5</v>
      </c>
      <c r="F107" s="62"/>
      <c r="G107" s="62">
        <v>7.2</v>
      </c>
      <c r="H107" s="62">
        <f t="shared" si="7"/>
        <v>72</v>
      </c>
      <c r="I107" s="62">
        <f t="shared" si="8"/>
        <v>88.98</v>
      </c>
    </row>
    <row r="108" spans="1:9" x14ac:dyDescent="0.25">
      <c r="A108" s="60" t="s">
        <v>150</v>
      </c>
      <c r="B108" s="61">
        <v>1</v>
      </c>
      <c r="C108" s="61">
        <f t="shared" si="6"/>
        <v>199</v>
      </c>
      <c r="D108" s="61">
        <v>159</v>
      </c>
      <c r="E108" s="61">
        <v>40</v>
      </c>
      <c r="F108" s="62"/>
      <c r="G108" s="62">
        <v>7.45</v>
      </c>
      <c r="H108" s="62">
        <f t="shared" si="7"/>
        <v>596</v>
      </c>
      <c r="I108" s="62">
        <f t="shared" si="8"/>
        <v>736.6</v>
      </c>
    </row>
    <row r="109" spans="1:9" x14ac:dyDescent="0.25">
      <c r="A109" s="60" t="s">
        <v>150</v>
      </c>
      <c r="B109" s="61">
        <v>1</v>
      </c>
      <c r="C109" s="61">
        <f t="shared" si="6"/>
        <v>223</v>
      </c>
      <c r="D109" s="61">
        <v>159</v>
      </c>
      <c r="E109" s="61">
        <v>64</v>
      </c>
      <c r="F109" s="62"/>
      <c r="G109" s="62">
        <v>7.45</v>
      </c>
      <c r="H109" s="62">
        <f t="shared" si="7"/>
        <v>953.6</v>
      </c>
      <c r="I109" s="62">
        <f t="shared" si="8"/>
        <v>1178.55</v>
      </c>
    </row>
    <row r="110" spans="1:9" x14ac:dyDescent="0.25">
      <c r="A110" s="60" t="s">
        <v>150</v>
      </c>
      <c r="B110" s="61">
        <v>1</v>
      </c>
      <c r="C110" s="61">
        <f t="shared" si="6"/>
        <v>192</v>
      </c>
      <c r="D110" s="61">
        <v>159</v>
      </c>
      <c r="E110" s="61">
        <v>33</v>
      </c>
      <c r="F110" s="62"/>
      <c r="G110" s="62">
        <v>7.2</v>
      </c>
      <c r="H110" s="62">
        <f t="shared" si="7"/>
        <v>475.2</v>
      </c>
      <c r="I110" s="62">
        <f t="shared" si="8"/>
        <v>587.29999999999995</v>
      </c>
    </row>
    <row r="111" spans="1:9" x14ac:dyDescent="0.25">
      <c r="A111" s="60" t="s">
        <v>150</v>
      </c>
      <c r="B111" s="61">
        <v>1</v>
      </c>
      <c r="C111" s="61">
        <f t="shared" si="6"/>
        <v>192</v>
      </c>
      <c r="D111" s="61">
        <v>159</v>
      </c>
      <c r="E111" s="61">
        <v>33</v>
      </c>
      <c r="F111" s="62"/>
      <c r="G111" s="62">
        <v>7.2</v>
      </c>
      <c r="H111" s="62">
        <f t="shared" si="7"/>
        <v>475.2</v>
      </c>
      <c r="I111" s="62">
        <f t="shared" si="8"/>
        <v>587.29999999999995</v>
      </c>
    </row>
    <row r="112" spans="1:9" x14ac:dyDescent="0.25">
      <c r="A112" s="60" t="s">
        <v>150</v>
      </c>
      <c r="B112" s="61">
        <v>1</v>
      </c>
      <c r="C112" s="61">
        <f t="shared" si="6"/>
        <v>192</v>
      </c>
      <c r="D112" s="61">
        <v>159</v>
      </c>
      <c r="E112" s="61">
        <v>33</v>
      </c>
      <c r="F112" s="62"/>
      <c r="G112" s="62">
        <v>7.45</v>
      </c>
      <c r="H112" s="62">
        <f t="shared" si="7"/>
        <v>491.7</v>
      </c>
      <c r="I112" s="62">
        <f t="shared" si="8"/>
        <v>607.69000000000005</v>
      </c>
    </row>
    <row r="113" spans="1:9" x14ac:dyDescent="0.25">
      <c r="A113" s="60" t="s">
        <v>150</v>
      </c>
      <c r="B113" s="61">
        <v>1</v>
      </c>
      <c r="C113" s="61">
        <f t="shared" si="6"/>
        <v>176</v>
      </c>
      <c r="D113" s="61">
        <v>159</v>
      </c>
      <c r="E113" s="61">
        <v>17</v>
      </c>
      <c r="F113" s="62"/>
      <c r="G113" s="62">
        <v>7.2</v>
      </c>
      <c r="H113" s="62">
        <f t="shared" si="7"/>
        <v>244.8</v>
      </c>
      <c r="I113" s="62">
        <f t="shared" si="8"/>
        <v>302.55</v>
      </c>
    </row>
    <row r="114" spans="1:9" x14ac:dyDescent="0.25">
      <c r="A114" s="60" t="s">
        <v>150</v>
      </c>
      <c r="B114" s="61">
        <v>1</v>
      </c>
      <c r="C114" s="61">
        <f t="shared" si="6"/>
        <v>207</v>
      </c>
      <c r="D114" s="61">
        <v>159</v>
      </c>
      <c r="E114" s="61">
        <v>48</v>
      </c>
      <c r="F114" s="62"/>
      <c r="G114" s="62">
        <v>7.2</v>
      </c>
      <c r="H114" s="62">
        <f t="shared" si="7"/>
        <v>691.2</v>
      </c>
      <c r="I114" s="62">
        <f t="shared" si="8"/>
        <v>854.25</v>
      </c>
    </row>
    <row r="115" spans="1:9" x14ac:dyDescent="0.25">
      <c r="A115" s="60" t="s">
        <v>150</v>
      </c>
      <c r="B115" s="61">
        <v>1</v>
      </c>
      <c r="C115" s="61">
        <f t="shared" si="6"/>
        <v>223</v>
      </c>
      <c r="D115" s="61">
        <v>159</v>
      </c>
      <c r="E115" s="61">
        <v>64</v>
      </c>
      <c r="F115" s="62"/>
      <c r="G115" s="62">
        <v>7.2</v>
      </c>
      <c r="H115" s="62">
        <f t="shared" si="7"/>
        <v>921.6</v>
      </c>
      <c r="I115" s="62">
        <f t="shared" si="8"/>
        <v>1139.01</v>
      </c>
    </row>
    <row r="116" spans="1:9" x14ac:dyDescent="0.25">
      <c r="A116" s="60" t="s">
        <v>150</v>
      </c>
      <c r="B116" s="61">
        <v>1</v>
      </c>
      <c r="C116" s="61">
        <f t="shared" si="6"/>
        <v>209</v>
      </c>
      <c r="D116" s="61">
        <v>159</v>
      </c>
      <c r="E116" s="61">
        <v>50</v>
      </c>
      <c r="F116" s="62"/>
      <c r="G116" s="62">
        <v>7.2</v>
      </c>
      <c r="H116" s="62">
        <f t="shared" si="7"/>
        <v>720</v>
      </c>
      <c r="I116" s="62">
        <f t="shared" si="8"/>
        <v>889.85</v>
      </c>
    </row>
    <row r="117" spans="1:9" x14ac:dyDescent="0.25">
      <c r="A117" s="60" t="s">
        <v>151</v>
      </c>
      <c r="B117" s="61">
        <v>1</v>
      </c>
      <c r="C117" s="61">
        <f t="shared" si="6"/>
        <v>192</v>
      </c>
      <c r="D117" s="61">
        <v>159</v>
      </c>
      <c r="E117" s="61">
        <v>33</v>
      </c>
      <c r="F117" s="62"/>
      <c r="G117" s="62">
        <v>9.4700000000000006</v>
      </c>
      <c r="H117" s="62">
        <f t="shared" si="7"/>
        <v>625.02</v>
      </c>
      <c r="I117" s="62">
        <f t="shared" si="8"/>
        <v>772.46</v>
      </c>
    </row>
    <row r="118" spans="1:9" x14ac:dyDescent="0.25">
      <c r="A118" s="60" t="s">
        <v>152</v>
      </c>
      <c r="B118" s="61">
        <v>1</v>
      </c>
      <c r="C118" s="61">
        <f t="shared" ref="C118:C127" si="9">D118+E118</f>
        <v>192</v>
      </c>
      <c r="D118" s="61">
        <v>159</v>
      </c>
      <c r="E118" s="61">
        <v>33</v>
      </c>
      <c r="F118" s="62"/>
      <c r="G118" s="62">
        <v>2.7109999999999999</v>
      </c>
      <c r="H118" s="62">
        <f t="shared" ref="H118:H127" si="10">ROUND(G118*E118*2,2)</f>
        <v>178.93</v>
      </c>
      <c r="I118" s="62">
        <f t="shared" si="8"/>
        <v>221.14</v>
      </c>
    </row>
    <row r="119" spans="1:9" x14ac:dyDescent="0.25">
      <c r="A119" s="60" t="s">
        <v>152</v>
      </c>
      <c r="B119" s="61">
        <v>1</v>
      </c>
      <c r="C119" s="61">
        <f t="shared" si="9"/>
        <v>160</v>
      </c>
      <c r="D119" s="61">
        <v>159</v>
      </c>
      <c r="E119" s="61">
        <v>1</v>
      </c>
      <c r="F119" s="62"/>
      <c r="G119" s="62">
        <v>2.7109999999999999</v>
      </c>
      <c r="H119" s="62">
        <f t="shared" si="10"/>
        <v>5.42</v>
      </c>
      <c r="I119" s="62">
        <f t="shared" si="8"/>
        <v>6.7</v>
      </c>
    </row>
    <row r="120" spans="1:9" x14ac:dyDescent="0.25">
      <c r="A120" s="60" t="s">
        <v>152</v>
      </c>
      <c r="B120" s="61">
        <v>1</v>
      </c>
      <c r="C120" s="61">
        <f t="shared" si="9"/>
        <v>208</v>
      </c>
      <c r="D120" s="61">
        <v>159</v>
      </c>
      <c r="E120" s="61">
        <v>49</v>
      </c>
      <c r="F120" s="62"/>
      <c r="G120" s="62">
        <v>2.7109999999999999</v>
      </c>
      <c r="H120" s="62">
        <f t="shared" si="10"/>
        <v>265.68</v>
      </c>
      <c r="I120" s="62">
        <f t="shared" si="8"/>
        <v>328.35</v>
      </c>
    </row>
    <row r="121" spans="1:9" x14ac:dyDescent="0.25">
      <c r="A121" s="60" t="s">
        <v>152</v>
      </c>
      <c r="B121" s="61">
        <v>1</v>
      </c>
      <c r="C121" s="61">
        <f t="shared" si="9"/>
        <v>168</v>
      </c>
      <c r="D121" s="61">
        <v>159</v>
      </c>
      <c r="E121" s="61">
        <v>9</v>
      </c>
      <c r="F121" s="62"/>
      <c r="G121" s="62">
        <v>2.7109999999999999</v>
      </c>
      <c r="H121" s="62">
        <f t="shared" si="10"/>
        <v>48.8</v>
      </c>
      <c r="I121" s="62">
        <f t="shared" si="8"/>
        <v>60.31</v>
      </c>
    </row>
    <row r="122" spans="1:9" x14ac:dyDescent="0.25">
      <c r="A122" s="60" t="s">
        <v>152</v>
      </c>
      <c r="B122" s="61">
        <v>1</v>
      </c>
      <c r="C122" s="61">
        <f t="shared" si="9"/>
        <v>223</v>
      </c>
      <c r="D122" s="61">
        <v>159</v>
      </c>
      <c r="E122" s="61">
        <v>64</v>
      </c>
      <c r="F122" s="62"/>
      <c r="G122" s="62">
        <v>2.7109999999999999</v>
      </c>
      <c r="H122" s="62">
        <f t="shared" si="10"/>
        <v>347.01</v>
      </c>
      <c r="I122" s="62">
        <f t="shared" si="8"/>
        <v>428.87</v>
      </c>
    </row>
    <row r="123" spans="1:9" x14ac:dyDescent="0.25">
      <c r="A123" s="60" t="s">
        <v>39</v>
      </c>
      <c r="B123" s="61">
        <v>1</v>
      </c>
      <c r="C123" s="61">
        <f t="shared" si="9"/>
        <v>168</v>
      </c>
      <c r="D123" s="61">
        <v>159</v>
      </c>
      <c r="E123" s="61">
        <v>9</v>
      </c>
      <c r="F123" s="62"/>
      <c r="G123" s="62">
        <v>2.7109999999999999</v>
      </c>
      <c r="H123" s="62">
        <f t="shared" si="10"/>
        <v>48.8</v>
      </c>
      <c r="I123" s="62">
        <f t="shared" si="8"/>
        <v>60.31</v>
      </c>
    </row>
    <row r="124" spans="1:9" x14ac:dyDescent="0.25">
      <c r="A124" s="60" t="s">
        <v>39</v>
      </c>
      <c r="B124" s="61">
        <v>1</v>
      </c>
      <c r="C124" s="61">
        <f t="shared" si="9"/>
        <v>168</v>
      </c>
      <c r="D124" s="61">
        <v>159</v>
      </c>
      <c r="E124" s="61">
        <v>9</v>
      </c>
      <c r="F124" s="62"/>
      <c r="G124" s="62">
        <v>2.7109999999999999</v>
      </c>
      <c r="H124" s="62">
        <f t="shared" si="10"/>
        <v>48.8</v>
      </c>
      <c r="I124" s="62">
        <f t="shared" si="8"/>
        <v>60.31</v>
      </c>
    </row>
    <row r="125" spans="1:9" x14ac:dyDescent="0.25">
      <c r="A125" s="60" t="s">
        <v>39</v>
      </c>
      <c r="B125" s="61">
        <v>1</v>
      </c>
      <c r="C125" s="61">
        <f t="shared" si="9"/>
        <v>168</v>
      </c>
      <c r="D125" s="61">
        <v>159</v>
      </c>
      <c r="E125" s="61">
        <v>9</v>
      </c>
      <c r="F125" s="62"/>
      <c r="G125" s="62">
        <v>2.7109999999999999</v>
      </c>
      <c r="H125" s="62">
        <f t="shared" si="10"/>
        <v>48.8</v>
      </c>
      <c r="I125" s="62">
        <f t="shared" si="8"/>
        <v>60.31</v>
      </c>
    </row>
    <row r="126" spans="1:9" x14ac:dyDescent="0.25">
      <c r="A126" s="60" t="s">
        <v>39</v>
      </c>
      <c r="B126" s="61">
        <v>1</v>
      </c>
      <c r="C126" s="61">
        <f t="shared" si="9"/>
        <v>168</v>
      </c>
      <c r="D126" s="61">
        <v>159</v>
      </c>
      <c r="E126" s="61">
        <v>9</v>
      </c>
      <c r="F126" s="62"/>
      <c r="G126" s="62">
        <v>2.7109999999999999</v>
      </c>
      <c r="H126" s="62">
        <f t="shared" si="10"/>
        <v>48.8</v>
      </c>
      <c r="I126" s="62">
        <f t="shared" si="8"/>
        <v>60.31</v>
      </c>
    </row>
    <row r="127" spans="1:9" x14ac:dyDescent="0.25">
      <c r="A127" s="60" t="s">
        <v>39</v>
      </c>
      <c r="B127" s="61">
        <v>1</v>
      </c>
      <c r="C127" s="61">
        <f t="shared" si="9"/>
        <v>183</v>
      </c>
      <c r="D127" s="61">
        <v>159</v>
      </c>
      <c r="E127" s="61">
        <v>24</v>
      </c>
      <c r="F127" s="62"/>
      <c r="G127" s="62">
        <v>2.7109999999999999</v>
      </c>
      <c r="H127" s="62">
        <f t="shared" si="10"/>
        <v>130.13</v>
      </c>
      <c r="I127" s="62">
        <f t="shared" si="8"/>
        <v>160.83000000000001</v>
      </c>
    </row>
    <row r="128" spans="1:9" ht="49.5" x14ac:dyDescent="0.25">
      <c r="A128" s="121" t="s">
        <v>309</v>
      </c>
      <c r="B128" s="123">
        <f>SUM(B129:B146)</f>
        <v>18</v>
      </c>
      <c r="C128" s="123"/>
      <c r="D128" s="123"/>
      <c r="E128" s="123">
        <f t="shared" ref="E128:I128" si="11">SUM(E129:E146)</f>
        <v>453</v>
      </c>
      <c r="F128" s="123"/>
      <c r="G128" s="123"/>
      <c r="H128" s="122">
        <f t="shared" si="11"/>
        <v>5414.7</v>
      </c>
      <c r="I128" s="122">
        <f t="shared" si="11"/>
        <v>6692.0299999999988</v>
      </c>
    </row>
    <row r="129" spans="1:9" x14ac:dyDescent="0.25">
      <c r="A129" s="60" t="s">
        <v>13</v>
      </c>
      <c r="B129" s="61">
        <v>1</v>
      </c>
      <c r="C129" s="61">
        <f t="shared" ref="C129:C146" si="12">D129+E129</f>
        <v>175</v>
      </c>
      <c r="D129" s="61">
        <v>159</v>
      </c>
      <c r="E129" s="61">
        <v>16</v>
      </c>
      <c r="F129" s="62"/>
      <c r="G129" s="62">
        <v>6.09</v>
      </c>
      <c r="H129" s="62">
        <f t="shared" ref="H129:H146" si="13">ROUND(G129*E129*2,2)</f>
        <v>194.88</v>
      </c>
      <c r="I129" s="62">
        <f t="shared" si="8"/>
        <v>240.85</v>
      </c>
    </row>
    <row r="130" spans="1:9" x14ac:dyDescent="0.25">
      <c r="A130" s="60" t="s">
        <v>13</v>
      </c>
      <c r="B130" s="61">
        <v>1</v>
      </c>
      <c r="C130" s="61">
        <f t="shared" si="12"/>
        <v>192</v>
      </c>
      <c r="D130" s="61">
        <v>159</v>
      </c>
      <c r="E130" s="61">
        <v>33</v>
      </c>
      <c r="F130" s="62"/>
      <c r="G130" s="62">
        <v>6.18</v>
      </c>
      <c r="H130" s="62">
        <f t="shared" si="13"/>
        <v>407.88</v>
      </c>
      <c r="I130" s="62">
        <f t="shared" si="8"/>
        <v>504.1</v>
      </c>
    </row>
    <row r="131" spans="1:9" x14ac:dyDescent="0.25">
      <c r="A131" s="60" t="s">
        <v>13</v>
      </c>
      <c r="B131" s="61">
        <v>1</v>
      </c>
      <c r="C131" s="61">
        <f t="shared" si="12"/>
        <v>192</v>
      </c>
      <c r="D131" s="61">
        <v>159</v>
      </c>
      <c r="E131" s="61">
        <v>33</v>
      </c>
      <c r="F131" s="62"/>
      <c r="G131" s="62">
        <v>6.09</v>
      </c>
      <c r="H131" s="62">
        <f t="shared" si="13"/>
        <v>401.94</v>
      </c>
      <c r="I131" s="62">
        <f t="shared" si="8"/>
        <v>496.76</v>
      </c>
    </row>
    <row r="132" spans="1:9" x14ac:dyDescent="0.25">
      <c r="A132" s="60" t="s">
        <v>13</v>
      </c>
      <c r="B132" s="61">
        <v>1</v>
      </c>
      <c r="C132" s="61">
        <f t="shared" si="12"/>
        <v>168</v>
      </c>
      <c r="D132" s="61">
        <v>159</v>
      </c>
      <c r="E132" s="61">
        <v>9</v>
      </c>
      <c r="F132" s="62"/>
      <c r="G132" s="62">
        <v>6.09</v>
      </c>
      <c r="H132" s="62">
        <f t="shared" si="13"/>
        <v>109.62</v>
      </c>
      <c r="I132" s="62">
        <f t="shared" si="8"/>
        <v>135.47999999999999</v>
      </c>
    </row>
    <row r="133" spans="1:9" x14ac:dyDescent="0.25">
      <c r="A133" s="60" t="s">
        <v>13</v>
      </c>
      <c r="B133" s="61">
        <v>1</v>
      </c>
      <c r="C133" s="61">
        <f t="shared" si="12"/>
        <v>215</v>
      </c>
      <c r="D133" s="61">
        <v>159</v>
      </c>
      <c r="E133" s="61">
        <v>56</v>
      </c>
      <c r="F133" s="62"/>
      <c r="G133" s="62">
        <v>6.24</v>
      </c>
      <c r="H133" s="62">
        <f t="shared" si="13"/>
        <v>698.88</v>
      </c>
      <c r="I133" s="62">
        <f t="shared" si="8"/>
        <v>863.75</v>
      </c>
    </row>
    <row r="134" spans="1:9" x14ac:dyDescent="0.25">
      <c r="A134" s="60" t="s">
        <v>13</v>
      </c>
      <c r="B134" s="61">
        <v>1</v>
      </c>
      <c r="C134" s="61">
        <f t="shared" si="12"/>
        <v>184</v>
      </c>
      <c r="D134" s="61">
        <v>159</v>
      </c>
      <c r="E134" s="61">
        <v>25</v>
      </c>
      <c r="F134" s="62"/>
      <c r="G134" s="62">
        <v>6.09</v>
      </c>
      <c r="H134" s="62">
        <f t="shared" si="13"/>
        <v>304.5</v>
      </c>
      <c r="I134" s="62">
        <f t="shared" si="8"/>
        <v>376.33</v>
      </c>
    </row>
    <row r="135" spans="1:9" x14ac:dyDescent="0.25">
      <c r="A135" s="60" t="s">
        <v>13</v>
      </c>
      <c r="B135" s="61">
        <v>1</v>
      </c>
      <c r="C135" s="61">
        <f t="shared" si="12"/>
        <v>192</v>
      </c>
      <c r="D135" s="61">
        <v>159</v>
      </c>
      <c r="E135" s="61">
        <v>33</v>
      </c>
      <c r="F135" s="62"/>
      <c r="G135" s="62">
        <v>6.09</v>
      </c>
      <c r="H135" s="62">
        <f t="shared" si="13"/>
        <v>401.94</v>
      </c>
      <c r="I135" s="62">
        <f t="shared" si="8"/>
        <v>496.76</v>
      </c>
    </row>
    <row r="136" spans="1:9" x14ac:dyDescent="0.25">
      <c r="A136" s="60" t="s">
        <v>13</v>
      </c>
      <c r="B136" s="61">
        <v>1</v>
      </c>
      <c r="C136" s="61">
        <f t="shared" si="12"/>
        <v>192</v>
      </c>
      <c r="D136" s="61">
        <v>159</v>
      </c>
      <c r="E136" s="61">
        <v>33</v>
      </c>
      <c r="F136" s="62"/>
      <c r="G136" s="62">
        <v>6.09</v>
      </c>
      <c r="H136" s="62">
        <f t="shared" si="13"/>
        <v>401.94</v>
      </c>
      <c r="I136" s="62">
        <f t="shared" si="8"/>
        <v>496.76</v>
      </c>
    </row>
    <row r="137" spans="1:9" x14ac:dyDescent="0.25">
      <c r="A137" s="60" t="s">
        <v>13</v>
      </c>
      <c r="B137" s="61">
        <v>1</v>
      </c>
      <c r="C137" s="61">
        <f t="shared" si="12"/>
        <v>216</v>
      </c>
      <c r="D137" s="61">
        <v>159</v>
      </c>
      <c r="E137" s="61">
        <v>57</v>
      </c>
      <c r="F137" s="62"/>
      <c r="G137" s="62">
        <v>6.09</v>
      </c>
      <c r="H137" s="62">
        <f t="shared" si="13"/>
        <v>694.26</v>
      </c>
      <c r="I137" s="62">
        <f t="shared" si="8"/>
        <v>858.04</v>
      </c>
    </row>
    <row r="138" spans="1:9" x14ac:dyDescent="0.25">
      <c r="A138" s="60" t="s">
        <v>13</v>
      </c>
      <c r="B138" s="61">
        <v>1</v>
      </c>
      <c r="C138" s="61">
        <f t="shared" si="12"/>
        <v>175</v>
      </c>
      <c r="D138" s="61">
        <v>159</v>
      </c>
      <c r="E138" s="61">
        <v>16</v>
      </c>
      <c r="F138" s="62"/>
      <c r="G138" s="62">
        <v>4.6500000000000004</v>
      </c>
      <c r="H138" s="62">
        <f t="shared" si="13"/>
        <v>148.80000000000001</v>
      </c>
      <c r="I138" s="62">
        <f t="shared" si="8"/>
        <v>183.9</v>
      </c>
    </row>
    <row r="139" spans="1:9" x14ac:dyDescent="0.25">
      <c r="A139" s="60" t="s">
        <v>13</v>
      </c>
      <c r="B139" s="61">
        <v>1</v>
      </c>
      <c r="C139" s="61">
        <f t="shared" si="12"/>
        <v>208</v>
      </c>
      <c r="D139" s="61">
        <v>159</v>
      </c>
      <c r="E139" s="61">
        <v>49</v>
      </c>
      <c r="F139" s="62"/>
      <c r="G139" s="62">
        <v>6.09</v>
      </c>
      <c r="H139" s="62">
        <f t="shared" si="13"/>
        <v>596.82000000000005</v>
      </c>
      <c r="I139" s="62">
        <f t="shared" si="8"/>
        <v>737.61</v>
      </c>
    </row>
    <row r="140" spans="1:9" x14ac:dyDescent="0.25">
      <c r="A140" s="60" t="s">
        <v>13</v>
      </c>
      <c r="B140" s="61">
        <v>1</v>
      </c>
      <c r="C140" s="61">
        <f t="shared" si="12"/>
        <v>168</v>
      </c>
      <c r="D140" s="61">
        <v>159</v>
      </c>
      <c r="E140" s="61">
        <v>9</v>
      </c>
      <c r="F140" s="62"/>
      <c r="G140" s="62">
        <v>4.6500000000000004</v>
      </c>
      <c r="H140" s="62">
        <f t="shared" si="13"/>
        <v>83.7</v>
      </c>
      <c r="I140" s="62">
        <f t="shared" si="8"/>
        <v>103.44</v>
      </c>
    </row>
    <row r="141" spans="1:9" x14ac:dyDescent="0.25">
      <c r="A141" s="60" t="s">
        <v>13</v>
      </c>
      <c r="B141" s="61">
        <v>1</v>
      </c>
      <c r="C141" s="61">
        <f t="shared" si="12"/>
        <v>200</v>
      </c>
      <c r="D141" s="61">
        <v>159</v>
      </c>
      <c r="E141" s="61">
        <v>41</v>
      </c>
      <c r="F141" s="62"/>
      <c r="G141" s="62">
        <v>6.09</v>
      </c>
      <c r="H141" s="62">
        <f t="shared" si="13"/>
        <v>499.38</v>
      </c>
      <c r="I141" s="62">
        <f t="shared" si="8"/>
        <v>617.17999999999995</v>
      </c>
    </row>
    <row r="142" spans="1:9" x14ac:dyDescent="0.25">
      <c r="A142" s="60" t="s">
        <v>13</v>
      </c>
      <c r="B142" s="61">
        <v>1</v>
      </c>
      <c r="C142" s="61">
        <f t="shared" si="12"/>
        <v>168</v>
      </c>
      <c r="D142" s="61">
        <v>159</v>
      </c>
      <c r="E142" s="61">
        <v>9</v>
      </c>
      <c r="F142" s="62"/>
      <c r="G142" s="62">
        <v>6.09</v>
      </c>
      <c r="H142" s="62">
        <f t="shared" si="13"/>
        <v>109.62</v>
      </c>
      <c r="I142" s="62">
        <f t="shared" ref="I142:I205" si="14">ROUND(H142*1.2359,2)</f>
        <v>135.47999999999999</v>
      </c>
    </row>
    <row r="143" spans="1:9" x14ac:dyDescent="0.25">
      <c r="A143" s="60" t="s">
        <v>13</v>
      </c>
      <c r="B143" s="61">
        <v>1</v>
      </c>
      <c r="C143" s="61">
        <f t="shared" si="12"/>
        <v>163</v>
      </c>
      <c r="D143" s="61">
        <v>159</v>
      </c>
      <c r="E143" s="61">
        <v>4</v>
      </c>
      <c r="F143" s="62"/>
      <c r="G143" s="62">
        <v>6.09</v>
      </c>
      <c r="H143" s="62">
        <f t="shared" si="13"/>
        <v>48.72</v>
      </c>
      <c r="I143" s="62">
        <f t="shared" si="14"/>
        <v>60.21</v>
      </c>
    </row>
    <row r="144" spans="1:9" x14ac:dyDescent="0.25">
      <c r="A144" s="60" t="s">
        <v>13</v>
      </c>
      <c r="B144" s="61">
        <v>1</v>
      </c>
      <c r="C144" s="61">
        <f t="shared" si="12"/>
        <v>168</v>
      </c>
      <c r="D144" s="61">
        <v>159</v>
      </c>
      <c r="E144" s="61">
        <v>9</v>
      </c>
      <c r="F144" s="62"/>
      <c r="G144" s="62">
        <v>6.24</v>
      </c>
      <c r="H144" s="62">
        <f t="shared" si="13"/>
        <v>112.32</v>
      </c>
      <c r="I144" s="62">
        <f t="shared" si="14"/>
        <v>138.82</v>
      </c>
    </row>
    <row r="145" spans="1:9" x14ac:dyDescent="0.25">
      <c r="A145" s="60" t="s">
        <v>153</v>
      </c>
      <c r="B145" s="61">
        <v>1</v>
      </c>
      <c r="C145" s="61">
        <f t="shared" si="12"/>
        <v>163</v>
      </c>
      <c r="D145" s="61">
        <v>159</v>
      </c>
      <c r="E145" s="61">
        <v>4</v>
      </c>
      <c r="F145" s="62"/>
      <c r="G145" s="62">
        <v>4.75</v>
      </c>
      <c r="H145" s="62">
        <f t="shared" si="13"/>
        <v>38</v>
      </c>
      <c r="I145" s="62">
        <f t="shared" si="14"/>
        <v>46.96</v>
      </c>
    </row>
    <row r="146" spans="1:9" x14ac:dyDescent="0.25">
      <c r="A146" s="60" t="s">
        <v>153</v>
      </c>
      <c r="B146" s="61">
        <v>1</v>
      </c>
      <c r="C146" s="61">
        <f t="shared" si="12"/>
        <v>176</v>
      </c>
      <c r="D146" s="61">
        <v>159</v>
      </c>
      <c r="E146" s="61">
        <v>17</v>
      </c>
      <c r="F146" s="62"/>
      <c r="G146" s="62">
        <v>4.75</v>
      </c>
      <c r="H146" s="62">
        <f t="shared" si="13"/>
        <v>161.5</v>
      </c>
      <c r="I146" s="62">
        <f t="shared" si="14"/>
        <v>199.6</v>
      </c>
    </row>
    <row r="147" spans="1:9" ht="33" x14ac:dyDescent="0.25">
      <c r="A147" s="121" t="s">
        <v>254</v>
      </c>
      <c r="B147" s="123">
        <f>SUM(B148:B218)</f>
        <v>71</v>
      </c>
      <c r="C147" s="123"/>
      <c r="D147" s="123"/>
      <c r="E147" s="123">
        <f t="shared" ref="E147:I147" si="15">SUM(E148:E218)</f>
        <v>1171</v>
      </c>
      <c r="F147" s="123"/>
      <c r="G147" s="123"/>
      <c r="H147" s="122">
        <f t="shared" si="15"/>
        <v>12078.839999999998</v>
      </c>
      <c r="I147" s="122">
        <f t="shared" si="15"/>
        <v>14928.269999999986</v>
      </c>
    </row>
    <row r="148" spans="1:9" x14ac:dyDescent="0.25">
      <c r="A148" s="63" t="s">
        <v>154</v>
      </c>
      <c r="B148" s="61">
        <v>1</v>
      </c>
      <c r="C148" s="61">
        <f t="shared" ref="C148:C211" si="16">D148+E148</f>
        <v>168</v>
      </c>
      <c r="D148" s="61">
        <v>159</v>
      </c>
      <c r="E148" s="61">
        <v>9</v>
      </c>
      <c r="F148" s="62"/>
      <c r="G148" s="62">
        <v>4.75</v>
      </c>
      <c r="H148" s="62">
        <f t="shared" ref="H148:H211" si="17">ROUND(G148*E148*2,2)</f>
        <v>85.5</v>
      </c>
      <c r="I148" s="62">
        <f t="shared" si="14"/>
        <v>105.67</v>
      </c>
    </row>
    <row r="149" spans="1:9" x14ac:dyDescent="0.25">
      <c r="A149" s="63" t="s">
        <v>154</v>
      </c>
      <c r="B149" s="61">
        <v>1</v>
      </c>
      <c r="C149" s="61">
        <f t="shared" si="16"/>
        <v>191</v>
      </c>
      <c r="D149" s="61">
        <v>159</v>
      </c>
      <c r="E149" s="61">
        <v>32</v>
      </c>
      <c r="F149" s="62"/>
      <c r="G149" s="62">
        <v>4.75</v>
      </c>
      <c r="H149" s="62">
        <f t="shared" si="17"/>
        <v>304</v>
      </c>
      <c r="I149" s="62">
        <f t="shared" si="14"/>
        <v>375.71</v>
      </c>
    </row>
    <row r="150" spans="1:9" x14ac:dyDescent="0.25">
      <c r="A150" s="63" t="s">
        <v>154</v>
      </c>
      <c r="B150" s="61">
        <v>1</v>
      </c>
      <c r="C150" s="61">
        <f t="shared" si="16"/>
        <v>160</v>
      </c>
      <c r="D150" s="61">
        <v>159</v>
      </c>
      <c r="E150" s="61">
        <v>1</v>
      </c>
      <c r="F150" s="62"/>
      <c r="G150" s="62">
        <v>4.75</v>
      </c>
      <c r="H150" s="62">
        <f t="shared" si="17"/>
        <v>9.5</v>
      </c>
      <c r="I150" s="62">
        <f t="shared" si="14"/>
        <v>11.74</v>
      </c>
    </row>
    <row r="151" spans="1:9" x14ac:dyDescent="0.25">
      <c r="A151" s="63" t="s">
        <v>154</v>
      </c>
      <c r="B151" s="61">
        <v>1</v>
      </c>
      <c r="C151" s="61">
        <f t="shared" si="16"/>
        <v>168</v>
      </c>
      <c r="D151" s="61">
        <v>159</v>
      </c>
      <c r="E151" s="61">
        <v>9</v>
      </c>
      <c r="F151" s="62"/>
      <c r="G151" s="62">
        <v>4.75</v>
      </c>
      <c r="H151" s="62">
        <f t="shared" si="17"/>
        <v>85.5</v>
      </c>
      <c r="I151" s="62">
        <f t="shared" si="14"/>
        <v>105.67</v>
      </c>
    </row>
    <row r="152" spans="1:9" x14ac:dyDescent="0.25">
      <c r="A152" s="63" t="s">
        <v>155</v>
      </c>
      <c r="B152" s="61">
        <v>1</v>
      </c>
      <c r="C152" s="61">
        <f t="shared" si="16"/>
        <v>191</v>
      </c>
      <c r="D152" s="61">
        <v>159</v>
      </c>
      <c r="E152" s="61">
        <v>32</v>
      </c>
      <c r="F152" s="62"/>
      <c r="G152" s="62">
        <v>5.49</v>
      </c>
      <c r="H152" s="62">
        <f t="shared" si="17"/>
        <v>351.36</v>
      </c>
      <c r="I152" s="62">
        <f t="shared" si="14"/>
        <v>434.25</v>
      </c>
    </row>
    <row r="153" spans="1:9" x14ac:dyDescent="0.25">
      <c r="A153" s="63" t="s">
        <v>155</v>
      </c>
      <c r="B153" s="61">
        <v>1</v>
      </c>
      <c r="C153" s="61">
        <f t="shared" si="16"/>
        <v>191</v>
      </c>
      <c r="D153" s="61">
        <v>159</v>
      </c>
      <c r="E153" s="61">
        <v>32</v>
      </c>
      <c r="F153" s="62"/>
      <c r="G153" s="62">
        <v>5.49</v>
      </c>
      <c r="H153" s="62">
        <f t="shared" si="17"/>
        <v>351.36</v>
      </c>
      <c r="I153" s="62">
        <f t="shared" si="14"/>
        <v>434.25</v>
      </c>
    </row>
    <row r="154" spans="1:9" x14ac:dyDescent="0.25">
      <c r="A154" s="63" t="s">
        <v>155</v>
      </c>
      <c r="B154" s="61">
        <v>1</v>
      </c>
      <c r="C154" s="61">
        <f t="shared" si="16"/>
        <v>191</v>
      </c>
      <c r="D154" s="61">
        <v>159</v>
      </c>
      <c r="E154" s="61">
        <v>32</v>
      </c>
      <c r="F154" s="62"/>
      <c r="G154" s="62">
        <v>5.49</v>
      </c>
      <c r="H154" s="62">
        <f t="shared" si="17"/>
        <v>351.36</v>
      </c>
      <c r="I154" s="62">
        <f t="shared" si="14"/>
        <v>434.25</v>
      </c>
    </row>
    <row r="155" spans="1:9" x14ac:dyDescent="0.25">
      <c r="A155" s="63" t="s">
        <v>155</v>
      </c>
      <c r="B155" s="61">
        <v>1</v>
      </c>
      <c r="C155" s="61">
        <f t="shared" si="16"/>
        <v>168</v>
      </c>
      <c r="D155" s="61">
        <v>159</v>
      </c>
      <c r="E155" s="61">
        <v>9</v>
      </c>
      <c r="F155" s="62"/>
      <c r="G155" s="62">
        <v>5.49</v>
      </c>
      <c r="H155" s="62">
        <f t="shared" si="17"/>
        <v>98.82</v>
      </c>
      <c r="I155" s="62">
        <f t="shared" si="14"/>
        <v>122.13</v>
      </c>
    </row>
    <row r="156" spans="1:9" x14ac:dyDescent="0.25">
      <c r="A156" s="63" t="s">
        <v>155</v>
      </c>
      <c r="B156" s="61">
        <v>1</v>
      </c>
      <c r="C156" s="61">
        <f t="shared" si="16"/>
        <v>163</v>
      </c>
      <c r="D156" s="61">
        <v>159</v>
      </c>
      <c r="E156" s="61">
        <v>4</v>
      </c>
      <c r="F156" s="62"/>
      <c r="G156" s="62">
        <v>5.49</v>
      </c>
      <c r="H156" s="62">
        <f t="shared" si="17"/>
        <v>43.92</v>
      </c>
      <c r="I156" s="62">
        <f t="shared" si="14"/>
        <v>54.28</v>
      </c>
    </row>
    <row r="157" spans="1:9" x14ac:dyDescent="0.25">
      <c r="A157" s="63" t="s">
        <v>155</v>
      </c>
      <c r="B157" s="61">
        <v>1</v>
      </c>
      <c r="C157" s="61">
        <f t="shared" si="16"/>
        <v>191</v>
      </c>
      <c r="D157" s="61">
        <v>159</v>
      </c>
      <c r="E157" s="61">
        <v>32</v>
      </c>
      <c r="F157" s="62"/>
      <c r="G157" s="62">
        <v>5.49</v>
      </c>
      <c r="H157" s="62">
        <f t="shared" si="17"/>
        <v>351.36</v>
      </c>
      <c r="I157" s="62">
        <f t="shared" si="14"/>
        <v>434.25</v>
      </c>
    </row>
    <row r="158" spans="1:9" x14ac:dyDescent="0.25">
      <c r="A158" s="63" t="s">
        <v>155</v>
      </c>
      <c r="B158" s="61">
        <v>1</v>
      </c>
      <c r="C158" s="61">
        <f t="shared" si="16"/>
        <v>184</v>
      </c>
      <c r="D158" s="61">
        <v>159</v>
      </c>
      <c r="E158" s="61">
        <v>25</v>
      </c>
      <c r="F158" s="62"/>
      <c r="G158" s="62">
        <v>4.3</v>
      </c>
      <c r="H158" s="62">
        <f t="shared" si="17"/>
        <v>215</v>
      </c>
      <c r="I158" s="62">
        <f t="shared" si="14"/>
        <v>265.72000000000003</v>
      </c>
    </row>
    <row r="159" spans="1:9" x14ac:dyDescent="0.25">
      <c r="A159" s="63" t="s">
        <v>155</v>
      </c>
      <c r="B159" s="61">
        <v>1</v>
      </c>
      <c r="C159" s="61">
        <f t="shared" si="16"/>
        <v>176</v>
      </c>
      <c r="D159" s="61">
        <v>159</v>
      </c>
      <c r="E159" s="61">
        <v>17</v>
      </c>
      <c r="F159" s="62"/>
      <c r="G159" s="62">
        <v>5.49</v>
      </c>
      <c r="H159" s="62">
        <f t="shared" si="17"/>
        <v>186.66</v>
      </c>
      <c r="I159" s="62">
        <f t="shared" si="14"/>
        <v>230.69</v>
      </c>
    </row>
    <row r="160" spans="1:9" x14ac:dyDescent="0.25">
      <c r="A160" s="63" t="s">
        <v>155</v>
      </c>
      <c r="B160" s="61">
        <v>1</v>
      </c>
      <c r="C160" s="61">
        <f t="shared" si="16"/>
        <v>191</v>
      </c>
      <c r="D160" s="61">
        <v>159</v>
      </c>
      <c r="E160" s="61">
        <v>32</v>
      </c>
      <c r="F160" s="62"/>
      <c r="G160" s="62">
        <v>5.49</v>
      </c>
      <c r="H160" s="62">
        <f t="shared" si="17"/>
        <v>351.36</v>
      </c>
      <c r="I160" s="62">
        <f t="shared" si="14"/>
        <v>434.25</v>
      </c>
    </row>
    <row r="161" spans="1:9" x14ac:dyDescent="0.25">
      <c r="A161" s="63" t="s">
        <v>155</v>
      </c>
      <c r="B161" s="61">
        <v>1</v>
      </c>
      <c r="C161" s="61">
        <f t="shared" si="16"/>
        <v>191</v>
      </c>
      <c r="D161" s="61">
        <v>159</v>
      </c>
      <c r="E161" s="61">
        <v>32</v>
      </c>
      <c r="F161" s="62"/>
      <c r="G161" s="62">
        <v>5.49</v>
      </c>
      <c r="H161" s="62">
        <f t="shared" si="17"/>
        <v>351.36</v>
      </c>
      <c r="I161" s="62">
        <f t="shared" si="14"/>
        <v>434.25</v>
      </c>
    </row>
    <row r="162" spans="1:9" x14ac:dyDescent="0.25">
      <c r="A162" s="63" t="s">
        <v>155</v>
      </c>
      <c r="B162" s="61">
        <v>1</v>
      </c>
      <c r="C162" s="61">
        <f t="shared" si="16"/>
        <v>184</v>
      </c>
      <c r="D162" s="61">
        <v>159</v>
      </c>
      <c r="E162" s="61">
        <v>25</v>
      </c>
      <c r="F162" s="62"/>
      <c r="G162" s="62">
        <v>5.49</v>
      </c>
      <c r="H162" s="62">
        <f t="shared" si="17"/>
        <v>274.5</v>
      </c>
      <c r="I162" s="62">
        <f t="shared" si="14"/>
        <v>339.25</v>
      </c>
    </row>
    <row r="163" spans="1:9" x14ac:dyDescent="0.25">
      <c r="A163" s="63" t="s">
        <v>155</v>
      </c>
      <c r="B163" s="61">
        <v>1</v>
      </c>
      <c r="C163" s="61">
        <f t="shared" si="16"/>
        <v>200</v>
      </c>
      <c r="D163" s="61">
        <v>159</v>
      </c>
      <c r="E163" s="61">
        <v>41</v>
      </c>
      <c r="F163" s="62"/>
      <c r="G163" s="62">
        <v>4.3</v>
      </c>
      <c r="H163" s="62">
        <f t="shared" si="17"/>
        <v>352.6</v>
      </c>
      <c r="I163" s="62">
        <f t="shared" si="14"/>
        <v>435.78</v>
      </c>
    </row>
    <row r="164" spans="1:9" x14ac:dyDescent="0.25">
      <c r="A164" s="63" t="s">
        <v>155</v>
      </c>
      <c r="B164" s="61">
        <v>1</v>
      </c>
      <c r="C164" s="61">
        <f t="shared" si="16"/>
        <v>191</v>
      </c>
      <c r="D164" s="61">
        <v>159</v>
      </c>
      <c r="E164" s="61">
        <v>32</v>
      </c>
      <c r="F164" s="62"/>
      <c r="G164" s="62">
        <v>5.49</v>
      </c>
      <c r="H164" s="62">
        <f t="shared" si="17"/>
        <v>351.36</v>
      </c>
      <c r="I164" s="62">
        <f t="shared" si="14"/>
        <v>434.25</v>
      </c>
    </row>
    <row r="165" spans="1:9" x14ac:dyDescent="0.25">
      <c r="A165" s="63" t="s">
        <v>155</v>
      </c>
      <c r="B165" s="61">
        <v>1</v>
      </c>
      <c r="C165" s="61">
        <f t="shared" si="16"/>
        <v>167</v>
      </c>
      <c r="D165" s="61">
        <v>159</v>
      </c>
      <c r="E165" s="61">
        <v>8</v>
      </c>
      <c r="F165" s="62"/>
      <c r="G165" s="62">
        <v>5.49</v>
      </c>
      <c r="H165" s="62">
        <f t="shared" si="17"/>
        <v>87.84</v>
      </c>
      <c r="I165" s="62">
        <f t="shared" si="14"/>
        <v>108.56</v>
      </c>
    </row>
    <row r="166" spans="1:9" x14ac:dyDescent="0.25">
      <c r="A166" s="63" t="s">
        <v>155</v>
      </c>
      <c r="B166" s="61">
        <v>1</v>
      </c>
      <c r="C166" s="61">
        <f t="shared" si="16"/>
        <v>168</v>
      </c>
      <c r="D166" s="61">
        <v>159</v>
      </c>
      <c r="E166" s="61">
        <v>9</v>
      </c>
      <c r="F166" s="62"/>
      <c r="G166" s="62">
        <v>5.49</v>
      </c>
      <c r="H166" s="62">
        <f t="shared" si="17"/>
        <v>98.82</v>
      </c>
      <c r="I166" s="62">
        <f t="shared" si="14"/>
        <v>122.13</v>
      </c>
    </row>
    <row r="167" spans="1:9" x14ac:dyDescent="0.25">
      <c r="A167" s="63" t="s">
        <v>155</v>
      </c>
      <c r="B167" s="61">
        <v>1</v>
      </c>
      <c r="C167" s="61">
        <f t="shared" si="16"/>
        <v>215</v>
      </c>
      <c r="D167" s="61">
        <v>159</v>
      </c>
      <c r="E167" s="61">
        <v>56</v>
      </c>
      <c r="F167" s="62"/>
      <c r="G167" s="62">
        <v>5.49</v>
      </c>
      <c r="H167" s="62">
        <f t="shared" si="17"/>
        <v>614.88</v>
      </c>
      <c r="I167" s="62">
        <f t="shared" si="14"/>
        <v>759.93</v>
      </c>
    </row>
    <row r="168" spans="1:9" x14ac:dyDescent="0.25">
      <c r="A168" s="63" t="s">
        <v>155</v>
      </c>
      <c r="B168" s="61">
        <v>1</v>
      </c>
      <c r="C168" s="61">
        <f t="shared" si="16"/>
        <v>191</v>
      </c>
      <c r="D168" s="61">
        <v>159</v>
      </c>
      <c r="E168" s="61">
        <v>32</v>
      </c>
      <c r="F168" s="62"/>
      <c r="G168" s="62">
        <v>5.49</v>
      </c>
      <c r="H168" s="62">
        <f t="shared" si="17"/>
        <v>351.36</v>
      </c>
      <c r="I168" s="62">
        <f t="shared" si="14"/>
        <v>434.25</v>
      </c>
    </row>
    <row r="169" spans="1:9" x14ac:dyDescent="0.25">
      <c r="A169" s="63" t="s">
        <v>155</v>
      </c>
      <c r="B169" s="61">
        <v>1</v>
      </c>
      <c r="C169" s="61">
        <f t="shared" si="16"/>
        <v>168</v>
      </c>
      <c r="D169" s="61">
        <v>159</v>
      </c>
      <c r="E169" s="61">
        <v>9</v>
      </c>
      <c r="F169" s="62"/>
      <c r="G169" s="62">
        <v>5.49</v>
      </c>
      <c r="H169" s="62">
        <f t="shared" si="17"/>
        <v>98.82</v>
      </c>
      <c r="I169" s="62">
        <f t="shared" si="14"/>
        <v>122.13</v>
      </c>
    </row>
    <row r="170" spans="1:9" x14ac:dyDescent="0.25">
      <c r="A170" s="63" t="s">
        <v>155</v>
      </c>
      <c r="B170" s="61">
        <v>1</v>
      </c>
      <c r="C170" s="61">
        <f t="shared" si="16"/>
        <v>184</v>
      </c>
      <c r="D170" s="61">
        <v>159</v>
      </c>
      <c r="E170" s="61">
        <v>25</v>
      </c>
      <c r="F170" s="62"/>
      <c r="G170" s="62">
        <v>5.49</v>
      </c>
      <c r="H170" s="62">
        <f t="shared" si="17"/>
        <v>274.5</v>
      </c>
      <c r="I170" s="62">
        <f t="shared" si="14"/>
        <v>339.25</v>
      </c>
    </row>
    <row r="171" spans="1:9" x14ac:dyDescent="0.25">
      <c r="A171" s="63" t="s">
        <v>155</v>
      </c>
      <c r="B171" s="61">
        <v>1</v>
      </c>
      <c r="C171" s="61">
        <f t="shared" si="16"/>
        <v>169</v>
      </c>
      <c r="D171" s="61">
        <v>159</v>
      </c>
      <c r="E171" s="61">
        <v>10</v>
      </c>
      <c r="F171" s="62"/>
      <c r="G171" s="62">
        <v>5.49</v>
      </c>
      <c r="H171" s="62">
        <f t="shared" si="17"/>
        <v>109.8</v>
      </c>
      <c r="I171" s="62">
        <f t="shared" si="14"/>
        <v>135.69999999999999</v>
      </c>
    </row>
    <row r="172" spans="1:9" x14ac:dyDescent="0.25">
      <c r="A172" s="63" t="s">
        <v>155</v>
      </c>
      <c r="B172" s="61">
        <v>1</v>
      </c>
      <c r="C172" s="61">
        <f t="shared" si="16"/>
        <v>184</v>
      </c>
      <c r="D172" s="61">
        <v>159</v>
      </c>
      <c r="E172" s="61">
        <v>25</v>
      </c>
      <c r="F172" s="62"/>
      <c r="G172" s="62">
        <v>5.49</v>
      </c>
      <c r="H172" s="62">
        <f t="shared" si="17"/>
        <v>274.5</v>
      </c>
      <c r="I172" s="62">
        <f t="shared" si="14"/>
        <v>339.25</v>
      </c>
    </row>
    <row r="173" spans="1:9" x14ac:dyDescent="0.25">
      <c r="A173" s="63" t="s">
        <v>155</v>
      </c>
      <c r="B173" s="61">
        <v>1</v>
      </c>
      <c r="C173" s="61">
        <f t="shared" si="16"/>
        <v>160</v>
      </c>
      <c r="D173" s="61">
        <v>159</v>
      </c>
      <c r="E173" s="61">
        <v>1</v>
      </c>
      <c r="F173" s="62"/>
      <c r="G173" s="62">
        <v>5.49</v>
      </c>
      <c r="H173" s="62">
        <f t="shared" si="17"/>
        <v>10.98</v>
      </c>
      <c r="I173" s="62">
        <f t="shared" si="14"/>
        <v>13.57</v>
      </c>
    </row>
    <row r="174" spans="1:9" x14ac:dyDescent="0.25">
      <c r="A174" s="63" t="s">
        <v>155</v>
      </c>
      <c r="B174" s="61">
        <v>1</v>
      </c>
      <c r="C174" s="61">
        <f t="shared" si="16"/>
        <v>199</v>
      </c>
      <c r="D174" s="61">
        <v>159</v>
      </c>
      <c r="E174" s="61">
        <v>40</v>
      </c>
      <c r="F174" s="62"/>
      <c r="G174" s="62">
        <v>5.49</v>
      </c>
      <c r="H174" s="62">
        <f t="shared" si="17"/>
        <v>439.2</v>
      </c>
      <c r="I174" s="62">
        <f t="shared" si="14"/>
        <v>542.80999999999995</v>
      </c>
    </row>
    <row r="175" spans="1:9" x14ac:dyDescent="0.25">
      <c r="A175" s="63" t="s">
        <v>156</v>
      </c>
      <c r="B175" s="61">
        <v>1</v>
      </c>
      <c r="C175" s="61">
        <f t="shared" si="16"/>
        <v>168</v>
      </c>
      <c r="D175" s="61">
        <v>159</v>
      </c>
      <c r="E175" s="61">
        <v>9</v>
      </c>
      <c r="F175" s="62"/>
      <c r="G175" s="62">
        <v>6</v>
      </c>
      <c r="H175" s="62">
        <f t="shared" si="17"/>
        <v>108</v>
      </c>
      <c r="I175" s="62">
        <f t="shared" si="14"/>
        <v>133.47999999999999</v>
      </c>
    </row>
    <row r="176" spans="1:9" x14ac:dyDescent="0.25">
      <c r="A176" s="63" t="s">
        <v>156</v>
      </c>
      <c r="B176" s="61">
        <v>1</v>
      </c>
      <c r="C176" s="61">
        <f t="shared" si="16"/>
        <v>160</v>
      </c>
      <c r="D176" s="61">
        <v>159</v>
      </c>
      <c r="E176" s="61">
        <v>1</v>
      </c>
      <c r="F176" s="62"/>
      <c r="G176" s="62">
        <v>6</v>
      </c>
      <c r="H176" s="62">
        <f t="shared" si="17"/>
        <v>12</v>
      </c>
      <c r="I176" s="62">
        <f t="shared" si="14"/>
        <v>14.83</v>
      </c>
    </row>
    <row r="177" spans="1:9" x14ac:dyDescent="0.25">
      <c r="A177" s="63" t="s">
        <v>156</v>
      </c>
      <c r="B177" s="61">
        <v>1</v>
      </c>
      <c r="C177" s="61">
        <f t="shared" si="16"/>
        <v>184</v>
      </c>
      <c r="D177" s="61">
        <v>159</v>
      </c>
      <c r="E177" s="61">
        <v>25</v>
      </c>
      <c r="F177" s="62"/>
      <c r="G177" s="62">
        <v>6</v>
      </c>
      <c r="H177" s="62">
        <f t="shared" si="17"/>
        <v>300</v>
      </c>
      <c r="I177" s="62">
        <f t="shared" si="14"/>
        <v>370.77</v>
      </c>
    </row>
    <row r="178" spans="1:9" x14ac:dyDescent="0.25">
      <c r="A178" s="63" t="s">
        <v>156</v>
      </c>
      <c r="B178" s="61">
        <v>1</v>
      </c>
      <c r="C178" s="61">
        <f t="shared" si="16"/>
        <v>177</v>
      </c>
      <c r="D178" s="61">
        <v>159</v>
      </c>
      <c r="E178" s="61">
        <v>18</v>
      </c>
      <c r="F178" s="62"/>
      <c r="G178" s="62">
        <v>6</v>
      </c>
      <c r="H178" s="62">
        <f t="shared" si="17"/>
        <v>216</v>
      </c>
      <c r="I178" s="62">
        <f t="shared" si="14"/>
        <v>266.95</v>
      </c>
    </row>
    <row r="179" spans="1:9" x14ac:dyDescent="0.25">
      <c r="A179" s="63" t="s">
        <v>156</v>
      </c>
      <c r="B179" s="61">
        <v>1</v>
      </c>
      <c r="C179" s="61">
        <f t="shared" si="16"/>
        <v>167</v>
      </c>
      <c r="D179" s="61">
        <v>159</v>
      </c>
      <c r="E179" s="61">
        <v>8</v>
      </c>
      <c r="F179" s="62"/>
      <c r="G179" s="62">
        <v>6</v>
      </c>
      <c r="H179" s="62">
        <f t="shared" si="17"/>
        <v>96</v>
      </c>
      <c r="I179" s="62">
        <f t="shared" si="14"/>
        <v>118.65</v>
      </c>
    </row>
    <row r="180" spans="1:9" x14ac:dyDescent="0.25">
      <c r="A180" s="63" t="s">
        <v>156</v>
      </c>
      <c r="B180" s="61">
        <v>1</v>
      </c>
      <c r="C180" s="61">
        <f t="shared" si="16"/>
        <v>168</v>
      </c>
      <c r="D180" s="61">
        <v>159</v>
      </c>
      <c r="E180" s="61">
        <v>9</v>
      </c>
      <c r="F180" s="62"/>
      <c r="G180" s="62">
        <v>6</v>
      </c>
      <c r="H180" s="62">
        <f t="shared" si="17"/>
        <v>108</v>
      </c>
      <c r="I180" s="62">
        <f t="shared" si="14"/>
        <v>133.47999999999999</v>
      </c>
    </row>
    <row r="181" spans="1:9" x14ac:dyDescent="0.25">
      <c r="A181" s="63" t="s">
        <v>156</v>
      </c>
      <c r="B181" s="61">
        <v>1</v>
      </c>
      <c r="C181" s="61">
        <f t="shared" si="16"/>
        <v>168</v>
      </c>
      <c r="D181" s="61">
        <v>159</v>
      </c>
      <c r="E181" s="61">
        <v>9</v>
      </c>
      <c r="F181" s="62"/>
      <c r="G181" s="62">
        <v>6</v>
      </c>
      <c r="H181" s="62">
        <f t="shared" si="17"/>
        <v>108</v>
      </c>
      <c r="I181" s="62">
        <f t="shared" si="14"/>
        <v>133.47999999999999</v>
      </c>
    </row>
    <row r="182" spans="1:9" x14ac:dyDescent="0.25">
      <c r="A182" s="63" t="s">
        <v>156</v>
      </c>
      <c r="B182" s="61">
        <v>1</v>
      </c>
      <c r="C182" s="61">
        <f t="shared" si="16"/>
        <v>166</v>
      </c>
      <c r="D182" s="61">
        <v>159</v>
      </c>
      <c r="E182" s="61">
        <v>7</v>
      </c>
      <c r="F182" s="62"/>
      <c r="G182" s="62">
        <v>6</v>
      </c>
      <c r="H182" s="62">
        <f t="shared" si="17"/>
        <v>84</v>
      </c>
      <c r="I182" s="62">
        <f t="shared" si="14"/>
        <v>103.82</v>
      </c>
    </row>
    <row r="183" spans="1:9" x14ac:dyDescent="0.25">
      <c r="A183" s="63" t="s">
        <v>156</v>
      </c>
      <c r="B183" s="61">
        <v>1</v>
      </c>
      <c r="C183" s="61">
        <f t="shared" si="16"/>
        <v>168</v>
      </c>
      <c r="D183" s="61">
        <v>159</v>
      </c>
      <c r="E183" s="61">
        <v>9</v>
      </c>
      <c r="F183" s="62"/>
      <c r="G183" s="62">
        <v>6</v>
      </c>
      <c r="H183" s="62">
        <f t="shared" si="17"/>
        <v>108</v>
      </c>
      <c r="I183" s="62">
        <f t="shared" si="14"/>
        <v>133.47999999999999</v>
      </c>
    </row>
    <row r="184" spans="1:9" x14ac:dyDescent="0.25">
      <c r="A184" s="63" t="s">
        <v>156</v>
      </c>
      <c r="B184" s="61">
        <v>1</v>
      </c>
      <c r="C184" s="61">
        <f t="shared" si="16"/>
        <v>168</v>
      </c>
      <c r="D184" s="61">
        <v>159</v>
      </c>
      <c r="E184" s="61">
        <v>9</v>
      </c>
      <c r="F184" s="62"/>
      <c r="G184" s="62">
        <v>6</v>
      </c>
      <c r="H184" s="62">
        <f t="shared" si="17"/>
        <v>108</v>
      </c>
      <c r="I184" s="62">
        <f t="shared" si="14"/>
        <v>133.47999999999999</v>
      </c>
    </row>
    <row r="185" spans="1:9" x14ac:dyDescent="0.25">
      <c r="A185" s="63" t="s">
        <v>156</v>
      </c>
      <c r="B185" s="61">
        <v>1</v>
      </c>
      <c r="C185" s="61">
        <f t="shared" si="16"/>
        <v>168</v>
      </c>
      <c r="D185" s="61">
        <v>159</v>
      </c>
      <c r="E185" s="61">
        <v>9</v>
      </c>
      <c r="F185" s="62"/>
      <c r="G185" s="62">
        <v>6</v>
      </c>
      <c r="H185" s="62">
        <f t="shared" si="17"/>
        <v>108</v>
      </c>
      <c r="I185" s="62">
        <f t="shared" si="14"/>
        <v>133.47999999999999</v>
      </c>
    </row>
    <row r="186" spans="1:9" x14ac:dyDescent="0.25">
      <c r="A186" s="63" t="s">
        <v>156</v>
      </c>
      <c r="B186" s="61">
        <v>1</v>
      </c>
      <c r="C186" s="61">
        <f t="shared" si="16"/>
        <v>168</v>
      </c>
      <c r="D186" s="61">
        <v>159</v>
      </c>
      <c r="E186" s="61">
        <v>9</v>
      </c>
      <c r="F186" s="62"/>
      <c r="G186" s="62">
        <v>6</v>
      </c>
      <c r="H186" s="62">
        <f t="shared" si="17"/>
        <v>108</v>
      </c>
      <c r="I186" s="62">
        <f t="shared" si="14"/>
        <v>133.47999999999999</v>
      </c>
    </row>
    <row r="187" spans="1:9" x14ac:dyDescent="0.25">
      <c r="A187" s="63" t="s">
        <v>156</v>
      </c>
      <c r="B187" s="61">
        <v>1</v>
      </c>
      <c r="C187" s="61">
        <f t="shared" si="16"/>
        <v>164</v>
      </c>
      <c r="D187" s="61">
        <v>159</v>
      </c>
      <c r="E187" s="61">
        <v>5</v>
      </c>
      <c r="F187" s="62"/>
      <c r="G187" s="62">
        <v>6</v>
      </c>
      <c r="H187" s="62">
        <f t="shared" si="17"/>
        <v>60</v>
      </c>
      <c r="I187" s="62">
        <f t="shared" si="14"/>
        <v>74.150000000000006</v>
      </c>
    </row>
    <row r="188" spans="1:9" x14ac:dyDescent="0.25">
      <c r="A188" s="63" t="s">
        <v>156</v>
      </c>
      <c r="B188" s="61">
        <v>1</v>
      </c>
      <c r="C188" s="61">
        <f t="shared" si="16"/>
        <v>168</v>
      </c>
      <c r="D188" s="61">
        <v>159</v>
      </c>
      <c r="E188" s="61">
        <v>9</v>
      </c>
      <c r="F188" s="62"/>
      <c r="G188" s="62">
        <v>6</v>
      </c>
      <c r="H188" s="62">
        <f t="shared" si="17"/>
        <v>108</v>
      </c>
      <c r="I188" s="62">
        <f t="shared" si="14"/>
        <v>133.47999999999999</v>
      </c>
    </row>
    <row r="189" spans="1:9" x14ac:dyDescent="0.25">
      <c r="A189" s="63" t="s">
        <v>156</v>
      </c>
      <c r="B189" s="61">
        <v>1</v>
      </c>
      <c r="C189" s="61">
        <f t="shared" si="16"/>
        <v>168</v>
      </c>
      <c r="D189" s="61">
        <v>159</v>
      </c>
      <c r="E189" s="61">
        <v>9</v>
      </c>
      <c r="F189" s="62"/>
      <c r="G189" s="62">
        <v>6</v>
      </c>
      <c r="H189" s="62">
        <f t="shared" si="17"/>
        <v>108</v>
      </c>
      <c r="I189" s="62">
        <f t="shared" si="14"/>
        <v>133.47999999999999</v>
      </c>
    </row>
    <row r="190" spans="1:9" x14ac:dyDescent="0.25">
      <c r="A190" s="63" t="s">
        <v>156</v>
      </c>
      <c r="B190" s="61">
        <v>1</v>
      </c>
      <c r="C190" s="61">
        <f t="shared" si="16"/>
        <v>168</v>
      </c>
      <c r="D190" s="61">
        <v>159</v>
      </c>
      <c r="E190" s="61">
        <v>9</v>
      </c>
      <c r="F190" s="62"/>
      <c r="G190" s="62">
        <v>6</v>
      </c>
      <c r="H190" s="62">
        <f t="shared" si="17"/>
        <v>108</v>
      </c>
      <c r="I190" s="62">
        <f t="shared" si="14"/>
        <v>133.47999999999999</v>
      </c>
    </row>
    <row r="191" spans="1:9" x14ac:dyDescent="0.25">
      <c r="A191" s="63" t="s">
        <v>156</v>
      </c>
      <c r="B191" s="61">
        <v>1</v>
      </c>
      <c r="C191" s="61">
        <f t="shared" si="16"/>
        <v>164</v>
      </c>
      <c r="D191" s="61">
        <v>159</v>
      </c>
      <c r="E191" s="61">
        <v>5</v>
      </c>
      <c r="F191" s="62"/>
      <c r="G191" s="62">
        <v>6</v>
      </c>
      <c r="H191" s="62">
        <f t="shared" si="17"/>
        <v>60</v>
      </c>
      <c r="I191" s="62">
        <f t="shared" si="14"/>
        <v>74.150000000000006</v>
      </c>
    </row>
    <row r="192" spans="1:9" x14ac:dyDescent="0.25">
      <c r="A192" s="63" t="s">
        <v>156</v>
      </c>
      <c r="B192" s="61">
        <v>1</v>
      </c>
      <c r="C192" s="61">
        <f t="shared" si="16"/>
        <v>180</v>
      </c>
      <c r="D192" s="61">
        <v>159</v>
      </c>
      <c r="E192" s="61">
        <v>21</v>
      </c>
      <c r="F192" s="62"/>
      <c r="G192" s="62">
        <v>6</v>
      </c>
      <c r="H192" s="62">
        <f t="shared" si="17"/>
        <v>252</v>
      </c>
      <c r="I192" s="62">
        <f t="shared" si="14"/>
        <v>311.45</v>
      </c>
    </row>
    <row r="193" spans="1:9" x14ac:dyDescent="0.25">
      <c r="A193" s="63" t="s">
        <v>156</v>
      </c>
      <c r="B193" s="61">
        <v>1</v>
      </c>
      <c r="C193" s="61">
        <f t="shared" si="16"/>
        <v>176</v>
      </c>
      <c r="D193" s="61">
        <v>159</v>
      </c>
      <c r="E193" s="61">
        <v>17</v>
      </c>
      <c r="F193" s="62"/>
      <c r="G193" s="62">
        <v>6</v>
      </c>
      <c r="H193" s="62">
        <f t="shared" si="17"/>
        <v>204</v>
      </c>
      <c r="I193" s="62">
        <f t="shared" si="14"/>
        <v>252.12</v>
      </c>
    </row>
    <row r="194" spans="1:9" x14ac:dyDescent="0.25">
      <c r="A194" s="63" t="s">
        <v>165</v>
      </c>
      <c r="B194" s="61">
        <v>1</v>
      </c>
      <c r="C194" s="61">
        <f t="shared" si="16"/>
        <v>183</v>
      </c>
      <c r="D194" s="61">
        <v>159</v>
      </c>
      <c r="E194" s="61">
        <v>24</v>
      </c>
      <c r="F194" s="62"/>
      <c r="G194" s="62">
        <v>5.25</v>
      </c>
      <c r="H194" s="62">
        <f t="shared" si="17"/>
        <v>252</v>
      </c>
      <c r="I194" s="62">
        <f t="shared" si="14"/>
        <v>311.45</v>
      </c>
    </row>
    <row r="195" spans="1:9" x14ac:dyDescent="0.25">
      <c r="A195" s="63" t="s">
        <v>158</v>
      </c>
      <c r="B195" s="61">
        <v>1</v>
      </c>
      <c r="C195" s="61">
        <f t="shared" si="16"/>
        <v>160</v>
      </c>
      <c r="D195" s="61">
        <v>159</v>
      </c>
      <c r="E195" s="61">
        <v>1</v>
      </c>
      <c r="F195" s="62"/>
      <c r="G195" s="62">
        <v>4.4000000000000004</v>
      </c>
      <c r="H195" s="62">
        <f t="shared" si="17"/>
        <v>8.8000000000000007</v>
      </c>
      <c r="I195" s="62">
        <f t="shared" si="14"/>
        <v>10.88</v>
      </c>
    </row>
    <row r="196" spans="1:9" x14ac:dyDescent="0.25">
      <c r="A196" s="63" t="s">
        <v>158</v>
      </c>
      <c r="B196" s="61">
        <v>1</v>
      </c>
      <c r="C196" s="61">
        <f t="shared" si="16"/>
        <v>168</v>
      </c>
      <c r="D196" s="61">
        <v>159</v>
      </c>
      <c r="E196" s="61">
        <v>9</v>
      </c>
      <c r="F196" s="62"/>
      <c r="G196" s="62">
        <v>4.4000000000000004</v>
      </c>
      <c r="H196" s="62">
        <f t="shared" si="17"/>
        <v>79.2</v>
      </c>
      <c r="I196" s="62">
        <f t="shared" si="14"/>
        <v>97.88</v>
      </c>
    </row>
    <row r="197" spans="1:9" x14ac:dyDescent="0.25">
      <c r="A197" s="63" t="s">
        <v>158</v>
      </c>
      <c r="B197" s="61">
        <v>1</v>
      </c>
      <c r="C197" s="61">
        <f t="shared" si="16"/>
        <v>168</v>
      </c>
      <c r="D197" s="61">
        <v>159</v>
      </c>
      <c r="E197" s="61">
        <v>9</v>
      </c>
      <c r="F197" s="62"/>
      <c r="G197" s="62">
        <v>4.4000000000000004</v>
      </c>
      <c r="H197" s="62">
        <f t="shared" si="17"/>
        <v>79.2</v>
      </c>
      <c r="I197" s="62">
        <f t="shared" si="14"/>
        <v>97.88</v>
      </c>
    </row>
    <row r="198" spans="1:9" x14ac:dyDescent="0.25">
      <c r="A198" s="63" t="s">
        <v>158</v>
      </c>
      <c r="B198" s="61">
        <v>1</v>
      </c>
      <c r="C198" s="61">
        <f t="shared" si="16"/>
        <v>164</v>
      </c>
      <c r="D198" s="61">
        <v>159</v>
      </c>
      <c r="E198" s="61">
        <v>5</v>
      </c>
      <c r="F198" s="62"/>
      <c r="G198" s="62">
        <v>4.4000000000000004</v>
      </c>
      <c r="H198" s="62">
        <f t="shared" si="17"/>
        <v>44</v>
      </c>
      <c r="I198" s="62">
        <f t="shared" si="14"/>
        <v>54.38</v>
      </c>
    </row>
    <row r="199" spans="1:9" x14ac:dyDescent="0.25">
      <c r="A199" s="63" t="s">
        <v>158</v>
      </c>
      <c r="B199" s="61">
        <v>1</v>
      </c>
      <c r="C199" s="61">
        <f t="shared" si="16"/>
        <v>180</v>
      </c>
      <c r="D199" s="61">
        <v>159</v>
      </c>
      <c r="E199" s="61">
        <v>21</v>
      </c>
      <c r="F199" s="62"/>
      <c r="G199" s="62">
        <v>4.4000000000000004</v>
      </c>
      <c r="H199" s="62">
        <f t="shared" si="17"/>
        <v>184.8</v>
      </c>
      <c r="I199" s="62">
        <f t="shared" si="14"/>
        <v>228.39</v>
      </c>
    </row>
    <row r="200" spans="1:9" x14ac:dyDescent="0.25">
      <c r="A200" s="63" t="s">
        <v>158</v>
      </c>
      <c r="B200" s="61">
        <v>1</v>
      </c>
      <c r="C200" s="61">
        <f t="shared" si="16"/>
        <v>164</v>
      </c>
      <c r="D200" s="61">
        <v>159</v>
      </c>
      <c r="E200" s="61">
        <v>5</v>
      </c>
      <c r="F200" s="62"/>
      <c r="G200" s="62">
        <v>4.4000000000000004</v>
      </c>
      <c r="H200" s="62">
        <f t="shared" si="17"/>
        <v>44</v>
      </c>
      <c r="I200" s="62">
        <f t="shared" si="14"/>
        <v>54.38</v>
      </c>
    </row>
    <row r="201" spans="1:9" x14ac:dyDescent="0.25">
      <c r="A201" s="63" t="s">
        <v>159</v>
      </c>
      <c r="B201" s="61">
        <v>1</v>
      </c>
      <c r="C201" s="61">
        <f t="shared" si="16"/>
        <v>160</v>
      </c>
      <c r="D201" s="61">
        <v>159</v>
      </c>
      <c r="E201" s="61">
        <v>1</v>
      </c>
      <c r="F201" s="62"/>
      <c r="G201" s="62">
        <v>4.4000000000000004</v>
      </c>
      <c r="H201" s="62">
        <f t="shared" si="17"/>
        <v>8.8000000000000007</v>
      </c>
      <c r="I201" s="62">
        <f t="shared" si="14"/>
        <v>10.88</v>
      </c>
    </row>
    <row r="202" spans="1:9" x14ac:dyDescent="0.25">
      <c r="A202" s="63" t="s">
        <v>159</v>
      </c>
      <c r="B202" s="61">
        <v>1</v>
      </c>
      <c r="C202" s="61">
        <f t="shared" si="16"/>
        <v>160</v>
      </c>
      <c r="D202" s="61">
        <v>159</v>
      </c>
      <c r="E202" s="61">
        <v>1</v>
      </c>
      <c r="F202" s="62"/>
      <c r="G202" s="62">
        <v>4.4000000000000004</v>
      </c>
      <c r="H202" s="62">
        <f t="shared" si="17"/>
        <v>8.8000000000000007</v>
      </c>
      <c r="I202" s="62">
        <f t="shared" si="14"/>
        <v>10.88</v>
      </c>
    </row>
    <row r="203" spans="1:9" x14ac:dyDescent="0.25">
      <c r="A203" s="63" t="s">
        <v>159</v>
      </c>
      <c r="B203" s="61">
        <v>1</v>
      </c>
      <c r="C203" s="61">
        <f t="shared" si="16"/>
        <v>180</v>
      </c>
      <c r="D203" s="61">
        <v>159</v>
      </c>
      <c r="E203" s="61">
        <v>21</v>
      </c>
      <c r="F203" s="62"/>
      <c r="G203" s="62">
        <v>4.4000000000000004</v>
      </c>
      <c r="H203" s="62">
        <f t="shared" si="17"/>
        <v>184.8</v>
      </c>
      <c r="I203" s="62">
        <f t="shared" si="14"/>
        <v>228.39</v>
      </c>
    </row>
    <row r="204" spans="1:9" x14ac:dyDescent="0.25">
      <c r="A204" s="63" t="s">
        <v>159</v>
      </c>
      <c r="B204" s="61">
        <v>1</v>
      </c>
      <c r="C204" s="61">
        <f t="shared" si="16"/>
        <v>168</v>
      </c>
      <c r="D204" s="61">
        <v>159</v>
      </c>
      <c r="E204" s="61">
        <v>9</v>
      </c>
      <c r="F204" s="62"/>
      <c r="G204" s="62">
        <v>4.4000000000000004</v>
      </c>
      <c r="H204" s="62">
        <f t="shared" si="17"/>
        <v>79.2</v>
      </c>
      <c r="I204" s="62">
        <f t="shared" si="14"/>
        <v>97.88</v>
      </c>
    </row>
    <row r="205" spans="1:9" x14ac:dyDescent="0.25">
      <c r="A205" s="63" t="s">
        <v>159</v>
      </c>
      <c r="B205" s="61">
        <v>1</v>
      </c>
      <c r="C205" s="61">
        <f t="shared" si="16"/>
        <v>168</v>
      </c>
      <c r="D205" s="61">
        <v>159</v>
      </c>
      <c r="E205" s="61">
        <v>9</v>
      </c>
      <c r="F205" s="62"/>
      <c r="G205" s="62">
        <v>4.4000000000000004</v>
      </c>
      <c r="H205" s="62">
        <f t="shared" si="17"/>
        <v>79.2</v>
      </c>
      <c r="I205" s="62">
        <f t="shared" si="14"/>
        <v>97.88</v>
      </c>
    </row>
    <row r="206" spans="1:9" x14ac:dyDescent="0.25">
      <c r="A206" s="63" t="s">
        <v>159</v>
      </c>
      <c r="B206" s="61">
        <v>1</v>
      </c>
      <c r="C206" s="61">
        <f t="shared" si="16"/>
        <v>160</v>
      </c>
      <c r="D206" s="61">
        <v>159</v>
      </c>
      <c r="E206" s="61">
        <v>1</v>
      </c>
      <c r="F206" s="62"/>
      <c r="G206" s="62">
        <v>4.4000000000000004</v>
      </c>
      <c r="H206" s="62">
        <f t="shared" si="17"/>
        <v>8.8000000000000007</v>
      </c>
      <c r="I206" s="62">
        <f t="shared" ref="I206:I218" si="18">ROUND(H206*1.2359,2)</f>
        <v>10.88</v>
      </c>
    </row>
    <row r="207" spans="1:9" x14ac:dyDescent="0.25">
      <c r="A207" s="63" t="s">
        <v>159</v>
      </c>
      <c r="B207" s="61">
        <v>1</v>
      </c>
      <c r="C207" s="61">
        <f t="shared" si="16"/>
        <v>191</v>
      </c>
      <c r="D207" s="61">
        <v>159</v>
      </c>
      <c r="E207" s="61">
        <v>32</v>
      </c>
      <c r="F207" s="62"/>
      <c r="G207" s="62">
        <v>4.4000000000000004</v>
      </c>
      <c r="H207" s="62">
        <f t="shared" si="17"/>
        <v>281.60000000000002</v>
      </c>
      <c r="I207" s="62">
        <f t="shared" si="18"/>
        <v>348.03</v>
      </c>
    </row>
    <row r="208" spans="1:9" x14ac:dyDescent="0.25">
      <c r="A208" s="63" t="s">
        <v>159</v>
      </c>
      <c r="B208" s="61">
        <v>1</v>
      </c>
      <c r="C208" s="61">
        <f t="shared" si="16"/>
        <v>176</v>
      </c>
      <c r="D208" s="61">
        <v>159</v>
      </c>
      <c r="E208" s="61">
        <v>17</v>
      </c>
      <c r="F208" s="62"/>
      <c r="G208" s="62">
        <v>4.4000000000000004</v>
      </c>
      <c r="H208" s="62">
        <f t="shared" si="17"/>
        <v>149.6</v>
      </c>
      <c r="I208" s="62">
        <f t="shared" si="18"/>
        <v>184.89</v>
      </c>
    </row>
    <row r="209" spans="1:9" x14ac:dyDescent="0.25">
      <c r="A209" s="63" t="s">
        <v>159</v>
      </c>
      <c r="B209" s="61">
        <v>1</v>
      </c>
      <c r="C209" s="61">
        <f t="shared" si="16"/>
        <v>160</v>
      </c>
      <c r="D209" s="61">
        <v>159</v>
      </c>
      <c r="E209" s="61">
        <v>1</v>
      </c>
      <c r="F209" s="62"/>
      <c r="G209" s="62">
        <v>4.4000000000000004</v>
      </c>
      <c r="H209" s="62">
        <f t="shared" si="17"/>
        <v>8.8000000000000007</v>
      </c>
      <c r="I209" s="62">
        <f t="shared" si="18"/>
        <v>10.88</v>
      </c>
    </row>
    <row r="210" spans="1:9" x14ac:dyDescent="0.25">
      <c r="A210" s="63" t="s">
        <v>159</v>
      </c>
      <c r="B210" s="61">
        <v>1</v>
      </c>
      <c r="C210" s="61">
        <f t="shared" si="16"/>
        <v>175</v>
      </c>
      <c r="D210" s="61">
        <v>159</v>
      </c>
      <c r="E210" s="61">
        <v>16</v>
      </c>
      <c r="F210" s="62"/>
      <c r="G210" s="62">
        <v>4.4000000000000004</v>
      </c>
      <c r="H210" s="62">
        <f t="shared" si="17"/>
        <v>140.80000000000001</v>
      </c>
      <c r="I210" s="62">
        <f t="shared" si="18"/>
        <v>174.01</v>
      </c>
    </row>
    <row r="211" spans="1:9" x14ac:dyDescent="0.25">
      <c r="A211" s="63" t="s">
        <v>159</v>
      </c>
      <c r="B211" s="61">
        <v>1</v>
      </c>
      <c r="C211" s="61">
        <f t="shared" si="16"/>
        <v>191</v>
      </c>
      <c r="D211" s="61">
        <v>159</v>
      </c>
      <c r="E211" s="61">
        <v>32</v>
      </c>
      <c r="F211" s="62"/>
      <c r="G211" s="62">
        <v>4.4000000000000004</v>
      </c>
      <c r="H211" s="62">
        <f t="shared" si="17"/>
        <v>281.60000000000002</v>
      </c>
      <c r="I211" s="62">
        <f t="shared" si="18"/>
        <v>348.03</v>
      </c>
    </row>
    <row r="212" spans="1:9" x14ac:dyDescent="0.25">
      <c r="A212" s="63" t="s">
        <v>159</v>
      </c>
      <c r="B212" s="61">
        <v>1</v>
      </c>
      <c r="C212" s="61">
        <f t="shared" ref="C212:C218" si="19">D212+E212</f>
        <v>176</v>
      </c>
      <c r="D212" s="61">
        <v>159</v>
      </c>
      <c r="E212" s="61">
        <v>17</v>
      </c>
      <c r="F212" s="62"/>
      <c r="G212" s="62">
        <v>4.4000000000000004</v>
      </c>
      <c r="H212" s="62">
        <f t="shared" ref="H212:H218" si="20">ROUND(G212*E212*2,2)</f>
        <v>149.6</v>
      </c>
      <c r="I212" s="62">
        <f t="shared" si="18"/>
        <v>184.89</v>
      </c>
    </row>
    <row r="213" spans="1:9" x14ac:dyDescent="0.25">
      <c r="A213" s="63" t="s">
        <v>159</v>
      </c>
      <c r="B213" s="61">
        <v>1</v>
      </c>
      <c r="C213" s="61">
        <f t="shared" si="19"/>
        <v>168</v>
      </c>
      <c r="D213" s="61">
        <v>159</v>
      </c>
      <c r="E213" s="61">
        <v>9</v>
      </c>
      <c r="F213" s="62"/>
      <c r="G213" s="62">
        <v>4.4000000000000004</v>
      </c>
      <c r="H213" s="62">
        <f t="shared" si="20"/>
        <v>79.2</v>
      </c>
      <c r="I213" s="62">
        <f t="shared" si="18"/>
        <v>97.88</v>
      </c>
    </row>
    <row r="214" spans="1:9" x14ac:dyDescent="0.25">
      <c r="A214" s="63" t="s">
        <v>166</v>
      </c>
      <c r="B214" s="61">
        <v>1</v>
      </c>
      <c r="C214" s="61">
        <f t="shared" si="19"/>
        <v>189</v>
      </c>
      <c r="D214" s="61">
        <v>159</v>
      </c>
      <c r="E214" s="61">
        <v>30</v>
      </c>
      <c r="F214" s="62"/>
      <c r="G214" s="62">
        <v>6.72</v>
      </c>
      <c r="H214" s="62">
        <f t="shared" si="20"/>
        <v>403.2</v>
      </c>
      <c r="I214" s="62">
        <f t="shared" si="18"/>
        <v>498.31</v>
      </c>
    </row>
    <row r="215" spans="1:9" x14ac:dyDescent="0.25">
      <c r="A215" s="63" t="s">
        <v>161</v>
      </c>
      <c r="B215" s="61">
        <v>1</v>
      </c>
      <c r="C215" s="61">
        <f t="shared" si="19"/>
        <v>168</v>
      </c>
      <c r="D215" s="61">
        <v>159</v>
      </c>
      <c r="E215" s="61">
        <v>9</v>
      </c>
      <c r="F215" s="62"/>
      <c r="G215" s="62">
        <v>3.67</v>
      </c>
      <c r="H215" s="62">
        <f t="shared" si="20"/>
        <v>66.06</v>
      </c>
      <c r="I215" s="62">
        <f t="shared" si="18"/>
        <v>81.64</v>
      </c>
    </row>
    <row r="216" spans="1:9" x14ac:dyDescent="0.25">
      <c r="A216" s="63" t="s">
        <v>161</v>
      </c>
      <c r="B216" s="61">
        <v>1</v>
      </c>
      <c r="C216" s="61">
        <f t="shared" si="19"/>
        <v>189</v>
      </c>
      <c r="D216" s="61">
        <v>159</v>
      </c>
      <c r="E216" s="61">
        <v>30</v>
      </c>
      <c r="F216" s="62"/>
      <c r="G216" s="62">
        <v>3.67</v>
      </c>
      <c r="H216" s="62">
        <f t="shared" si="20"/>
        <v>220.2</v>
      </c>
      <c r="I216" s="62">
        <f t="shared" si="18"/>
        <v>272.14999999999998</v>
      </c>
    </row>
    <row r="217" spans="1:9" x14ac:dyDescent="0.25">
      <c r="A217" s="63" t="s">
        <v>161</v>
      </c>
      <c r="B217" s="61">
        <v>1</v>
      </c>
      <c r="C217" s="61">
        <f t="shared" si="19"/>
        <v>183</v>
      </c>
      <c r="D217" s="61">
        <v>159</v>
      </c>
      <c r="E217" s="61">
        <v>24</v>
      </c>
      <c r="F217" s="62"/>
      <c r="G217" s="62">
        <v>3.67</v>
      </c>
      <c r="H217" s="62">
        <f t="shared" si="20"/>
        <v>176.16</v>
      </c>
      <c r="I217" s="62">
        <f t="shared" si="18"/>
        <v>217.72</v>
      </c>
    </row>
    <row r="218" spans="1:9" x14ac:dyDescent="0.25">
      <c r="A218" s="63" t="s">
        <v>161</v>
      </c>
      <c r="B218" s="61">
        <v>1</v>
      </c>
      <c r="C218" s="61">
        <f t="shared" si="19"/>
        <v>189</v>
      </c>
      <c r="D218" s="61">
        <v>159</v>
      </c>
      <c r="E218" s="61">
        <v>30</v>
      </c>
      <c r="F218" s="62"/>
      <c r="G218" s="62">
        <v>3.67</v>
      </c>
      <c r="H218" s="62">
        <f t="shared" si="20"/>
        <v>220.2</v>
      </c>
      <c r="I218" s="62">
        <f t="shared" si="18"/>
        <v>272.14999999999998</v>
      </c>
    </row>
  </sheetData>
  <mergeCells count="12"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  <mergeCell ref="D8:D9"/>
    <mergeCell ref="E8:E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7B5BC-144D-4B4C-95F3-B9906915A004}">
  <sheetPr>
    <tabColor theme="5" tint="0.59999389629810485"/>
  </sheetPr>
  <dimension ref="A1:J132"/>
  <sheetViews>
    <sheetView zoomScale="80" zoomScaleNormal="80" workbookViewId="0">
      <selection activeCell="H1" sqref="H1:I1"/>
    </sheetView>
  </sheetViews>
  <sheetFormatPr defaultRowHeight="16.5" x14ac:dyDescent="0.25"/>
  <cols>
    <col min="1" max="1" width="63.42578125" style="50" customWidth="1"/>
    <col min="2" max="2" width="15.28515625" style="50" customWidth="1"/>
    <col min="3" max="3" width="11.5703125" style="50" customWidth="1"/>
    <col min="4" max="4" width="12.140625" style="50" customWidth="1"/>
    <col min="5" max="5" width="18.42578125" style="50" customWidth="1"/>
    <col min="6" max="6" width="11.85546875" style="50" customWidth="1"/>
    <col min="7" max="7" width="17.42578125" style="50" customWidth="1"/>
    <col min="8" max="8" width="18.28515625" style="50" customWidth="1"/>
    <col min="9" max="9" width="19.5703125" style="50" customWidth="1"/>
    <col min="10" max="10" width="11.42578125" style="50" bestFit="1" customWidth="1"/>
    <col min="11" max="16384" width="9.140625" style="50"/>
  </cols>
  <sheetData>
    <row r="1" spans="1:10" x14ac:dyDescent="0.25">
      <c r="H1" s="272" t="s">
        <v>334</v>
      </c>
      <c r="I1" s="272"/>
    </row>
    <row r="2" spans="1:10" s="51" customFormat="1" ht="30.75" customHeight="1" x14ac:dyDescent="0.25">
      <c r="A2" s="273" t="s">
        <v>297</v>
      </c>
      <c r="B2" s="273"/>
      <c r="C2" s="273"/>
      <c r="D2" s="273"/>
      <c r="E2" s="273"/>
      <c r="F2" s="273"/>
      <c r="G2" s="273"/>
      <c r="H2" s="273"/>
      <c r="I2" s="273"/>
    </row>
    <row r="4" spans="1:10" x14ac:dyDescent="0.25">
      <c r="A4" s="50" t="s">
        <v>312</v>
      </c>
    </row>
    <row r="5" spans="1:10" x14ac:dyDescent="0.25">
      <c r="A5" s="50" t="s">
        <v>313</v>
      </c>
    </row>
    <row r="6" spans="1:10" x14ac:dyDescent="0.25">
      <c r="E6" s="52"/>
      <c r="H6" s="53"/>
      <c r="J6" s="65"/>
    </row>
    <row r="7" spans="1:10" ht="45.75" customHeight="1" x14ac:dyDescent="0.25">
      <c r="A7" s="274"/>
      <c r="B7" s="275" t="s">
        <v>3</v>
      </c>
      <c r="C7" s="276" t="s">
        <v>4</v>
      </c>
      <c r="D7" s="276"/>
      <c r="E7" s="276"/>
      <c r="F7" s="276" t="s">
        <v>2</v>
      </c>
      <c r="G7" s="276" t="s">
        <v>296</v>
      </c>
      <c r="H7" s="277" t="s">
        <v>51</v>
      </c>
      <c r="I7" s="278" t="s">
        <v>52</v>
      </c>
    </row>
    <row r="8" spans="1:10" ht="24" customHeight="1" x14ac:dyDescent="0.25">
      <c r="A8" s="274"/>
      <c r="B8" s="275"/>
      <c r="C8" s="279" t="s">
        <v>294</v>
      </c>
      <c r="D8" s="279" t="s">
        <v>307</v>
      </c>
      <c r="E8" s="276" t="s">
        <v>53</v>
      </c>
      <c r="F8" s="276"/>
      <c r="G8" s="276"/>
      <c r="H8" s="277"/>
      <c r="I8" s="278"/>
    </row>
    <row r="9" spans="1:10" ht="36" customHeight="1" x14ac:dyDescent="0.25">
      <c r="A9" s="274"/>
      <c r="B9" s="275"/>
      <c r="C9" s="280"/>
      <c r="D9" s="280"/>
      <c r="E9" s="276"/>
      <c r="F9" s="276"/>
      <c r="G9" s="276"/>
      <c r="H9" s="277"/>
      <c r="I9" s="278"/>
    </row>
    <row r="10" spans="1:10" x14ac:dyDescent="0.25">
      <c r="A10" s="69">
        <v>1</v>
      </c>
      <c r="B10" s="69">
        <v>2</v>
      </c>
      <c r="C10" s="69" t="s">
        <v>42</v>
      </c>
      <c r="D10" s="69">
        <v>4</v>
      </c>
      <c r="E10" s="69">
        <v>5</v>
      </c>
      <c r="F10" s="69">
        <v>6</v>
      </c>
      <c r="G10" s="69">
        <v>7</v>
      </c>
      <c r="H10" s="69">
        <v>8</v>
      </c>
      <c r="I10" s="69" t="s">
        <v>293</v>
      </c>
    </row>
    <row r="11" spans="1:10" s="51" customFormat="1" ht="17.25" customHeight="1" x14ac:dyDescent="0.25">
      <c r="A11" s="54" t="s">
        <v>0</v>
      </c>
      <c r="B11" s="55">
        <f>SUM(B12,B38,B82,B89)</f>
        <v>117</v>
      </c>
      <c r="C11" s="55"/>
      <c r="D11" s="55"/>
      <c r="E11" s="55">
        <f>E12+E38+E82+E89</f>
        <v>2896</v>
      </c>
      <c r="F11" s="56"/>
      <c r="G11" s="56"/>
      <c r="H11" s="56">
        <f>H12+H38+H82+H89</f>
        <v>40019.449999999997</v>
      </c>
      <c r="I11" s="56">
        <f>I12+I38+I82+I89</f>
        <v>49460.08</v>
      </c>
    </row>
    <row r="12" spans="1:10" ht="33" x14ac:dyDescent="0.25">
      <c r="A12" s="121" t="s">
        <v>308</v>
      </c>
      <c r="B12" s="57">
        <f>COUNTA(A13:A37)</f>
        <v>25</v>
      </c>
      <c r="C12" s="58"/>
      <c r="D12" s="58"/>
      <c r="E12" s="58">
        <f>SUM(E13:E37)</f>
        <v>603</v>
      </c>
      <c r="F12" s="59"/>
      <c r="G12" s="59"/>
      <c r="H12" s="59">
        <f>SUM(H13:H37)</f>
        <v>12701.829999999998</v>
      </c>
      <c r="I12" s="59">
        <f>SUM(I13:I37)</f>
        <v>15698.199999999997</v>
      </c>
    </row>
    <row r="13" spans="1:10" x14ac:dyDescent="0.25">
      <c r="A13" s="60" t="s">
        <v>127</v>
      </c>
      <c r="B13" s="61">
        <v>1</v>
      </c>
      <c r="C13" s="61">
        <f t="shared" ref="C13:C37" si="0">D13+E13</f>
        <v>240</v>
      </c>
      <c r="D13" s="61">
        <v>176</v>
      </c>
      <c r="E13" s="61">
        <v>64</v>
      </c>
      <c r="F13" s="62"/>
      <c r="G13" s="62">
        <v>12.42</v>
      </c>
      <c r="H13" s="62">
        <f t="shared" ref="H13" si="1">ROUND(G13*E13*2,2)</f>
        <v>1589.76</v>
      </c>
      <c r="I13" s="62">
        <f>ROUND(H13*1.2359,2)</f>
        <v>1964.78</v>
      </c>
    </row>
    <row r="14" spans="1:10" x14ac:dyDescent="0.25">
      <c r="A14" s="60" t="s">
        <v>127</v>
      </c>
      <c r="B14" s="61">
        <v>1</v>
      </c>
      <c r="C14" s="61">
        <f t="shared" si="0"/>
        <v>180</v>
      </c>
      <c r="D14" s="61">
        <v>176</v>
      </c>
      <c r="E14" s="61">
        <v>4</v>
      </c>
      <c r="F14" s="62"/>
      <c r="G14" s="62">
        <v>12.42</v>
      </c>
      <c r="H14" s="62">
        <f t="shared" ref="H14:H78" si="2">ROUND(G14*E14*2,2)</f>
        <v>99.36</v>
      </c>
      <c r="I14" s="62">
        <f t="shared" ref="I14:I78" si="3">ROUND(H14*1.2359,2)</f>
        <v>122.8</v>
      </c>
    </row>
    <row r="15" spans="1:10" x14ac:dyDescent="0.25">
      <c r="A15" s="60" t="s">
        <v>167</v>
      </c>
      <c r="B15" s="61">
        <v>1</v>
      </c>
      <c r="C15" s="61">
        <f t="shared" si="0"/>
        <v>180</v>
      </c>
      <c r="D15" s="61">
        <v>176</v>
      </c>
      <c r="E15" s="61">
        <v>4</v>
      </c>
      <c r="F15" s="62"/>
      <c r="G15" s="62">
        <v>8.5399999999999991</v>
      </c>
      <c r="H15" s="62">
        <f t="shared" si="2"/>
        <v>68.319999999999993</v>
      </c>
      <c r="I15" s="62">
        <f t="shared" si="3"/>
        <v>84.44</v>
      </c>
    </row>
    <row r="16" spans="1:10" x14ac:dyDescent="0.25">
      <c r="A16" s="60" t="s">
        <v>128</v>
      </c>
      <c r="B16" s="61">
        <v>1</v>
      </c>
      <c r="C16" s="61">
        <f t="shared" si="0"/>
        <v>199</v>
      </c>
      <c r="D16" s="61">
        <v>176</v>
      </c>
      <c r="E16" s="61">
        <v>23</v>
      </c>
      <c r="F16" s="62"/>
      <c r="G16" s="62">
        <v>14.75</v>
      </c>
      <c r="H16" s="62">
        <f t="shared" si="2"/>
        <v>678.5</v>
      </c>
      <c r="I16" s="62">
        <f t="shared" si="3"/>
        <v>838.56</v>
      </c>
    </row>
    <row r="17" spans="1:9" x14ac:dyDescent="0.25">
      <c r="A17" s="60" t="s">
        <v>128</v>
      </c>
      <c r="B17" s="61">
        <v>1</v>
      </c>
      <c r="C17" s="61">
        <f t="shared" si="0"/>
        <v>195</v>
      </c>
      <c r="D17" s="61">
        <v>176</v>
      </c>
      <c r="E17" s="61">
        <v>19</v>
      </c>
      <c r="F17" s="62"/>
      <c r="G17" s="62">
        <v>10.56</v>
      </c>
      <c r="H17" s="62">
        <f t="shared" si="2"/>
        <v>401.28</v>
      </c>
      <c r="I17" s="62">
        <f t="shared" si="3"/>
        <v>495.94</v>
      </c>
    </row>
    <row r="18" spans="1:9" x14ac:dyDescent="0.25">
      <c r="A18" s="60" t="s">
        <v>128</v>
      </c>
      <c r="B18" s="61">
        <v>1</v>
      </c>
      <c r="C18" s="61">
        <f t="shared" si="0"/>
        <v>200</v>
      </c>
      <c r="D18" s="61">
        <v>176</v>
      </c>
      <c r="E18" s="61">
        <v>24</v>
      </c>
      <c r="F18" s="62"/>
      <c r="G18" s="62">
        <v>14.75</v>
      </c>
      <c r="H18" s="62">
        <f t="shared" si="2"/>
        <v>708</v>
      </c>
      <c r="I18" s="62">
        <f t="shared" si="3"/>
        <v>875.02</v>
      </c>
    </row>
    <row r="19" spans="1:9" x14ac:dyDescent="0.25">
      <c r="A19" s="60" t="s">
        <v>128</v>
      </c>
      <c r="B19" s="61">
        <v>1</v>
      </c>
      <c r="C19" s="61">
        <f t="shared" si="0"/>
        <v>194</v>
      </c>
      <c r="D19" s="61">
        <v>176</v>
      </c>
      <c r="E19" s="61">
        <v>18</v>
      </c>
      <c r="F19" s="62"/>
      <c r="G19" s="62">
        <v>10.46</v>
      </c>
      <c r="H19" s="62">
        <f t="shared" si="2"/>
        <v>376.56</v>
      </c>
      <c r="I19" s="62">
        <f t="shared" si="3"/>
        <v>465.39</v>
      </c>
    </row>
    <row r="20" spans="1:9" x14ac:dyDescent="0.25">
      <c r="A20" s="60" t="s">
        <v>129</v>
      </c>
      <c r="B20" s="61">
        <v>1</v>
      </c>
      <c r="C20" s="61">
        <f t="shared" si="0"/>
        <v>188</v>
      </c>
      <c r="D20" s="61">
        <v>176</v>
      </c>
      <c r="E20" s="61">
        <v>12</v>
      </c>
      <c r="F20" s="62"/>
      <c r="G20" s="62">
        <v>10.56</v>
      </c>
      <c r="H20" s="62">
        <f t="shared" si="2"/>
        <v>253.44</v>
      </c>
      <c r="I20" s="62">
        <f t="shared" si="3"/>
        <v>313.23</v>
      </c>
    </row>
    <row r="21" spans="1:9" x14ac:dyDescent="0.25">
      <c r="A21" s="60" t="s">
        <v>129</v>
      </c>
      <c r="B21" s="61">
        <v>1</v>
      </c>
      <c r="C21" s="61">
        <f t="shared" si="0"/>
        <v>184</v>
      </c>
      <c r="D21" s="61">
        <v>176</v>
      </c>
      <c r="E21" s="61">
        <v>8</v>
      </c>
      <c r="F21" s="62"/>
      <c r="G21" s="62">
        <v>10.56</v>
      </c>
      <c r="H21" s="62">
        <f t="shared" si="2"/>
        <v>168.96</v>
      </c>
      <c r="I21" s="62">
        <f t="shared" si="3"/>
        <v>208.82</v>
      </c>
    </row>
    <row r="22" spans="1:9" x14ac:dyDescent="0.25">
      <c r="A22" s="60" t="s">
        <v>129</v>
      </c>
      <c r="B22" s="61">
        <v>1</v>
      </c>
      <c r="C22" s="61">
        <f t="shared" si="0"/>
        <v>200</v>
      </c>
      <c r="D22" s="61">
        <v>176</v>
      </c>
      <c r="E22" s="61">
        <v>24</v>
      </c>
      <c r="F22" s="62"/>
      <c r="G22" s="62">
        <v>10.46</v>
      </c>
      <c r="H22" s="62">
        <f t="shared" si="2"/>
        <v>502.08</v>
      </c>
      <c r="I22" s="62">
        <f t="shared" si="3"/>
        <v>620.52</v>
      </c>
    </row>
    <row r="23" spans="1:9" x14ac:dyDescent="0.25">
      <c r="A23" s="60" t="s">
        <v>129</v>
      </c>
      <c r="B23" s="61">
        <v>1</v>
      </c>
      <c r="C23" s="61">
        <f t="shared" si="0"/>
        <v>236</v>
      </c>
      <c r="D23" s="61">
        <v>176</v>
      </c>
      <c r="E23" s="61">
        <v>60</v>
      </c>
      <c r="F23" s="62"/>
      <c r="G23" s="62">
        <v>10.199999999999999</v>
      </c>
      <c r="H23" s="62">
        <f t="shared" si="2"/>
        <v>1224</v>
      </c>
      <c r="I23" s="62">
        <f t="shared" si="3"/>
        <v>1512.74</v>
      </c>
    </row>
    <row r="24" spans="1:9" x14ac:dyDescent="0.25">
      <c r="A24" s="60" t="s">
        <v>129</v>
      </c>
      <c r="B24" s="61">
        <v>1</v>
      </c>
      <c r="C24" s="61">
        <f t="shared" si="0"/>
        <v>184</v>
      </c>
      <c r="D24" s="61">
        <v>176</v>
      </c>
      <c r="E24" s="61">
        <v>8</v>
      </c>
      <c r="F24" s="62"/>
      <c r="G24" s="62">
        <v>10.199999999999999</v>
      </c>
      <c r="H24" s="62">
        <f t="shared" si="2"/>
        <v>163.19999999999999</v>
      </c>
      <c r="I24" s="62">
        <f t="shared" si="3"/>
        <v>201.7</v>
      </c>
    </row>
    <row r="25" spans="1:9" x14ac:dyDescent="0.25">
      <c r="A25" s="60" t="s">
        <v>131</v>
      </c>
      <c r="B25" s="61">
        <v>1</v>
      </c>
      <c r="C25" s="61">
        <f t="shared" si="0"/>
        <v>235</v>
      </c>
      <c r="D25" s="61">
        <v>176</v>
      </c>
      <c r="E25" s="61">
        <v>59</v>
      </c>
      <c r="F25" s="62"/>
      <c r="G25" s="62">
        <v>10.56</v>
      </c>
      <c r="H25" s="62">
        <f t="shared" si="2"/>
        <v>1246.08</v>
      </c>
      <c r="I25" s="62">
        <f t="shared" si="3"/>
        <v>1540.03</v>
      </c>
    </row>
    <row r="26" spans="1:9" x14ac:dyDescent="0.25">
      <c r="A26" s="60" t="s">
        <v>132</v>
      </c>
      <c r="B26" s="61">
        <v>1</v>
      </c>
      <c r="C26" s="61">
        <f t="shared" si="0"/>
        <v>215</v>
      </c>
      <c r="D26" s="61">
        <v>176</v>
      </c>
      <c r="E26" s="61">
        <v>39</v>
      </c>
      <c r="F26" s="62"/>
      <c r="G26" s="62">
        <v>12.42</v>
      </c>
      <c r="H26" s="62">
        <f t="shared" si="2"/>
        <v>968.76</v>
      </c>
      <c r="I26" s="62">
        <f t="shared" si="3"/>
        <v>1197.29</v>
      </c>
    </row>
    <row r="27" spans="1:9" x14ac:dyDescent="0.25">
      <c r="A27" s="60" t="s">
        <v>168</v>
      </c>
      <c r="B27" s="61">
        <v>1</v>
      </c>
      <c r="C27" s="61">
        <f t="shared" si="0"/>
        <v>212</v>
      </c>
      <c r="D27" s="61">
        <v>176</v>
      </c>
      <c r="E27" s="61">
        <v>36</v>
      </c>
      <c r="F27" s="62"/>
      <c r="G27" s="62">
        <v>9.83</v>
      </c>
      <c r="H27" s="62">
        <f t="shared" si="2"/>
        <v>707.76</v>
      </c>
      <c r="I27" s="62">
        <f t="shared" si="3"/>
        <v>874.72</v>
      </c>
    </row>
    <row r="28" spans="1:9" x14ac:dyDescent="0.25">
      <c r="A28" s="60" t="s">
        <v>168</v>
      </c>
      <c r="B28" s="61">
        <v>1</v>
      </c>
      <c r="C28" s="61">
        <f t="shared" si="0"/>
        <v>204</v>
      </c>
      <c r="D28" s="61">
        <v>176</v>
      </c>
      <c r="E28" s="61">
        <v>28</v>
      </c>
      <c r="F28" s="62"/>
      <c r="G28" s="62">
        <v>9.83</v>
      </c>
      <c r="H28" s="62">
        <f t="shared" si="2"/>
        <v>550.48</v>
      </c>
      <c r="I28" s="62">
        <f t="shared" si="3"/>
        <v>680.34</v>
      </c>
    </row>
    <row r="29" spans="1:9" x14ac:dyDescent="0.25">
      <c r="A29" s="60" t="s">
        <v>133</v>
      </c>
      <c r="B29" s="61">
        <v>1</v>
      </c>
      <c r="C29" s="61">
        <f t="shared" si="0"/>
        <v>224</v>
      </c>
      <c r="D29" s="61">
        <v>176</v>
      </c>
      <c r="E29" s="61">
        <v>48</v>
      </c>
      <c r="F29" s="62"/>
      <c r="G29" s="62">
        <v>10.56</v>
      </c>
      <c r="H29" s="62">
        <f t="shared" si="2"/>
        <v>1013.76</v>
      </c>
      <c r="I29" s="62">
        <f t="shared" si="3"/>
        <v>1252.9100000000001</v>
      </c>
    </row>
    <row r="30" spans="1:9" x14ac:dyDescent="0.25">
      <c r="A30" s="60" t="s">
        <v>164</v>
      </c>
      <c r="B30" s="61">
        <v>1</v>
      </c>
      <c r="C30" s="61">
        <f t="shared" si="0"/>
        <v>188</v>
      </c>
      <c r="D30" s="61">
        <v>176</v>
      </c>
      <c r="E30" s="61">
        <v>12</v>
      </c>
      <c r="F30" s="62"/>
      <c r="G30" s="62">
        <v>10.35</v>
      </c>
      <c r="H30" s="62">
        <f t="shared" si="2"/>
        <v>248.4</v>
      </c>
      <c r="I30" s="62">
        <f t="shared" si="3"/>
        <v>307</v>
      </c>
    </row>
    <row r="31" spans="1:9" x14ac:dyDescent="0.25">
      <c r="A31" s="60" t="s">
        <v>135</v>
      </c>
      <c r="B31" s="61">
        <v>1</v>
      </c>
      <c r="C31" s="61">
        <f t="shared" si="0"/>
        <v>180</v>
      </c>
      <c r="D31" s="61">
        <v>176</v>
      </c>
      <c r="E31" s="61">
        <v>4</v>
      </c>
      <c r="F31" s="62"/>
      <c r="G31" s="62">
        <v>9.83</v>
      </c>
      <c r="H31" s="62">
        <f t="shared" si="2"/>
        <v>78.64</v>
      </c>
      <c r="I31" s="62">
        <f t="shared" si="3"/>
        <v>97.19</v>
      </c>
    </row>
    <row r="32" spans="1:9" x14ac:dyDescent="0.25">
      <c r="A32" s="60" t="s">
        <v>136</v>
      </c>
      <c r="B32" s="61">
        <v>1</v>
      </c>
      <c r="C32" s="61">
        <f t="shared" si="0"/>
        <v>192</v>
      </c>
      <c r="D32" s="61">
        <v>176</v>
      </c>
      <c r="E32" s="61">
        <v>16</v>
      </c>
      <c r="F32" s="62"/>
      <c r="G32" s="62">
        <v>10.199999999999999</v>
      </c>
      <c r="H32" s="62">
        <f t="shared" si="2"/>
        <v>326.39999999999998</v>
      </c>
      <c r="I32" s="62">
        <f t="shared" si="3"/>
        <v>403.4</v>
      </c>
    </row>
    <row r="33" spans="1:9" x14ac:dyDescent="0.25">
      <c r="A33" s="60" t="s">
        <v>47</v>
      </c>
      <c r="B33" s="61">
        <v>1</v>
      </c>
      <c r="C33" s="61">
        <f t="shared" si="0"/>
        <v>192</v>
      </c>
      <c r="D33" s="61">
        <v>176</v>
      </c>
      <c r="E33" s="61">
        <v>16</v>
      </c>
      <c r="F33" s="62"/>
      <c r="G33" s="62">
        <v>4.3490000000000002</v>
      </c>
      <c r="H33" s="62">
        <f t="shared" si="2"/>
        <v>139.16999999999999</v>
      </c>
      <c r="I33" s="62">
        <f t="shared" si="3"/>
        <v>172</v>
      </c>
    </row>
    <row r="34" spans="1:9" x14ac:dyDescent="0.25">
      <c r="A34" s="60" t="s">
        <v>47</v>
      </c>
      <c r="B34" s="61">
        <v>1</v>
      </c>
      <c r="C34" s="61">
        <f t="shared" si="0"/>
        <v>200</v>
      </c>
      <c r="D34" s="61">
        <v>176</v>
      </c>
      <c r="E34" s="61">
        <v>24</v>
      </c>
      <c r="F34" s="62"/>
      <c r="G34" s="62">
        <v>4.3490000000000002</v>
      </c>
      <c r="H34" s="62">
        <f t="shared" si="2"/>
        <v>208.75</v>
      </c>
      <c r="I34" s="62">
        <f t="shared" si="3"/>
        <v>257.99</v>
      </c>
    </row>
    <row r="35" spans="1:9" x14ac:dyDescent="0.25">
      <c r="A35" s="60" t="s">
        <v>137</v>
      </c>
      <c r="B35" s="61">
        <v>1</v>
      </c>
      <c r="C35" s="61">
        <f t="shared" si="0"/>
        <v>179</v>
      </c>
      <c r="D35" s="61">
        <v>176</v>
      </c>
      <c r="E35" s="61">
        <v>3</v>
      </c>
      <c r="F35" s="62">
        <v>1572.39</v>
      </c>
      <c r="G35" s="62">
        <f t="shared" ref="G35:G37" si="4">F35/167.42</f>
        <v>9.3918886632421472</v>
      </c>
      <c r="H35" s="62">
        <f t="shared" si="2"/>
        <v>56.35</v>
      </c>
      <c r="I35" s="62">
        <f t="shared" si="3"/>
        <v>69.64</v>
      </c>
    </row>
    <row r="36" spans="1:9" x14ac:dyDescent="0.25">
      <c r="A36" s="60" t="s">
        <v>137</v>
      </c>
      <c r="B36" s="61">
        <v>1</v>
      </c>
      <c r="C36" s="61">
        <f t="shared" si="0"/>
        <v>217</v>
      </c>
      <c r="D36" s="61">
        <v>176</v>
      </c>
      <c r="E36" s="61">
        <v>41</v>
      </c>
      <c r="F36" s="62">
        <v>1572.39</v>
      </c>
      <c r="G36" s="62">
        <f t="shared" si="4"/>
        <v>9.3918886632421472</v>
      </c>
      <c r="H36" s="62">
        <f t="shared" si="2"/>
        <v>770.13</v>
      </c>
      <c r="I36" s="62">
        <f t="shared" si="3"/>
        <v>951.8</v>
      </c>
    </row>
    <row r="37" spans="1:9" x14ac:dyDescent="0.25">
      <c r="A37" s="60" t="s">
        <v>137</v>
      </c>
      <c r="B37" s="61">
        <v>1</v>
      </c>
      <c r="C37" s="61">
        <f t="shared" si="0"/>
        <v>185</v>
      </c>
      <c r="D37" s="61">
        <v>176</v>
      </c>
      <c r="E37" s="61">
        <v>9</v>
      </c>
      <c r="F37" s="62">
        <v>1429.45</v>
      </c>
      <c r="G37" s="62">
        <f t="shared" si="4"/>
        <v>8.5381077529566376</v>
      </c>
      <c r="H37" s="62">
        <f t="shared" si="2"/>
        <v>153.69</v>
      </c>
      <c r="I37" s="62">
        <f t="shared" si="3"/>
        <v>189.95</v>
      </c>
    </row>
    <row r="38" spans="1:9" ht="33" x14ac:dyDescent="0.25">
      <c r="A38" s="121" t="s">
        <v>237</v>
      </c>
      <c r="B38" s="123">
        <f>SUM(B39:B81)</f>
        <v>43</v>
      </c>
      <c r="C38" s="123"/>
      <c r="D38" s="123"/>
      <c r="E38" s="123">
        <f t="shared" ref="E38:I38" si="5">SUM(E39:E81)</f>
        <v>1251</v>
      </c>
      <c r="F38" s="123"/>
      <c r="G38" s="123"/>
      <c r="H38" s="122">
        <f t="shared" si="5"/>
        <v>16132.979999999998</v>
      </c>
      <c r="I38" s="122">
        <f t="shared" si="5"/>
        <v>19938.78</v>
      </c>
    </row>
    <row r="39" spans="1:9" x14ac:dyDescent="0.25">
      <c r="A39" s="21" t="s">
        <v>54</v>
      </c>
      <c r="B39" s="61">
        <v>1</v>
      </c>
      <c r="C39" s="22">
        <f t="shared" ref="C39" si="6">D39+E39</f>
        <v>208</v>
      </c>
      <c r="D39" s="22">
        <v>176</v>
      </c>
      <c r="E39" s="22">
        <v>32</v>
      </c>
      <c r="F39" s="23">
        <v>1242</v>
      </c>
      <c r="G39" s="23">
        <f>ROUND(F39/176,3)</f>
        <v>7.0570000000000004</v>
      </c>
      <c r="H39" s="23">
        <f>ROUND(G39*E39*2,2)</f>
        <v>451.65</v>
      </c>
      <c r="I39" s="62">
        <f t="shared" si="3"/>
        <v>558.19000000000005</v>
      </c>
    </row>
    <row r="40" spans="1:9" x14ac:dyDescent="0.25">
      <c r="A40" s="60" t="s">
        <v>141</v>
      </c>
      <c r="B40" s="61">
        <v>1</v>
      </c>
      <c r="C40" s="61">
        <f t="shared" ref="C40:C81" si="7">D40+E40</f>
        <v>184</v>
      </c>
      <c r="D40" s="61">
        <v>176</v>
      </c>
      <c r="E40" s="61">
        <v>8</v>
      </c>
      <c r="F40" s="62"/>
      <c r="G40" s="62">
        <v>7.45</v>
      </c>
      <c r="H40" s="62">
        <f t="shared" si="2"/>
        <v>119.2</v>
      </c>
      <c r="I40" s="62">
        <f t="shared" si="3"/>
        <v>147.32</v>
      </c>
    </row>
    <row r="41" spans="1:9" x14ac:dyDescent="0.25">
      <c r="A41" s="60" t="s">
        <v>141</v>
      </c>
      <c r="B41" s="61">
        <v>1</v>
      </c>
      <c r="C41" s="61">
        <f t="shared" si="7"/>
        <v>200</v>
      </c>
      <c r="D41" s="61">
        <v>176</v>
      </c>
      <c r="E41" s="61">
        <v>24</v>
      </c>
      <c r="F41" s="62"/>
      <c r="G41" s="62">
        <v>7.2</v>
      </c>
      <c r="H41" s="62">
        <f t="shared" si="2"/>
        <v>345.6</v>
      </c>
      <c r="I41" s="62">
        <f t="shared" si="3"/>
        <v>427.13</v>
      </c>
    </row>
    <row r="42" spans="1:9" x14ac:dyDescent="0.25">
      <c r="A42" s="60" t="s">
        <v>144</v>
      </c>
      <c r="B42" s="61">
        <v>1</v>
      </c>
      <c r="C42" s="61">
        <f t="shared" si="7"/>
        <v>216</v>
      </c>
      <c r="D42" s="61">
        <v>176</v>
      </c>
      <c r="E42" s="61">
        <v>40</v>
      </c>
      <c r="F42" s="62"/>
      <c r="G42" s="62">
        <v>7.45</v>
      </c>
      <c r="H42" s="62">
        <f t="shared" si="2"/>
        <v>596</v>
      </c>
      <c r="I42" s="62">
        <f t="shared" si="3"/>
        <v>736.6</v>
      </c>
    </row>
    <row r="43" spans="1:9" x14ac:dyDescent="0.25">
      <c r="A43" s="60" t="s">
        <v>144</v>
      </c>
      <c r="B43" s="61">
        <v>1</v>
      </c>
      <c r="C43" s="61">
        <f t="shared" si="7"/>
        <v>201</v>
      </c>
      <c r="D43" s="61">
        <v>176</v>
      </c>
      <c r="E43" s="61">
        <v>25</v>
      </c>
      <c r="F43" s="62"/>
      <c r="G43" s="62">
        <v>9.4700000000000006</v>
      </c>
      <c r="H43" s="62">
        <f t="shared" si="2"/>
        <v>473.5</v>
      </c>
      <c r="I43" s="62">
        <f t="shared" si="3"/>
        <v>585.20000000000005</v>
      </c>
    </row>
    <row r="44" spans="1:9" x14ac:dyDescent="0.25">
      <c r="A44" s="60" t="s">
        <v>144</v>
      </c>
      <c r="B44" s="61">
        <v>1</v>
      </c>
      <c r="C44" s="61">
        <f t="shared" si="7"/>
        <v>225</v>
      </c>
      <c r="D44" s="61">
        <v>176</v>
      </c>
      <c r="E44" s="61">
        <v>49</v>
      </c>
      <c r="F44" s="62"/>
      <c r="G44" s="62">
        <v>9.3800000000000008</v>
      </c>
      <c r="H44" s="62">
        <f t="shared" si="2"/>
        <v>919.24</v>
      </c>
      <c r="I44" s="62">
        <f t="shared" si="3"/>
        <v>1136.0899999999999</v>
      </c>
    </row>
    <row r="45" spans="1:9" x14ac:dyDescent="0.25">
      <c r="A45" s="60" t="s">
        <v>144</v>
      </c>
      <c r="B45" s="61">
        <v>1</v>
      </c>
      <c r="C45" s="61">
        <f t="shared" si="7"/>
        <v>228</v>
      </c>
      <c r="D45" s="61">
        <v>176</v>
      </c>
      <c r="E45" s="61">
        <v>52</v>
      </c>
      <c r="F45" s="62"/>
      <c r="G45" s="62">
        <v>7.45</v>
      </c>
      <c r="H45" s="62">
        <f t="shared" si="2"/>
        <v>774.8</v>
      </c>
      <c r="I45" s="62">
        <f t="shared" si="3"/>
        <v>957.58</v>
      </c>
    </row>
    <row r="46" spans="1:9" x14ac:dyDescent="0.25">
      <c r="A46" s="60" t="s">
        <v>144</v>
      </c>
      <c r="B46" s="61">
        <v>1</v>
      </c>
      <c r="C46" s="61">
        <f t="shared" si="7"/>
        <v>184</v>
      </c>
      <c r="D46" s="61">
        <v>176</v>
      </c>
      <c r="E46" s="61">
        <v>8</v>
      </c>
      <c r="F46" s="62"/>
      <c r="G46" s="62">
        <v>7.38</v>
      </c>
      <c r="H46" s="62">
        <f t="shared" si="2"/>
        <v>118.08</v>
      </c>
      <c r="I46" s="62">
        <f t="shared" si="3"/>
        <v>145.94</v>
      </c>
    </row>
    <row r="47" spans="1:9" x14ac:dyDescent="0.25">
      <c r="A47" s="60" t="s">
        <v>144</v>
      </c>
      <c r="B47" s="61">
        <v>1</v>
      </c>
      <c r="C47" s="61">
        <f t="shared" si="7"/>
        <v>224</v>
      </c>
      <c r="D47" s="61">
        <v>176</v>
      </c>
      <c r="E47" s="61">
        <v>48</v>
      </c>
      <c r="F47" s="62"/>
      <c r="G47" s="62">
        <v>7.45</v>
      </c>
      <c r="H47" s="62">
        <f t="shared" si="2"/>
        <v>715.2</v>
      </c>
      <c r="I47" s="62">
        <f t="shared" si="3"/>
        <v>883.92</v>
      </c>
    </row>
    <row r="48" spans="1:9" x14ac:dyDescent="0.25">
      <c r="A48" s="60" t="s">
        <v>144</v>
      </c>
      <c r="B48" s="61">
        <v>1</v>
      </c>
      <c r="C48" s="61">
        <f t="shared" si="7"/>
        <v>180</v>
      </c>
      <c r="D48" s="61">
        <v>176</v>
      </c>
      <c r="E48" s="61">
        <v>4</v>
      </c>
      <c r="F48" s="62"/>
      <c r="G48" s="62">
        <v>7.45</v>
      </c>
      <c r="H48" s="62">
        <f t="shared" si="2"/>
        <v>59.6</v>
      </c>
      <c r="I48" s="62">
        <f t="shared" si="3"/>
        <v>73.66</v>
      </c>
    </row>
    <row r="49" spans="1:9" x14ac:dyDescent="0.25">
      <c r="A49" s="60" t="s">
        <v>144</v>
      </c>
      <c r="B49" s="61">
        <v>1</v>
      </c>
      <c r="C49" s="61">
        <f t="shared" si="7"/>
        <v>180</v>
      </c>
      <c r="D49" s="61">
        <v>176</v>
      </c>
      <c r="E49" s="61">
        <v>4</v>
      </c>
      <c r="F49" s="62"/>
      <c r="G49" s="62">
        <v>7.45</v>
      </c>
      <c r="H49" s="62">
        <f t="shared" si="2"/>
        <v>59.6</v>
      </c>
      <c r="I49" s="62">
        <f t="shared" si="3"/>
        <v>73.66</v>
      </c>
    </row>
    <row r="50" spans="1:9" x14ac:dyDescent="0.25">
      <c r="A50" s="60" t="s">
        <v>144</v>
      </c>
      <c r="B50" s="61">
        <v>1</v>
      </c>
      <c r="C50" s="61">
        <f t="shared" si="7"/>
        <v>240</v>
      </c>
      <c r="D50" s="61">
        <v>176</v>
      </c>
      <c r="E50" s="61">
        <v>64</v>
      </c>
      <c r="F50" s="62"/>
      <c r="G50" s="62">
        <v>7.45</v>
      </c>
      <c r="H50" s="62">
        <f t="shared" si="2"/>
        <v>953.6</v>
      </c>
      <c r="I50" s="62">
        <f t="shared" si="3"/>
        <v>1178.55</v>
      </c>
    </row>
    <row r="51" spans="1:9" x14ac:dyDescent="0.25">
      <c r="A51" s="60" t="s">
        <v>144</v>
      </c>
      <c r="B51" s="61">
        <v>1</v>
      </c>
      <c r="C51" s="61">
        <f t="shared" si="7"/>
        <v>184</v>
      </c>
      <c r="D51" s="61">
        <v>176</v>
      </c>
      <c r="E51" s="61">
        <v>8</v>
      </c>
      <c r="F51" s="62"/>
      <c r="G51" s="62">
        <v>7.31</v>
      </c>
      <c r="H51" s="62">
        <f t="shared" si="2"/>
        <v>116.96</v>
      </c>
      <c r="I51" s="62">
        <f t="shared" si="3"/>
        <v>144.55000000000001</v>
      </c>
    </row>
    <row r="52" spans="1:9" x14ac:dyDescent="0.25">
      <c r="A52" s="60" t="s">
        <v>145</v>
      </c>
      <c r="B52" s="61">
        <v>1</v>
      </c>
      <c r="C52" s="61">
        <f t="shared" si="7"/>
        <v>191</v>
      </c>
      <c r="D52" s="61">
        <v>176</v>
      </c>
      <c r="E52" s="61">
        <v>15</v>
      </c>
      <c r="F52" s="62"/>
      <c r="G52" s="62">
        <v>7.71</v>
      </c>
      <c r="H52" s="62">
        <f t="shared" si="2"/>
        <v>231.3</v>
      </c>
      <c r="I52" s="62">
        <f t="shared" si="3"/>
        <v>285.86</v>
      </c>
    </row>
    <row r="53" spans="1:9" x14ac:dyDescent="0.25">
      <c r="A53" s="60" t="s">
        <v>48</v>
      </c>
      <c r="B53" s="61">
        <v>1</v>
      </c>
      <c r="C53" s="61">
        <f t="shared" si="7"/>
        <v>200</v>
      </c>
      <c r="D53" s="61">
        <v>176</v>
      </c>
      <c r="E53" s="61">
        <v>24</v>
      </c>
      <c r="F53" s="62"/>
      <c r="G53" s="62">
        <v>6.3</v>
      </c>
      <c r="H53" s="62">
        <f t="shared" si="2"/>
        <v>302.39999999999998</v>
      </c>
      <c r="I53" s="62">
        <f t="shared" si="3"/>
        <v>373.74</v>
      </c>
    </row>
    <row r="54" spans="1:9" x14ac:dyDescent="0.25">
      <c r="A54" s="60" t="s">
        <v>48</v>
      </c>
      <c r="B54" s="61">
        <v>1</v>
      </c>
      <c r="C54" s="61">
        <f t="shared" si="7"/>
        <v>204</v>
      </c>
      <c r="D54" s="61">
        <v>176</v>
      </c>
      <c r="E54" s="61">
        <v>28</v>
      </c>
      <c r="F54" s="62"/>
      <c r="G54" s="62">
        <v>6.3</v>
      </c>
      <c r="H54" s="62">
        <f t="shared" si="2"/>
        <v>352.8</v>
      </c>
      <c r="I54" s="62">
        <f t="shared" si="3"/>
        <v>436.03</v>
      </c>
    </row>
    <row r="55" spans="1:9" x14ac:dyDescent="0.25">
      <c r="A55" s="60" t="s">
        <v>146</v>
      </c>
      <c r="B55" s="61">
        <v>1</v>
      </c>
      <c r="C55" s="61">
        <f t="shared" si="7"/>
        <v>191</v>
      </c>
      <c r="D55" s="61">
        <v>176</v>
      </c>
      <c r="E55" s="61">
        <v>15</v>
      </c>
      <c r="F55" s="62"/>
      <c r="G55" s="62">
        <v>6.39</v>
      </c>
      <c r="H55" s="62">
        <f t="shared" si="2"/>
        <v>191.7</v>
      </c>
      <c r="I55" s="62">
        <f t="shared" si="3"/>
        <v>236.92</v>
      </c>
    </row>
    <row r="56" spans="1:9" x14ac:dyDescent="0.25">
      <c r="A56" s="60" t="s">
        <v>146</v>
      </c>
      <c r="B56" s="61">
        <v>1</v>
      </c>
      <c r="C56" s="61">
        <f t="shared" si="7"/>
        <v>204</v>
      </c>
      <c r="D56" s="61">
        <v>176</v>
      </c>
      <c r="E56" s="61">
        <v>28</v>
      </c>
      <c r="F56" s="62"/>
      <c r="G56" s="62">
        <v>6.52</v>
      </c>
      <c r="H56" s="62">
        <f t="shared" si="2"/>
        <v>365.12</v>
      </c>
      <c r="I56" s="62">
        <f t="shared" si="3"/>
        <v>451.25</v>
      </c>
    </row>
    <row r="57" spans="1:9" x14ac:dyDescent="0.25">
      <c r="A57" s="60" t="s">
        <v>146</v>
      </c>
      <c r="B57" s="61">
        <v>1</v>
      </c>
      <c r="C57" s="61">
        <f t="shared" si="7"/>
        <v>228</v>
      </c>
      <c r="D57" s="61">
        <v>176</v>
      </c>
      <c r="E57" s="61">
        <v>52</v>
      </c>
      <c r="F57" s="62"/>
      <c r="G57" s="62">
        <v>6.3</v>
      </c>
      <c r="H57" s="62">
        <f t="shared" si="2"/>
        <v>655.20000000000005</v>
      </c>
      <c r="I57" s="62">
        <f t="shared" si="3"/>
        <v>809.76</v>
      </c>
    </row>
    <row r="58" spans="1:9" x14ac:dyDescent="0.25">
      <c r="A58" s="60" t="s">
        <v>146</v>
      </c>
      <c r="B58" s="61">
        <v>1</v>
      </c>
      <c r="C58" s="61">
        <f t="shared" si="7"/>
        <v>204</v>
      </c>
      <c r="D58" s="61">
        <v>176</v>
      </c>
      <c r="E58" s="61">
        <v>28</v>
      </c>
      <c r="F58" s="62"/>
      <c r="G58" s="62">
        <v>6.3</v>
      </c>
      <c r="H58" s="62">
        <f t="shared" si="2"/>
        <v>352.8</v>
      </c>
      <c r="I58" s="62">
        <f t="shared" si="3"/>
        <v>436.03</v>
      </c>
    </row>
    <row r="59" spans="1:9" x14ac:dyDescent="0.25">
      <c r="A59" s="60" t="s">
        <v>146</v>
      </c>
      <c r="B59" s="61">
        <v>1</v>
      </c>
      <c r="C59" s="61">
        <f t="shared" si="7"/>
        <v>236</v>
      </c>
      <c r="D59" s="61">
        <v>176</v>
      </c>
      <c r="E59" s="61">
        <v>60</v>
      </c>
      <c r="F59" s="62"/>
      <c r="G59" s="62">
        <v>6.3</v>
      </c>
      <c r="H59" s="62">
        <f t="shared" si="2"/>
        <v>756</v>
      </c>
      <c r="I59" s="62">
        <f t="shared" si="3"/>
        <v>934.34</v>
      </c>
    </row>
    <row r="60" spans="1:9" x14ac:dyDescent="0.25">
      <c r="A60" s="60" t="s">
        <v>147</v>
      </c>
      <c r="B60" s="61">
        <v>1</v>
      </c>
      <c r="C60" s="61">
        <f t="shared" si="7"/>
        <v>186</v>
      </c>
      <c r="D60" s="61">
        <v>176</v>
      </c>
      <c r="E60" s="61">
        <v>10</v>
      </c>
      <c r="F60" s="62"/>
      <c r="G60" s="62">
        <v>7.45</v>
      </c>
      <c r="H60" s="62">
        <f t="shared" si="2"/>
        <v>149</v>
      </c>
      <c r="I60" s="62">
        <f t="shared" si="3"/>
        <v>184.15</v>
      </c>
    </row>
    <row r="61" spans="1:9" x14ac:dyDescent="0.25">
      <c r="A61" s="60" t="s">
        <v>148</v>
      </c>
      <c r="B61" s="61">
        <v>1</v>
      </c>
      <c r="C61" s="61">
        <f t="shared" si="7"/>
        <v>208</v>
      </c>
      <c r="D61" s="61">
        <v>176</v>
      </c>
      <c r="E61" s="61">
        <v>32</v>
      </c>
      <c r="F61" s="62"/>
      <c r="G61" s="62">
        <v>9.15</v>
      </c>
      <c r="H61" s="62">
        <f t="shared" si="2"/>
        <v>585.6</v>
      </c>
      <c r="I61" s="62">
        <f t="shared" si="3"/>
        <v>723.74</v>
      </c>
    </row>
    <row r="62" spans="1:9" x14ac:dyDescent="0.25">
      <c r="A62" s="60" t="s">
        <v>148</v>
      </c>
      <c r="B62" s="61">
        <v>1</v>
      </c>
      <c r="C62" s="61">
        <f t="shared" si="7"/>
        <v>184</v>
      </c>
      <c r="D62" s="61">
        <v>176</v>
      </c>
      <c r="E62" s="61">
        <v>8</v>
      </c>
      <c r="F62" s="62"/>
      <c r="G62" s="62">
        <v>9.15</v>
      </c>
      <c r="H62" s="62">
        <f t="shared" si="2"/>
        <v>146.4</v>
      </c>
      <c r="I62" s="62">
        <f t="shared" si="3"/>
        <v>180.94</v>
      </c>
    </row>
    <row r="63" spans="1:9" x14ac:dyDescent="0.25">
      <c r="A63" s="60" t="s">
        <v>148</v>
      </c>
      <c r="B63" s="61">
        <v>1</v>
      </c>
      <c r="C63" s="61">
        <f t="shared" si="7"/>
        <v>224</v>
      </c>
      <c r="D63" s="61">
        <v>176</v>
      </c>
      <c r="E63" s="61">
        <v>48</v>
      </c>
      <c r="F63" s="62"/>
      <c r="G63" s="62">
        <v>7.38</v>
      </c>
      <c r="H63" s="62">
        <f t="shared" si="2"/>
        <v>708.48</v>
      </c>
      <c r="I63" s="62">
        <f t="shared" si="3"/>
        <v>875.61</v>
      </c>
    </row>
    <row r="64" spans="1:9" x14ac:dyDescent="0.25">
      <c r="A64" s="60" t="s">
        <v>25</v>
      </c>
      <c r="B64" s="61">
        <v>1</v>
      </c>
      <c r="C64" s="61">
        <f t="shared" si="7"/>
        <v>184</v>
      </c>
      <c r="D64" s="61">
        <v>176</v>
      </c>
      <c r="E64" s="61">
        <v>8</v>
      </c>
      <c r="F64" s="62"/>
      <c r="G64" s="62">
        <v>6.39</v>
      </c>
      <c r="H64" s="62">
        <f t="shared" si="2"/>
        <v>102.24</v>
      </c>
      <c r="I64" s="62">
        <f t="shared" si="3"/>
        <v>126.36</v>
      </c>
    </row>
    <row r="65" spans="1:9" x14ac:dyDescent="0.25">
      <c r="A65" s="60" t="s">
        <v>25</v>
      </c>
      <c r="B65" s="61">
        <v>1</v>
      </c>
      <c r="C65" s="61">
        <f t="shared" si="7"/>
        <v>200</v>
      </c>
      <c r="D65" s="61">
        <v>176</v>
      </c>
      <c r="E65" s="61">
        <v>24</v>
      </c>
      <c r="F65" s="62"/>
      <c r="G65" s="62">
        <v>7.95</v>
      </c>
      <c r="H65" s="62">
        <f t="shared" si="2"/>
        <v>381.6</v>
      </c>
      <c r="I65" s="62">
        <f t="shared" si="3"/>
        <v>471.62</v>
      </c>
    </row>
    <row r="66" spans="1:9" x14ac:dyDescent="0.25">
      <c r="A66" s="60" t="s">
        <v>25</v>
      </c>
      <c r="B66" s="61">
        <v>1</v>
      </c>
      <c r="C66" s="61">
        <f t="shared" si="7"/>
        <v>217</v>
      </c>
      <c r="D66" s="61">
        <v>176</v>
      </c>
      <c r="E66" s="61">
        <v>41</v>
      </c>
      <c r="F66" s="62"/>
      <c r="G66" s="62">
        <v>6.3</v>
      </c>
      <c r="H66" s="62">
        <f t="shared" si="2"/>
        <v>516.6</v>
      </c>
      <c r="I66" s="62">
        <f t="shared" si="3"/>
        <v>638.47</v>
      </c>
    </row>
    <row r="67" spans="1:9" x14ac:dyDescent="0.25">
      <c r="A67" s="60" t="s">
        <v>150</v>
      </c>
      <c r="B67" s="61">
        <v>1</v>
      </c>
      <c r="C67" s="61">
        <f t="shared" si="7"/>
        <v>204</v>
      </c>
      <c r="D67" s="61">
        <v>176</v>
      </c>
      <c r="E67" s="61">
        <v>28</v>
      </c>
      <c r="F67" s="62"/>
      <c r="G67" s="62">
        <v>7.45</v>
      </c>
      <c r="H67" s="62">
        <f t="shared" si="2"/>
        <v>417.2</v>
      </c>
      <c r="I67" s="62">
        <f t="shared" si="3"/>
        <v>515.62</v>
      </c>
    </row>
    <row r="68" spans="1:9" x14ac:dyDescent="0.25">
      <c r="A68" s="60" t="s">
        <v>150</v>
      </c>
      <c r="B68" s="61">
        <v>1</v>
      </c>
      <c r="C68" s="61">
        <f t="shared" si="7"/>
        <v>192</v>
      </c>
      <c r="D68" s="61">
        <v>176</v>
      </c>
      <c r="E68" s="61">
        <v>16</v>
      </c>
      <c r="F68" s="62"/>
      <c r="G68" s="62">
        <v>7.45</v>
      </c>
      <c r="H68" s="62">
        <f t="shared" si="2"/>
        <v>238.4</v>
      </c>
      <c r="I68" s="62">
        <f t="shared" si="3"/>
        <v>294.64</v>
      </c>
    </row>
    <row r="69" spans="1:9" x14ac:dyDescent="0.25">
      <c r="A69" s="60" t="s">
        <v>150</v>
      </c>
      <c r="B69" s="61">
        <v>1</v>
      </c>
      <c r="C69" s="61">
        <f t="shared" si="7"/>
        <v>200</v>
      </c>
      <c r="D69" s="61">
        <v>176</v>
      </c>
      <c r="E69" s="61">
        <v>24</v>
      </c>
      <c r="F69" s="62"/>
      <c r="G69" s="62">
        <v>7.2</v>
      </c>
      <c r="H69" s="62">
        <f t="shared" si="2"/>
        <v>345.6</v>
      </c>
      <c r="I69" s="62">
        <f t="shared" si="3"/>
        <v>427.13</v>
      </c>
    </row>
    <row r="70" spans="1:9" x14ac:dyDescent="0.25">
      <c r="A70" s="60" t="s">
        <v>150</v>
      </c>
      <c r="B70" s="61">
        <v>1</v>
      </c>
      <c r="C70" s="61">
        <f t="shared" si="7"/>
        <v>208</v>
      </c>
      <c r="D70" s="61">
        <v>176</v>
      </c>
      <c r="E70" s="61">
        <v>32</v>
      </c>
      <c r="F70" s="62"/>
      <c r="G70" s="62">
        <v>7.2</v>
      </c>
      <c r="H70" s="62">
        <f t="shared" si="2"/>
        <v>460.8</v>
      </c>
      <c r="I70" s="62">
        <f t="shared" si="3"/>
        <v>569.5</v>
      </c>
    </row>
    <row r="71" spans="1:9" x14ac:dyDescent="0.25">
      <c r="A71" s="60" t="s">
        <v>150</v>
      </c>
      <c r="B71" s="61">
        <v>1</v>
      </c>
      <c r="C71" s="61">
        <f t="shared" si="7"/>
        <v>200</v>
      </c>
      <c r="D71" s="61">
        <v>176</v>
      </c>
      <c r="E71" s="61">
        <v>24</v>
      </c>
      <c r="F71" s="62"/>
      <c r="G71" s="62">
        <v>7.45</v>
      </c>
      <c r="H71" s="62">
        <f t="shared" si="2"/>
        <v>357.6</v>
      </c>
      <c r="I71" s="62">
        <f t="shared" si="3"/>
        <v>441.96</v>
      </c>
    </row>
    <row r="72" spans="1:9" x14ac:dyDescent="0.25">
      <c r="A72" s="60" t="s">
        <v>150</v>
      </c>
      <c r="B72" s="61">
        <v>1</v>
      </c>
      <c r="C72" s="61">
        <f t="shared" si="7"/>
        <v>188</v>
      </c>
      <c r="D72" s="61">
        <v>176</v>
      </c>
      <c r="E72" s="61">
        <v>12</v>
      </c>
      <c r="F72" s="62"/>
      <c r="G72" s="62">
        <v>7.2</v>
      </c>
      <c r="H72" s="62">
        <f t="shared" si="2"/>
        <v>172.8</v>
      </c>
      <c r="I72" s="62">
        <f t="shared" si="3"/>
        <v>213.56</v>
      </c>
    </row>
    <row r="73" spans="1:9" x14ac:dyDescent="0.25">
      <c r="A73" s="60" t="s">
        <v>150</v>
      </c>
      <c r="B73" s="61">
        <v>1</v>
      </c>
      <c r="C73" s="61">
        <f t="shared" si="7"/>
        <v>240</v>
      </c>
      <c r="D73" s="61">
        <v>176</v>
      </c>
      <c r="E73" s="61">
        <v>64</v>
      </c>
      <c r="F73" s="62"/>
      <c r="G73" s="62">
        <v>7.2</v>
      </c>
      <c r="H73" s="62">
        <f t="shared" si="2"/>
        <v>921.6</v>
      </c>
      <c r="I73" s="62">
        <f t="shared" si="3"/>
        <v>1139.01</v>
      </c>
    </row>
    <row r="74" spans="1:9" x14ac:dyDescent="0.25">
      <c r="A74" s="60" t="s">
        <v>150</v>
      </c>
      <c r="B74" s="61">
        <v>1</v>
      </c>
      <c r="C74" s="61">
        <f t="shared" si="7"/>
        <v>208</v>
      </c>
      <c r="D74" s="61">
        <v>176</v>
      </c>
      <c r="E74" s="61">
        <v>32</v>
      </c>
      <c r="F74" s="62"/>
      <c r="G74" s="62">
        <v>7.2</v>
      </c>
      <c r="H74" s="62">
        <f t="shared" si="2"/>
        <v>460.8</v>
      </c>
      <c r="I74" s="62">
        <f t="shared" si="3"/>
        <v>569.5</v>
      </c>
    </row>
    <row r="75" spans="1:9" x14ac:dyDescent="0.25">
      <c r="A75" s="60" t="s">
        <v>152</v>
      </c>
      <c r="B75" s="61">
        <v>1</v>
      </c>
      <c r="C75" s="61">
        <f t="shared" si="7"/>
        <v>240</v>
      </c>
      <c r="D75" s="61">
        <v>176</v>
      </c>
      <c r="E75" s="61">
        <v>64</v>
      </c>
      <c r="F75" s="62"/>
      <c r="G75" s="62">
        <v>2.7109999999999999</v>
      </c>
      <c r="H75" s="62">
        <f t="shared" si="2"/>
        <v>347.01</v>
      </c>
      <c r="I75" s="62">
        <f t="shared" si="3"/>
        <v>428.87</v>
      </c>
    </row>
    <row r="76" spans="1:9" x14ac:dyDescent="0.25">
      <c r="A76" s="60" t="s">
        <v>152</v>
      </c>
      <c r="B76" s="61">
        <v>1</v>
      </c>
      <c r="C76" s="61">
        <f t="shared" si="7"/>
        <v>208</v>
      </c>
      <c r="D76" s="61">
        <v>176</v>
      </c>
      <c r="E76" s="61">
        <v>32</v>
      </c>
      <c r="F76" s="62"/>
      <c r="G76" s="62">
        <v>2.7109999999999999</v>
      </c>
      <c r="H76" s="62">
        <f t="shared" si="2"/>
        <v>173.5</v>
      </c>
      <c r="I76" s="62">
        <f t="shared" si="3"/>
        <v>214.43</v>
      </c>
    </row>
    <row r="77" spans="1:9" x14ac:dyDescent="0.25">
      <c r="A77" s="60" t="s">
        <v>39</v>
      </c>
      <c r="B77" s="61">
        <v>1</v>
      </c>
      <c r="C77" s="61">
        <f t="shared" si="7"/>
        <v>232</v>
      </c>
      <c r="D77" s="61">
        <v>176</v>
      </c>
      <c r="E77" s="61">
        <v>56</v>
      </c>
      <c r="F77" s="62"/>
      <c r="G77" s="62">
        <v>2.7109999999999999</v>
      </c>
      <c r="H77" s="62">
        <f t="shared" si="2"/>
        <v>303.63</v>
      </c>
      <c r="I77" s="62">
        <f t="shared" si="3"/>
        <v>375.26</v>
      </c>
    </row>
    <row r="78" spans="1:9" x14ac:dyDescent="0.25">
      <c r="A78" s="60" t="s">
        <v>39</v>
      </c>
      <c r="B78" s="61">
        <v>1</v>
      </c>
      <c r="C78" s="61">
        <f t="shared" si="7"/>
        <v>184</v>
      </c>
      <c r="D78" s="61">
        <v>176</v>
      </c>
      <c r="E78" s="61">
        <v>8</v>
      </c>
      <c r="F78" s="62"/>
      <c r="G78" s="62">
        <v>2.7109999999999999</v>
      </c>
      <c r="H78" s="62">
        <f t="shared" si="2"/>
        <v>43.38</v>
      </c>
      <c r="I78" s="62">
        <f t="shared" si="3"/>
        <v>53.61</v>
      </c>
    </row>
    <row r="79" spans="1:9" x14ac:dyDescent="0.25">
      <c r="A79" s="60" t="s">
        <v>39</v>
      </c>
      <c r="B79" s="61">
        <v>1</v>
      </c>
      <c r="C79" s="61">
        <f t="shared" si="7"/>
        <v>184</v>
      </c>
      <c r="D79" s="61">
        <v>176</v>
      </c>
      <c r="E79" s="61">
        <v>8</v>
      </c>
      <c r="F79" s="62"/>
      <c r="G79" s="62">
        <v>2.7109999999999999</v>
      </c>
      <c r="H79" s="62">
        <f t="shared" ref="H79:H132" si="8">ROUND(G79*E79*2,2)</f>
        <v>43.38</v>
      </c>
      <c r="I79" s="62">
        <f t="shared" ref="I79:I132" si="9">ROUND(H79*1.2359,2)</f>
        <v>53.61</v>
      </c>
    </row>
    <row r="80" spans="1:9" x14ac:dyDescent="0.25">
      <c r="A80" s="60" t="s">
        <v>39</v>
      </c>
      <c r="B80" s="61">
        <v>1</v>
      </c>
      <c r="C80" s="61">
        <f t="shared" si="7"/>
        <v>192</v>
      </c>
      <c r="D80" s="61">
        <v>176</v>
      </c>
      <c r="E80" s="61">
        <v>16</v>
      </c>
      <c r="F80" s="62"/>
      <c r="G80" s="62">
        <v>2.7109999999999999</v>
      </c>
      <c r="H80" s="62">
        <f t="shared" si="8"/>
        <v>86.75</v>
      </c>
      <c r="I80" s="62">
        <f t="shared" si="9"/>
        <v>107.21</v>
      </c>
    </row>
    <row r="81" spans="1:9" x14ac:dyDescent="0.25">
      <c r="A81" s="60" t="s">
        <v>39</v>
      </c>
      <c r="B81" s="61">
        <v>1</v>
      </c>
      <c r="C81" s="61">
        <f t="shared" si="7"/>
        <v>224</v>
      </c>
      <c r="D81" s="61">
        <v>176</v>
      </c>
      <c r="E81" s="61">
        <v>48</v>
      </c>
      <c r="F81" s="62"/>
      <c r="G81" s="62">
        <v>2.7109999999999999</v>
      </c>
      <c r="H81" s="62">
        <f t="shared" si="8"/>
        <v>260.26</v>
      </c>
      <c r="I81" s="62">
        <f t="shared" si="9"/>
        <v>321.66000000000003</v>
      </c>
    </row>
    <row r="82" spans="1:9" ht="33" x14ac:dyDescent="0.25">
      <c r="A82" s="121" t="s">
        <v>309</v>
      </c>
      <c r="B82" s="123">
        <f>SUM(B83:B88)</f>
        <v>6</v>
      </c>
      <c r="C82" s="123"/>
      <c r="D82" s="123"/>
      <c r="E82" s="123">
        <f t="shared" ref="E82:I82" si="10">SUM(E83:E88)</f>
        <v>97</v>
      </c>
      <c r="F82" s="123"/>
      <c r="G82" s="123"/>
      <c r="H82" s="122">
        <f t="shared" si="10"/>
        <v>1007.26</v>
      </c>
      <c r="I82" s="122">
        <f t="shared" si="10"/>
        <v>1244.8600000000001</v>
      </c>
    </row>
    <row r="83" spans="1:9" x14ac:dyDescent="0.25">
      <c r="A83" s="60" t="s">
        <v>13</v>
      </c>
      <c r="B83" s="61">
        <v>1</v>
      </c>
      <c r="C83" s="61">
        <f t="shared" ref="C83:C88" si="11">D83+E83</f>
        <v>192</v>
      </c>
      <c r="D83" s="61">
        <v>176</v>
      </c>
      <c r="E83" s="61">
        <v>16</v>
      </c>
      <c r="F83" s="62"/>
      <c r="G83" s="62">
        <v>6.09</v>
      </c>
      <c r="H83" s="62">
        <f t="shared" si="8"/>
        <v>194.88</v>
      </c>
      <c r="I83" s="62">
        <f t="shared" si="9"/>
        <v>240.85</v>
      </c>
    </row>
    <row r="84" spans="1:9" x14ac:dyDescent="0.25">
      <c r="A84" s="60" t="s">
        <v>13</v>
      </c>
      <c r="B84" s="61">
        <v>1</v>
      </c>
      <c r="C84" s="61">
        <f t="shared" si="11"/>
        <v>192</v>
      </c>
      <c r="D84" s="61">
        <v>176</v>
      </c>
      <c r="E84" s="61">
        <v>16</v>
      </c>
      <c r="F84" s="62"/>
      <c r="G84" s="62">
        <v>6.09</v>
      </c>
      <c r="H84" s="62">
        <f t="shared" si="8"/>
        <v>194.88</v>
      </c>
      <c r="I84" s="62">
        <f t="shared" si="9"/>
        <v>240.85</v>
      </c>
    </row>
    <row r="85" spans="1:9" x14ac:dyDescent="0.25">
      <c r="A85" s="60" t="s">
        <v>153</v>
      </c>
      <c r="B85" s="61">
        <v>1</v>
      </c>
      <c r="C85" s="61">
        <f t="shared" si="11"/>
        <v>180</v>
      </c>
      <c r="D85" s="61">
        <v>176</v>
      </c>
      <c r="E85" s="61">
        <v>4</v>
      </c>
      <c r="F85" s="62"/>
      <c r="G85" s="62">
        <v>4.75</v>
      </c>
      <c r="H85" s="62">
        <f t="shared" si="8"/>
        <v>38</v>
      </c>
      <c r="I85" s="62">
        <f t="shared" si="9"/>
        <v>46.96</v>
      </c>
    </row>
    <row r="86" spans="1:9" x14ac:dyDescent="0.25">
      <c r="A86" s="60" t="s">
        <v>153</v>
      </c>
      <c r="B86" s="61">
        <v>1</v>
      </c>
      <c r="C86" s="61">
        <f t="shared" si="11"/>
        <v>193</v>
      </c>
      <c r="D86" s="61">
        <v>176</v>
      </c>
      <c r="E86" s="61">
        <v>17</v>
      </c>
      <c r="F86" s="62"/>
      <c r="G86" s="62">
        <v>4.75</v>
      </c>
      <c r="H86" s="62">
        <f t="shared" si="8"/>
        <v>161.5</v>
      </c>
      <c r="I86" s="62">
        <f t="shared" si="9"/>
        <v>199.6</v>
      </c>
    </row>
    <row r="87" spans="1:9" x14ac:dyDescent="0.25">
      <c r="A87" s="60" t="s">
        <v>153</v>
      </c>
      <c r="B87" s="61">
        <v>1</v>
      </c>
      <c r="C87" s="61">
        <f t="shared" si="11"/>
        <v>216</v>
      </c>
      <c r="D87" s="61">
        <v>176</v>
      </c>
      <c r="E87" s="61">
        <v>40</v>
      </c>
      <c r="F87" s="62"/>
      <c r="G87" s="62">
        <v>4.75</v>
      </c>
      <c r="H87" s="62">
        <f t="shared" si="8"/>
        <v>380</v>
      </c>
      <c r="I87" s="62">
        <f t="shared" si="9"/>
        <v>469.64</v>
      </c>
    </row>
    <row r="88" spans="1:9" x14ac:dyDescent="0.25">
      <c r="A88" s="60" t="s">
        <v>153</v>
      </c>
      <c r="B88" s="61">
        <v>1</v>
      </c>
      <c r="C88" s="61">
        <f t="shared" si="11"/>
        <v>180</v>
      </c>
      <c r="D88" s="61">
        <v>176</v>
      </c>
      <c r="E88" s="61">
        <v>4</v>
      </c>
      <c r="F88" s="62"/>
      <c r="G88" s="62">
        <v>4.75</v>
      </c>
      <c r="H88" s="62">
        <f t="shared" si="8"/>
        <v>38</v>
      </c>
      <c r="I88" s="62">
        <f t="shared" si="9"/>
        <v>46.96</v>
      </c>
    </row>
    <row r="89" spans="1:9" ht="33" x14ac:dyDescent="0.25">
      <c r="A89" s="121" t="s">
        <v>254</v>
      </c>
      <c r="B89" s="123">
        <f>SUM(B90:B132)</f>
        <v>43</v>
      </c>
      <c r="C89" s="123"/>
      <c r="D89" s="123"/>
      <c r="E89" s="123">
        <f t="shared" ref="E89:I89" si="12">SUM(E90:E132)</f>
        <v>945</v>
      </c>
      <c r="F89" s="123"/>
      <c r="G89" s="123"/>
      <c r="H89" s="122">
        <f t="shared" si="12"/>
        <v>10177.380000000001</v>
      </c>
      <c r="I89" s="122">
        <f t="shared" si="12"/>
        <v>12578.240000000002</v>
      </c>
    </row>
    <row r="90" spans="1:9" x14ac:dyDescent="0.25">
      <c r="A90" s="63" t="s">
        <v>154</v>
      </c>
      <c r="B90" s="61">
        <v>1</v>
      </c>
      <c r="C90" s="61">
        <f t="shared" ref="C90:C132" si="13">D90+E90</f>
        <v>200</v>
      </c>
      <c r="D90" s="61">
        <v>176</v>
      </c>
      <c r="E90" s="61">
        <v>24</v>
      </c>
      <c r="F90" s="62"/>
      <c r="G90" s="62">
        <v>4.75</v>
      </c>
      <c r="H90" s="62">
        <f t="shared" si="8"/>
        <v>228</v>
      </c>
      <c r="I90" s="62">
        <f t="shared" si="9"/>
        <v>281.79000000000002</v>
      </c>
    </row>
    <row r="91" spans="1:9" x14ac:dyDescent="0.25">
      <c r="A91" s="63" t="s">
        <v>154</v>
      </c>
      <c r="B91" s="61">
        <v>1</v>
      </c>
      <c r="C91" s="61">
        <f t="shared" si="13"/>
        <v>192</v>
      </c>
      <c r="D91" s="61">
        <v>176</v>
      </c>
      <c r="E91" s="61">
        <v>16</v>
      </c>
      <c r="F91" s="62"/>
      <c r="G91" s="62">
        <v>4.75</v>
      </c>
      <c r="H91" s="62">
        <f t="shared" si="8"/>
        <v>152</v>
      </c>
      <c r="I91" s="62">
        <f t="shared" si="9"/>
        <v>187.86</v>
      </c>
    </row>
    <row r="92" spans="1:9" x14ac:dyDescent="0.25">
      <c r="A92" s="63" t="s">
        <v>154</v>
      </c>
      <c r="B92" s="61">
        <v>1</v>
      </c>
      <c r="C92" s="61">
        <f t="shared" si="13"/>
        <v>192</v>
      </c>
      <c r="D92" s="61">
        <v>176</v>
      </c>
      <c r="E92" s="61">
        <v>16</v>
      </c>
      <c r="F92" s="62"/>
      <c r="G92" s="62">
        <v>4.75</v>
      </c>
      <c r="H92" s="62">
        <f t="shared" si="8"/>
        <v>152</v>
      </c>
      <c r="I92" s="62">
        <f t="shared" si="9"/>
        <v>187.86</v>
      </c>
    </row>
    <row r="93" spans="1:9" x14ac:dyDescent="0.25">
      <c r="A93" s="63" t="s">
        <v>155</v>
      </c>
      <c r="B93" s="61">
        <v>1</v>
      </c>
      <c r="C93" s="61">
        <f t="shared" si="13"/>
        <v>192</v>
      </c>
      <c r="D93" s="61">
        <v>176</v>
      </c>
      <c r="E93" s="61">
        <v>16</v>
      </c>
      <c r="F93" s="62"/>
      <c r="G93" s="62">
        <v>5.49</v>
      </c>
      <c r="H93" s="62">
        <f t="shared" si="8"/>
        <v>175.68</v>
      </c>
      <c r="I93" s="62">
        <f t="shared" si="9"/>
        <v>217.12</v>
      </c>
    </row>
    <row r="94" spans="1:9" x14ac:dyDescent="0.25">
      <c r="A94" s="63" t="s">
        <v>155</v>
      </c>
      <c r="B94" s="61">
        <v>1</v>
      </c>
      <c r="C94" s="61">
        <f t="shared" si="13"/>
        <v>184</v>
      </c>
      <c r="D94" s="61">
        <v>176</v>
      </c>
      <c r="E94" s="61">
        <v>8</v>
      </c>
      <c r="F94" s="62"/>
      <c r="G94" s="62">
        <v>5.49</v>
      </c>
      <c r="H94" s="62">
        <f t="shared" si="8"/>
        <v>87.84</v>
      </c>
      <c r="I94" s="62">
        <f t="shared" si="9"/>
        <v>108.56</v>
      </c>
    </row>
    <row r="95" spans="1:9" x14ac:dyDescent="0.25">
      <c r="A95" s="63" t="s">
        <v>155</v>
      </c>
      <c r="B95" s="61">
        <v>1</v>
      </c>
      <c r="C95" s="61">
        <f t="shared" si="13"/>
        <v>198</v>
      </c>
      <c r="D95" s="61">
        <v>176</v>
      </c>
      <c r="E95" s="61">
        <v>22</v>
      </c>
      <c r="F95" s="62"/>
      <c r="G95" s="62">
        <v>5.49</v>
      </c>
      <c r="H95" s="62">
        <f t="shared" si="8"/>
        <v>241.56</v>
      </c>
      <c r="I95" s="62">
        <f t="shared" si="9"/>
        <v>298.54000000000002</v>
      </c>
    </row>
    <row r="96" spans="1:9" x14ac:dyDescent="0.25">
      <c r="A96" s="63" t="s">
        <v>156</v>
      </c>
      <c r="B96" s="61">
        <v>1</v>
      </c>
      <c r="C96" s="61">
        <f t="shared" si="13"/>
        <v>188</v>
      </c>
      <c r="D96" s="61">
        <v>176</v>
      </c>
      <c r="E96" s="61">
        <v>12</v>
      </c>
      <c r="F96" s="62"/>
      <c r="G96" s="62">
        <v>6</v>
      </c>
      <c r="H96" s="62">
        <f t="shared" si="8"/>
        <v>144</v>
      </c>
      <c r="I96" s="62">
        <f t="shared" si="9"/>
        <v>177.97</v>
      </c>
    </row>
    <row r="97" spans="1:9" x14ac:dyDescent="0.25">
      <c r="A97" s="63" t="s">
        <v>156</v>
      </c>
      <c r="B97" s="61">
        <v>1</v>
      </c>
      <c r="C97" s="61">
        <f t="shared" si="13"/>
        <v>204</v>
      </c>
      <c r="D97" s="61">
        <v>176</v>
      </c>
      <c r="E97" s="61">
        <v>28</v>
      </c>
      <c r="F97" s="62"/>
      <c r="G97" s="62">
        <v>6</v>
      </c>
      <c r="H97" s="62">
        <f t="shared" si="8"/>
        <v>336</v>
      </c>
      <c r="I97" s="62">
        <f t="shared" si="9"/>
        <v>415.26</v>
      </c>
    </row>
    <row r="98" spans="1:9" x14ac:dyDescent="0.25">
      <c r="A98" s="63" t="s">
        <v>156</v>
      </c>
      <c r="B98" s="61">
        <v>1</v>
      </c>
      <c r="C98" s="61">
        <f t="shared" si="13"/>
        <v>200</v>
      </c>
      <c r="D98" s="61">
        <v>176</v>
      </c>
      <c r="E98" s="61">
        <v>24</v>
      </c>
      <c r="F98" s="62"/>
      <c r="G98" s="62">
        <v>6</v>
      </c>
      <c r="H98" s="62">
        <f t="shared" si="8"/>
        <v>288</v>
      </c>
      <c r="I98" s="62">
        <f t="shared" si="9"/>
        <v>355.94</v>
      </c>
    </row>
    <row r="99" spans="1:9" x14ac:dyDescent="0.25">
      <c r="A99" s="63" t="s">
        <v>156</v>
      </c>
      <c r="B99" s="61">
        <v>1</v>
      </c>
      <c r="C99" s="61">
        <f t="shared" si="13"/>
        <v>192</v>
      </c>
      <c r="D99" s="61">
        <v>176</v>
      </c>
      <c r="E99" s="61">
        <v>16</v>
      </c>
      <c r="F99" s="62"/>
      <c r="G99" s="62">
        <v>6</v>
      </c>
      <c r="H99" s="62">
        <f t="shared" si="8"/>
        <v>192</v>
      </c>
      <c r="I99" s="62">
        <f t="shared" si="9"/>
        <v>237.29</v>
      </c>
    </row>
    <row r="100" spans="1:9" x14ac:dyDescent="0.25">
      <c r="A100" s="63" t="s">
        <v>156</v>
      </c>
      <c r="B100" s="61">
        <v>1</v>
      </c>
      <c r="C100" s="61">
        <f t="shared" si="13"/>
        <v>206</v>
      </c>
      <c r="D100" s="61">
        <v>176</v>
      </c>
      <c r="E100" s="61">
        <v>30</v>
      </c>
      <c r="F100" s="62"/>
      <c r="G100" s="62">
        <v>6</v>
      </c>
      <c r="H100" s="62">
        <f t="shared" si="8"/>
        <v>360</v>
      </c>
      <c r="I100" s="62">
        <f t="shared" si="9"/>
        <v>444.92</v>
      </c>
    </row>
    <row r="101" spans="1:9" x14ac:dyDescent="0.25">
      <c r="A101" s="63" t="s">
        <v>156</v>
      </c>
      <c r="B101" s="61">
        <v>1</v>
      </c>
      <c r="C101" s="61">
        <f t="shared" si="13"/>
        <v>204</v>
      </c>
      <c r="D101" s="61">
        <v>176</v>
      </c>
      <c r="E101" s="61">
        <v>28</v>
      </c>
      <c r="F101" s="62"/>
      <c r="G101" s="62">
        <v>6</v>
      </c>
      <c r="H101" s="62">
        <f t="shared" si="8"/>
        <v>336</v>
      </c>
      <c r="I101" s="62">
        <f t="shared" si="9"/>
        <v>415.26</v>
      </c>
    </row>
    <row r="102" spans="1:9" x14ac:dyDescent="0.25">
      <c r="A102" s="63" t="s">
        <v>156</v>
      </c>
      <c r="B102" s="61">
        <v>1</v>
      </c>
      <c r="C102" s="61">
        <f t="shared" si="13"/>
        <v>196</v>
      </c>
      <c r="D102" s="61">
        <v>176</v>
      </c>
      <c r="E102" s="61">
        <v>20</v>
      </c>
      <c r="F102" s="62"/>
      <c r="G102" s="62">
        <v>6</v>
      </c>
      <c r="H102" s="62">
        <f t="shared" si="8"/>
        <v>240</v>
      </c>
      <c r="I102" s="62">
        <f t="shared" si="9"/>
        <v>296.62</v>
      </c>
    </row>
    <row r="103" spans="1:9" x14ac:dyDescent="0.25">
      <c r="A103" s="63" t="s">
        <v>156</v>
      </c>
      <c r="B103" s="61">
        <v>1</v>
      </c>
      <c r="C103" s="61">
        <f t="shared" si="13"/>
        <v>206</v>
      </c>
      <c r="D103" s="61">
        <v>176</v>
      </c>
      <c r="E103" s="61">
        <v>30</v>
      </c>
      <c r="F103" s="62"/>
      <c r="G103" s="62">
        <v>6</v>
      </c>
      <c r="H103" s="62">
        <f t="shared" si="8"/>
        <v>360</v>
      </c>
      <c r="I103" s="62">
        <f t="shared" si="9"/>
        <v>444.92</v>
      </c>
    </row>
    <row r="104" spans="1:9" x14ac:dyDescent="0.25">
      <c r="A104" s="63" t="s">
        <v>156</v>
      </c>
      <c r="B104" s="61">
        <v>1</v>
      </c>
      <c r="C104" s="61">
        <f t="shared" si="13"/>
        <v>208</v>
      </c>
      <c r="D104" s="61">
        <v>176</v>
      </c>
      <c r="E104" s="61">
        <v>32</v>
      </c>
      <c r="F104" s="62"/>
      <c r="G104" s="62">
        <v>6</v>
      </c>
      <c r="H104" s="62">
        <f t="shared" si="8"/>
        <v>384</v>
      </c>
      <c r="I104" s="62">
        <f t="shared" si="9"/>
        <v>474.59</v>
      </c>
    </row>
    <row r="105" spans="1:9" x14ac:dyDescent="0.25">
      <c r="A105" s="63" t="s">
        <v>156</v>
      </c>
      <c r="B105" s="61">
        <v>1</v>
      </c>
      <c r="C105" s="61">
        <f t="shared" si="13"/>
        <v>192</v>
      </c>
      <c r="D105" s="61">
        <v>176</v>
      </c>
      <c r="E105" s="61">
        <v>16</v>
      </c>
      <c r="F105" s="62"/>
      <c r="G105" s="62">
        <v>6</v>
      </c>
      <c r="H105" s="62">
        <f t="shared" si="8"/>
        <v>192</v>
      </c>
      <c r="I105" s="62">
        <f t="shared" si="9"/>
        <v>237.29</v>
      </c>
    </row>
    <row r="106" spans="1:9" x14ac:dyDescent="0.25">
      <c r="A106" s="63" t="s">
        <v>156</v>
      </c>
      <c r="B106" s="61">
        <v>1</v>
      </c>
      <c r="C106" s="61">
        <f t="shared" si="13"/>
        <v>208</v>
      </c>
      <c r="D106" s="61">
        <v>176</v>
      </c>
      <c r="E106" s="61">
        <v>32</v>
      </c>
      <c r="F106" s="62"/>
      <c r="G106" s="62">
        <v>6</v>
      </c>
      <c r="H106" s="62">
        <f t="shared" si="8"/>
        <v>384</v>
      </c>
      <c r="I106" s="62">
        <f t="shared" si="9"/>
        <v>474.59</v>
      </c>
    </row>
    <row r="107" spans="1:9" x14ac:dyDescent="0.25">
      <c r="A107" s="63" t="s">
        <v>156</v>
      </c>
      <c r="B107" s="61">
        <v>1</v>
      </c>
      <c r="C107" s="61">
        <f t="shared" si="13"/>
        <v>180</v>
      </c>
      <c r="D107" s="61">
        <v>176</v>
      </c>
      <c r="E107" s="61">
        <v>4</v>
      </c>
      <c r="F107" s="62"/>
      <c r="G107" s="62">
        <v>6</v>
      </c>
      <c r="H107" s="62">
        <f t="shared" si="8"/>
        <v>48</v>
      </c>
      <c r="I107" s="62">
        <f t="shared" si="9"/>
        <v>59.32</v>
      </c>
    </row>
    <row r="108" spans="1:9" x14ac:dyDescent="0.25">
      <c r="A108" s="63" t="s">
        <v>156</v>
      </c>
      <c r="B108" s="61">
        <v>1</v>
      </c>
      <c r="C108" s="61">
        <f t="shared" si="13"/>
        <v>185</v>
      </c>
      <c r="D108" s="61">
        <v>176</v>
      </c>
      <c r="E108" s="61">
        <v>9</v>
      </c>
      <c r="F108" s="62"/>
      <c r="G108" s="62">
        <v>6</v>
      </c>
      <c r="H108" s="62">
        <f t="shared" si="8"/>
        <v>108</v>
      </c>
      <c r="I108" s="62">
        <f t="shared" si="9"/>
        <v>133.47999999999999</v>
      </c>
    </row>
    <row r="109" spans="1:9" x14ac:dyDescent="0.25">
      <c r="A109" s="63" t="s">
        <v>156</v>
      </c>
      <c r="B109" s="61">
        <v>1</v>
      </c>
      <c r="C109" s="61">
        <f t="shared" si="13"/>
        <v>200</v>
      </c>
      <c r="D109" s="61">
        <v>176</v>
      </c>
      <c r="E109" s="61">
        <v>24</v>
      </c>
      <c r="F109" s="62"/>
      <c r="G109" s="62">
        <v>6</v>
      </c>
      <c r="H109" s="62">
        <f t="shared" si="8"/>
        <v>288</v>
      </c>
      <c r="I109" s="62">
        <f t="shared" si="9"/>
        <v>355.94</v>
      </c>
    </row>
    <row r="110" spans="1:9" x14ac:dyDescent="0.25">
      <c r="A110" s="63" t="s">
        <v>156</v>
      </c>
      <c r="B110" s="61">
        <v>1</v>
      </c>
      <c r="C110" s="61">
        <f t="shared" si="13"/>
        <v>204</v>
      </c>
      <c r="D110" s="61">
        <v>176</v>
      </c>
      <c r="E110" s="61">
        <v>28</v>
      </c>
      <c r="F110" s="62"/>
      <c r="G110" s="62">
        <v>6</v>
      </c>
      <c r="H110" s="62">
        <f t="shared" si="8"/>
        <v>336</v>
      </c>
      <c r="I110" s="62">
        <f t="shared" si="9"/>
        <v>415.26</v>
      </c>
    </row>
    <row r="111" spans="1:9" x14ac:dyDescent="0.25">
      <c r="A111" s="63" t="s">
        <v>156</v>
      </c>
      <c r="B111" s="61">
        <v>1</v>
      </c>
      <c r="C111" s="61">
        <f t="shared" si="13"/>
        <v>204</v>
      </c>
      <c r="D111" s="61">
        <v>176</v>
      </c>
      <c r="E111" s="61">
        <v>28</v>
      </c>
      <c r="F111" s="62"/>
      <c r="G111" s="62">
        <v>6</v>
      </c>
      <c r="H111" s="62">
        <f t="shared" si="8"/>
        <v>336</v>
      </c>
      <c r="I111" s="62">
        <f t="shared" si="9"/>
        <v>415.26</v>
      </c>
    </row>
    <row r="112" spans="1:9" x14ac:dyDescent="0.25">
      <c r="A112" s="63" t="s">
        <v>156</v>
      </c>
      <c r="B112" s="61">
        <v>1</v>
      </c>
      <c r="C112" s="61">
        <f t="shared" si="13"/>
        <v>196</v>
      </c>
      <c r="D112" s="61">
        <v>176</v>
      </c>
      <c r="E112" s="61">
        <v>20</v>
      </c>
      <c r="F112" s="62"/>
      <c r="G112" s="62">
        <v>6</v>
      </c>
      <c r="H112" s="62">
        <f t="shared" si="8"/>
        <v>240</v>
      </c>
      <c r="I112" s="62">
        <f t="shared" si="9"/>
        <v>296.62</v>
      </c>
    </row>
    <row r="113" spans="1:9" x14ac:dyDescent="0.25">
      <c r="A113" s="63" t="s">
        <v>156</v>
      </c>
      <c r="B113" s="61">
        <v>1</v>
      </c>
      <c r="C113" s="61">
        <f t="shared" si="13"/>
        <v>184</v>
      </c>
      <c r="D113" s="61">
        <v>176</v>
      </c>
      <c r="E113" s="61">
        <v>8</v>
      </c>
      <c r="F113" s="62"/>
      <c r="G113" s="62">
        <v>6</v>
      </c>
      <c r="H113" s="62">
        <f t="shared" si="8"/>
        <v>96</v>
      </c>
      <c r="I113" s="62">
        <f t="shared" si="9"/>
        <v>118.65</v>
      </c>
    </row>
    <row r="114" spans="1:9" x14ac:dyDescent="0.25">
      <c r="A114" s="63" t="s">
        <v>156</v>
      </c>
      <c r="B114" s="61">
        <v>1</v>
      </c>
      <c r="C114" s="61">
        <f t="shared" si="13"/>
        <v>208</v>
      </c>
      <c r="D114" s="61">
        <v>176</v>
      </c>
      <c r="E114" s="61">
        <v>32</v>
      </c>
      <c r="F114" s="62"/>
      <c r="G114" s="62">
        <v>6</v>
      </c>
      <c r="H114" s="62">
        <f t="shared" si="8"/>
        <v>384</v>
      </c>
      <c r="I114" s="62">
        <f t="shared" si="9"/>
        <v>474.59</v>
      </c>
    </row>
    <row r="115" spans="1:9" x14ac:dyDescent="0.25">
      <c r="A115" s="63" t="s">
        <v>156</v>
      </c>
      <c r="B115" s="61">
        <v>1</v>
      </c>
      <c r="C115" s="61">
        <f t="shared" si="13"/>
        <v>177</v>
      </c>
      <c r="D115" s="61">
        <v>176</v>
      </c>
      <c r="E115" s="61">
        <v>1</v>
      </c>
      <c r="F115" s="62"/>
      <c r="G115" s="62">
        <v>6</v>
      </c>
      <c r="H115" s="62">
        <f t="shared" si="8"/>
        <v>12</v>
      </c>
      <c r="I115" s="62">
        <f t="shared" si="9"/>
        <v>14.83</v>
      </c>
    </row>
    <row r="116" spans="1:9" x14ac:dyDescent="0.25">
      <c r="A116" s="63" t="s">
        <v>157</v>
      </c>
      <c r="B116" s="61">
        <v>1</v>
      </c>
      <c r="C116" s="61">
        <f t="shared" si="13"/>
        <v>214</v>
      </c>
      <c r="D116" s="61">
        <v>176</v>
      </c>
      <c r="E116" s="61">
        <v>38</v>
      </c>
      <c r="F116" s="62"/>
      <c r="G116" s="62">
        <v>5</v>
      </c>
      <c r="H116" s="62">
        <f t="shared" si="8"/>
        <v>380</v>
      </c>
      <c r="I116" s="62">
        <f t="shared" si="9"/>
        <v>469.64</v>
      </c>
    </row>
    <row r="117" spans="1:9" x14ac:dyDescent="0.25">
      <c r="A117" s="63" t="s">
        <v>158</v>
      </c>
      <c r="B117" s="61">
        <v>1</v>
      </c>
      <c r="C117" s="61">
        <f t="shared" si="13"/>
        <v>180</v>
      </c>
      <c r="D117" s="61">
        <v>176</v>
      </c>
      <c r="E117" s="61">
        <v>4</v>
      </c>
      <c r="F117" s="62"/>
      <c r="G117" s="62">
        <v>4.4000000000000004</v>
      </c>
      <c r="H117" s="62">
        <f t="shared" si="8"/>
        <v>35.200000000000003</v>
      </c>
      <c r="I117" s="62">
        <f t="shared" si="9"/>
        <v>43.5</v>
      </c>
    </row>
    <row r="118" spans="1:9" x14ac:dyDescent="0.25">
      <c r="A118" s="63" t="s">
        <v>158</v>
      </c>
      <c r="B118" s="61">
        <v>1</v>
      </c>
      <c r="C118" s="61">
        <f t="shared" si="13"/>
        <v>193</v>
      </c>
      <c r="D118" s="61">
        <v>176</v>
      </c>
      <c r="E118" s="61">
        <v>17</v>
      </c>
      <c r="F118" s="62"/>
      <c r="G118" s="62">
        <v>4.4000000000000004</v>
      </c>
      <c r="H118" s="62">
        <f t="shared" si="8"/>
        <v>149.6</v>
      </c>
      <c r="I118" s="62">
        <f t="shared" si="9"/>
        <v>184.89</v>
      </c>
    </row>
    <row r="119" spans="1:9" x14ac:dyDescent="0.25">
      <c r="A119" s="63" t="s">
        <v>158</v>
      </c>
      <c r="B119" s="61">
        <v>1</v>
      </c>
      <c r="C119" s="61">
        <f t="shared" si="13"/>
        <v>196</v>
      </c>
      <c r="D119" s="61">
        <v>176</v>
      </c>
      <c r="E119" s="61">
        <v>20</v>
      </c>
      <c r="F119" s="62"/>
      <c r="G119" s="62">
        <v>4.4000000000000004</v>
      </c>
      <c r="H119" s="62">
        <f t="shared" si="8"/>
        <v>176</v>
      </c>
      <c r="I119" s="62">
        <f t="shared" si="9"/>
        <v>217.52</v>
      </c>
    </row>
    <row r="120" spans="1:9" x14ac:dyDescent="0.25">
      <c r="A120" s="63" t="s">
        <v>158</v>
      </c>
      <c r="B120" s="61">
        <v>1</v>
      </c>
      <c r="C120" s="61">
        <f t="shared" si="13"/>
        <v>184</v>
      </c>
      <c r="D120" s="61">
        <v>176</v>
      </c>
      <c r="E120" s="61">
        <v>8</v>
      </c>
      <c r="F120" s="62"/>
      <c r="G120" s="62">
        <v>4.4000000000000004</v>
      </c>
      <c r="H120" s="62">
        <f t="shared" si="8"/>
        <v>70.400000000000006</v>
      </c>
      <c r="I120" s="62">
        <f t="shared" si="9"/>
        <v>87.01</v>
      </c>
    </row>
    <row r="121" spans="1:9" x14ac:dyDescent="0.25">
      <c r="A121" s="63" t="s">
        <v>159</v>
      </c>
      <c r="B121" s="61">
        <v>1</v>
      </c>
      <c r="C121" s="61">
        <f t="shared" si="13"/>
        <v>208</v>
      </c>
      <c r="D121" s="61">
        <v>176</v>
      </c>
      <c r="E121" s="61">
        <v>32</v>
      </c>
      <c r="F121" s="62"/>
      <c r="G121" s="62">
        <v>4.4000000000000004</v>
      </c>
      <c r="H121" s="62">
        <f t="shared" si="8"/>
        <v>281.60000000000002</v>
      </c>
      <c r="I121" s="62">
        <f t="shared" si="9"/>
        <v>348.03</v>
      </c>
    </row>
    <row r="122" spans="1:9" x14ac:dyDescent="0.25">
      <c r="A122" s="63" t="s">
        <v>159</v>
      </c>
      <c r="B122" s="61">
        <v>1</v>
      </c>
      <c r="C122" s="61">
        <f t="shared" si="13"/>
        <v>208</v>
      </c>
      <c r="D122" s="61">
        <v>176</v>
      </c>
      <c r="E122" s="61">
        <v>32</v>
      </c>
      <c r="F122" s="62"/>
      <c r="G122" s="62">
        <v>4.4000000000000004</v>
      </c>
      <c r="H122" s="62">
        <f t="shared" si="8"/>
        <v>281.60000000000002</v>
      </c>
      <c r="I122" s="62">
        <f t="shared" si="9"/>
        <v>348.03</v>
      </c>
    </row>
    <row r="123" spans="1:9" x14ac:dyDescent="0.25">
      <c r="A123" s="63" t="s">
        <v>159</v>
      </c>
      <c r="B123" s="61">
        <v>1</v>
      </c>
      <c r="C123" s="61">
        <f t="shared" si="13"/>
        <v>208</v>
      </c>
      <c r="D123" s="61">
        <v>176</v>
      </c>
      <c r="E123" s="61">
        <v>32</v>
      </c>
      <c r="F123" s="62"/>
      <c r="G123" s="62">
        <v>4.4000000000000004</v>
      </c>
      <c r="H123" s="62">
        <f t="shared" si="8"/>
        <v>281.60000000000002</v>
      </c>
      <c r="I123" s="62">
        <f t="shared" si="9"/>
        <v>348.03</v>
      </c>
    </row>
    <row r="124" spans="1:9" x14ac:dyDescent="0.25">
      <c r="A124" s="63" t="s">
        <v>159</v>
      </c>
      <c r="B124" s="61">
        <v>1</v>
      </c>
      <c r="C124" s="61">
        <f t="shared" si="13"/>
        <v>192</v>
      </c>
      <c r="D124" s="61">
        <v>176</v>
      </c>
      <c r="E124" s="61">
        <v>16</v>
      </c>
      <c r="F124" s="62"/>
      <c r="G124" s="62">
        <v>4.4000000000000004</v>
      </c>
      <c r="H124" s="62">
        <f t="shared" si="8"/>
        <v>140.80000000000001</v>
      </c>
      <c r="I124" s="62">
        <f t="shared" si="9"/>
        <v>174.01</v>
      </c>
    </row>
    <row r="125" spans="1:9" x14ac:dyDescent="0.25">
      <c r="A125" s="63" t="s">
        <v>159</v>
      </c>
      <c r="B125" s="61">
        <v>1</v>
      </c>
      <c r="C125" s="61">
        <f t="shared" si="13"/>
        <v>200</v>
      </c>
      <c r="D125" s="61">
        <v>176</v>
      </c>
      <c r="E125" s="61">
        <v>24</v>
      </c>
      <c r="F125" s="62"/>
      <c r="G125" s="62">
        <v>4.4000000000000004</v>
      </c>
      <c r="H125" s="62">
        <f t="shared" si="8"/>
        <v>211.2</v>
      </c>
      <c r="I125" s="62">
        <f t="shared" si="9"/>
        <v>261.02</v>
      </c>
    </row>
    <row r="126" spans="1:9" x14ac:dyDescent="0.25">
      <c r="A126" s="63" t="s">
        <v>166</v>
      </c>
      <c r="B126" s="61">
        <v>1</v>
      </c>
      <c r="C126" s="61">
        <f t="shared" si="13"/>
        <v>207</v>
      </c>
      <c r="D126" s="61">
        <v>176</v>
      </c>
      <c r="E126" s="61">
        <v>31</v>
      </c>
      <c r="F126" s="62"/>
      <c r="G126" s="62">
        <v>6.72</v>
      </c>
      <c r="H126" s="62">
        <f t="shared" si="8"/>
        <v>416.64</v>
      </c>
      <c r="I126" s="62">
        <f t="shared" si="9"/>
        <v>514.92999999999995</v>
      </c>
    </row>
    <row r="127" spans="1:9" x14ac:dyDescent="0.25">
      <c r="A127" s="63" t="s">
        <v>166</v>
      </c>
      <c r="B127" s="61">
        <v>1</v>
      </c>
      <c r="C127" s="61">
        <f t="shared" si="13"/>
        <v>190</v>
      </c>
      <c r="D127" s="61">
        <v>176</v>
      </c>
      <c r="E127" s="61">
        <v>14</v>
      </c>
      <c r="F127" s="62"/>
      <c r="G127" s="62">
        <v>6.72</v>
      </c>
      <c r="H127" s="62">
        <f t="shared" si="8"/>
        <v>188.16</v>
      </c>
      <c r="I127" s="62">
        <f t="shared" si="9"/>
        <v>232.55</v>
      </c>
    </row>
    <row r="128" spans="1:9" x14ac:dyDescent="0.25">
      <c r="A128" s="63" t="s">
        <v>161</v>
      </c>
      <c r="B128" s="61">
        <v>1</v>
      </c>
      <c r="C128" s="61">
        <f t="shared" si="13"/>
        <v>188</v>
      </c>
      <c r="D128" s="61">
        <v>176</v>
      </c>
      <c r="E128" s="61">
        <v>12</v>
      </c>
      <c r="F128" s="62"/>
      <c r="G128" s="62">
        <v>3.67</v>
      </c>
      <c r="H128" s="62">
        <f t="shared" si="8"/>
        <v>88.08</v>
      </c>
      <c r="I128" s="62">
        <f t="shared" si="9"/>
        <v>108.86</v>
      </c>
    </row>
    <row r="129" spans="1:9" x14ac:dyDescent="0.25">
      <c r="A129" s="63" t="s">
        <v>161</v>
      </c>
      <c r="B129" s="61">
        <v>1</v>
      </c>
      <c r="C129" s="61">
        <f t="shared" si="13"/>
        <v>213</v>
      </c>
      <c r="D129" s="61">
        <v>176</v>
      </c>
      <c r="E129" s="61">
        <v>37</v>
      </c>
      <c r="F129" s="62"/>
      <c r="G129" s="62">
        <v>3.67</v>
      </c>
      <c r="H129" s="62">
        <f t="shared" si="8"/>
        <v>271.58</v>
      </c>
      <c r="I129" s="62">
        <f t="shared" si="9"/>
        <v>335.65</v>
      </c>
    </row>
    <row r="130" spans="1:9" x14ac:dyDescent="0.25">
      <c r="A130" s="63" t="s">
        <v>161</v>
      </c>
      <c r="B130" s="61">
        <v>1</v>
      </c>
      <c r="C130" s="61">
        <f t="shared" si="13"/>
        <v>240</v>
      </c>
      <c r="D130" s="61">
        <v>176</v>
      </c>
      <c r="E130" s="61">
        <v>64</v>
      </c>
      <c r="F130" s="62"/>
      <c r="G130" s="62">
        <v>3.67</v>
      </c>
      <c r="H130" s="62">
        <f t="shared" si="8"/>
        <v>469.76</v>
      </c>
      <c r="I130" s="62">
        <f t="shared" si="9"/>
        <v>580.58000000000004</v>
      </c>
    </row>
    <row r="131" spans="1:9" x14ac:dyDescent="0.25">
      <c r="A131" s="24" t="s">
        <v>55</v>
      </c>
      <c r="B131" s="61">
        <v>1</v>
      </c>
      <c r="C131" s="22">
        <f t="shared" si="13"/>
        <v>206</v>
      </c>
      <c r="D131" s="22">
        <v>176</v>
      </c>
      <c r="E131" s="22">
        <v>30</v>
      </c>
      <c r="F131" s="23">
        <v>1360</v>
      </c>
      <c r="G131" s="23">
        <f>ROUND(F131/176,3)</f>
        <v>7.7270000000000003</v>
      </c>
      <c r="H131" s="23">
        <f>ROUND(G131*E131*2,2)</f>
        <v>463.62</v>
      </c>
      <c r="I131" s="62">
        <f t="shared" si="9"/>
        <v>572.99</v>
      </c>
    </row>
    <row r="132" spans="1:9" x14ac:dyDescent="0.25">
      <c r="A132" s="24" t="s">
        <v>56</v>
      </c>
      <c r="B132" s="61">
        <v>1</v>
      </c>
      <c r="C132" s="22">
        <f t="shared" si="13"/>
        <v>186</v>
      </c>
      <c r="D132" s="22">
        <v>176</v>
      </c>
      <c r="E132" s="22">
        <v>10</v>
      </c>
      <c r="F132" s="23">
        <v>1500</v>
      </c>
      <c r="G132" s="23">
        <f>ROUND(F132/176,3)</f>
        <v>8.5229999999999997</v>
      </c>
      <c r="H132" s="23">
        <f t="shared" si="8"/>
        <v>170.46</v>
      </c>
      <c r="I132" s="62">
        <f t="shared" si="9"/>
        <v>210.67</v>
      </c>
    </row>
  </sheetData>
  <mergeCells count="12"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  <mergeCell ref="D8:D9"/>
    <mergeCell ref="E8:E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F94C3-F4CC-4CFF-9862-9154BD5EE35A}">
  <sheetPr>
    <tabColor theme="5" tint="0.59999389629810485"/>
    <pageSetUpPr fitToPage="1"/>
  </sheetPr>
  <dimension ref="A1:I148"/>
  <sheetViews>
    <sheetView zoomScale="80" zoomScaleNormal="80" workbookViewId="0">
      <selection activeCell="H1" sqref="H1:I1"/>
    </sheetView>
  </sheetViews>
  <sheetFormatPr defaultRowHeight="16.5" x14ac:dyDescent="0.25"/>
  <cols>
    <col min="1" max="1" width="60.5703125" style="50" customWidth="1"/>
    <col min="2" max="2" width="15.28515625" style="50" customWidth="1"/>
    <col min="3" max="3" width="11.5703125" style="50" customWidth="1"/>
    <col min="4" max="4" width="12.140625" style="50" customWidth="1"/>
    <col min="5" max="5" width="18.42578125" style="50" customWidth="1"/>
    <col min="6" max="6" width="11.85546875" style="50" customWidth="1"/>
    <col min="7" max="7" width="17.42578125" style="50" customWidth="1"/>
    <col min="8" max="8" width="19.7109375" style="50" customWidth="1"/>
    <col min="9" max="9" width="19.5703125" style="50" customWidth="1"/>
    <col min="10" max="16384" width="9.140625" style="50"/>
  </cols>
  <sheetData>
    <row r="1" spans="1:9" x14ac:dyDescent="0.25">
      <c r="H1" s="272" t="s">
        <v>335</v>
      </c>
      <c r="I1" s="272"/>
    </row>
    <row r="2" spans="1:9" s="51" customFormat="1" ht="30.75" customHeight="1" x14ac:dyDescent="0.25">
      <c r="A2" s="273" t="s">
        <v>297</v>
      </c>
      <c r="B2" s="273"/>
      <c r="C2" s="273"/>
      <c r="D2" s="273"/>
      <c r="E2" s="273"/>
      <c r="F2" s="273"/>
      <c r="G2" s="273"/>
      <c r="H2" s="273"/>
      <c r="I2" s="273"/>
    </row>
    <row r="4" spans="1:9" x14ac:dyDescent="0.25">
      <c r="A4" s="50" t="s">
        <v>305</v>
      </c>
    </row>
    <row r="5" spans="1:9" x14ac:dyDescent="0.25">
      <c r="A5" s="50" t="s">
        <v>314</v>
      </c>
    </row>
    <row r="6" spans="1:9" x14ac:dyDescent="0.25">
      <c r="E6" s="52"/>
      <c r="H6" s="53"/>
    </row>
    <row r="7" spans="1:9" ht="45.75" customHeight="1" x14ac:dyDescent="0.25">
      <c r="A7" s="274"/>
      <c r="B7" s="275" t="s">
        <v>3</v>
      </c>
      <c r="C7" s="276" t="s">
        <v>4</v>
      </c>
      <c r="D7" s="276"/>
      <c r="E7" s="276"/>
      <c r="F7" s="276" t="s">
        <v>2</v>
      </c>
      <c r="G7" s="276" t="s">
        <v>296</v>
      </c>
      <c r="H7" s="277" t="s">
        <v>51</v>
      </c>
      <c r="I7" s="278" t="s">
        <v>52</v>
      </c>
    </row>
    <row r="8" spans="1:9" ht="24" customHeight="1" x14ac:dyDescent="0.25">
      <c r="A8" s="274"/>
      <c r="B8" s="275"/>
      <c r="C8" s="279" t="s">
        <v>294</v>
      </c>
      <c r="D8" s="279" t="s">
        <v>307</v>
      </c>
      <c r="E8" s="276" t="s">
        <v>53</v>
      </c>
      <c r="F8" s="276"/>
      <c r="G8" s="276"/>
      <c r="H8" s="277"/>
      <c r="I8" s="278"/>
    </row>
    <row r="9" spans="1:9" ht="43.5" customHeight="1" x14ac:dyDescent="0.25">
      <c r="A9" s="274"/>
      <c r="B9" s="275"/>
      <c r="C9" s="280"/>
      <c r="D9" s="280"/>
      <c r="E9" s="276"/>
      <c r="F9" s="276"/>
      <c r="G9" s="276"/>
      <c r="H9" s="277"/>
      <c r="I9" s="278"/>
    </row>
    <row r="10" spans="1:9" x14ac:dyDescent="0.25">
      <c r="A10" s="69">
        <v>1</v>
      </c>
      <c r="B10" s="69">
        <v>2</v>
      </c>
      <c r="C10" s="69" t="s">
        <v>42</v>
      </c>
      <c r="D10" s="69">
        <v>4</v>
      </c>
      <c r="E10" s="69">
        <v>5</v>
      </c>
      <c r="F10" s="69">
        <v>6</v>
      </c>
      <c r="G10" s="69">
        <v>7</v>
      </c>
      <c r="H10" s="69">
        <v>8</v>
      </c>
      <c r="I10" s="69" t="s">
        <v>293</v>
      </c>
    </row>
    <row r="11" spans="1:9" s="51" customFormat="1" ht="17.25" customHeight="1" x14ac:dyDescent="0.25">
      <c r="A11" s="54" t="s">
        <v>0</v>
      </c>
      <c r="B11" s="55">
        <f>SUM(B12,B39,B86,B90)</f>
        <v>132</v>
      </c>
      <c r="C11" s="55"/>
      <c r="D11" s="55"/>
      <c r="E11" s="55">
        <f>E12+E39+E86+E90</f>
        <v>2702</v>
      </c>
      <c r="F11" s="56"/>
      <c r="G11" s="56"/>
      <c r="H11" s="56">
        <f>H12+H39+H86+H90</f>
        <v>37288.93</v>
      </c>
      <c r="I11" s="56">
        <f>I12+I39+I86+I90</f>
        <v>46085.369999999995</v>
      </c>
    </row>
    <row r="12" spans="1:9" ht="33" x14ac:dyDescent="0.25">
      <c r="A12" s="121" t="s">
        <v>308</v>
      </c>
      <c r="B12" s="58">
        <f>SUM(B13:B38)</f>
        <v>26</v>
      </c>
      <c r="C12" s="58"/>
      <c r="D12" s="58"/>
      <c r="E12" s="58">
        <f t="shared" ref="E12:I12" si="0">SUM(E13:E38)</f>
        <v>603</v>
      </c>
      <c r="F12" s="58"/>
      <c r="G12" s="58"/>
      <c r="H12" s="59">
        <f t="shared" si="0"/>
        <v>12068.789999999999</v>
      </c>
      <c r="I12" s="59">
        <f t="shared" si="0"/>
        <v>14915.83</v>
      </c>
    </row>
    <row r="13" spans="1:9" x14ac:dyDescent="0.25">
      <c r="A13" s="60" t="s">
        <v>127</v>
      </c>
      <c r="B13" s="61">
        <v>1</v>
      </c>
      <c r="C13" s="61">
        <f t="shared" ref="C13:C38" si="1">D13+E13</f>
        <v>232</v>
      </c>
      <c r="D13" s="61">
        <v>176</v>
      </c>
      <c r="E13" s="61">
        <v>56</v>
      </c>
      <c r="F13" s="62"/>
      <c r="G13" s="62">
        <v>12.42</v>
      </c>
      <c r="H13" s="62">
        <f t="shared" ref="H13:H38" si="2">ROUND(G13*E13*2,2)</f>
        <v>1391.04</v>
      </c>
      <c r="I13" s="62">
        <f>ROUND(H13*1.2359,2)</f>
        <v>1719.19</v>
      </c>
    </row>
    <row r="14" spans="1:9" x14ac:dyDescent="0.25">
      <c r="A14" s="60" t="s">
        <v>127</v>
      </c>
      <c r="B14" s="61">
        <v>1</v>
      </c>
      <c r="C14" s="61">
        <f t="shared" si="1"/>
        <v>178</v>
      </c>
      <c r="D14" s="61">
        <v>176</v>
      </c>
      <c r="E14" s="61">
        <v>2</v>
      </c>
      <c r="F14" s="62"/>
      <c r="G14" s="62">
        <v>12.42</v>
      </c>
      <c r="H14" s="62">
        <f t="shared" si="2"/>
        <v>49.68</v>
      </c>
      <c r="I14" s="62">
        <f t="shared" ref="I14:I77" si="3">ROUND(H14*1.2359,2)</f>
        <v>61.4</v>
      </c>
    </row>
    <row r="15" spans="1:9" x14ac:dyDescent="0.25">
      <c r="A15" s="60" t="s">
        <v>127</v>
      </c>
      <c r="B15" s="61">
        <v>1</v>
      </c>
      <c r="C15" s="61">
        <f t="shared" si="1"/>
        <v>180</v>
      </c>
      <c r="D15" s="61">
        <v>176</v>
      </c>
      <c r="E15" s="61">
        <v>4</v>
      </c>
      <c r="F15" s="62"/>
      <c r="G15" s="62">
        <v>12.42</v>
      </c>
      <c r="H15" s="62">
        <f t="shared" si="2"/>
        <v>99.36</v>
      </c>
      <c r="I15" s="62">
        <f t="shared" si="3"/>
        <v>122.8</v>
      </c>
    </row>
    <row r="16" spans="1:9" x14ac:dyDescent="0.25">
      <c r="A16" s="60" t="s">
        <v>129</v>
      </c>
      <c r="B16" s="61">
        <v>1</v>
      </c>
      <c r="C16" s="61">
        <f t="shared" si="1"/>
        <v>181</v>
      </c>
      <c r="D16" s="61">
        <v>176</v>
      </c>
      <c r="E16" s="61">
        <v>5</v>
      </c>
      <c r="F16" s="62"/>
      <c r="G16" s="62">
        <v>10.56</v>
      </c>
      <c r="H16" s="62">
        <f t="shared" si="2"/>
        <v>105.6</v>
      </c>
      <c r="I16" s="62">
        <f t="shared" si="3"/>
        <v>130.51</v>
      </c>
    </row>
    <row r="17" spans="1:9" x14ac:dyDescent="0.25">
      <c r="A17" s="60" t="s">
        <v>129</v>
      </c>
      <c r="B17" s="61">
        <v>1</v>
      </c>
      <c r="C17" s="61">
        <f t="shared" si="1"/>
        <v>192</v>
      </c>
      <c r="D17" s="61">
        <v>176</v>
      </c>
      <c r="E17" s="61">
        <v>16</v>
      </c>
      <c r="F17" s="62"/>
      <c r="G17" s="62">
        <v>10.46</v>
      </c>
      <c r="H17" s="62">
        <f t="shared" si="2"/>
        <v>334.72</v>
      </c>
      <c r="I17" s="62">
        <f t="shared" si="3"/>
        <v>413.68</v>
      </c>
    </row>
    <row r="18" spans="1:9" x14ac:dyDescent="0.25">
      <c r="A18" s="60" t="s">
        <v>129</v>
      </c>
      <c r="B18" s="61">
        <v>1</v>
      </c>
      <c r="C18" s="61">
        <f t="shared" si="1"/>
        <v>192</v>
      </c>
      <c r="D18" s="61">
        <v>176</v>
      </c>
      <c r="E18" s="61">
        <v>16</v>
      </c>
      <c r="F18" s="62"/>
      <c r="G18" s="62">
        <v>10.199999999999999</v>
      </c>
      <c r="H18" s="62">
        <f t="shared" si="2"/>
        <v>326.39999999999998</v>
      </c>
      <c r="I18" s="62">
        <f t="shared" si="3"/>
        <v>403.4</v>
      </c>
    </row>
    <row r="19" spans="1:9" x14ac:dyDescent="0.25">
      <c r="A19" s="60" t="s">
        <v>129</v>
      </c>
      <c r="B19" s="61">
        <v>1</v>
      </c>
      <c r="C19" s="61">
        <f t="shared" si="1"/>
        <v>184</v>
      </c>
      <c r="D19" s="61">
        <v>176</v>
      </c>
      <c r="E19" s="61">
        <v>8</v>
      </c>
      <c r="F19" s="62"/>
      <c r="G19" s="62">
        <v>10.199999999999999</v>
      </c>
      <c r="H19" s="62">
        <f t="shared" si="2"/>
        <v>163.19999999999999</v>
      </c>
      <c r="I19" s="62">
        <f t="shared" si="3"/>
        <v>201.7</v>
      </c>
    </row>
    <row r="20" spans="1:9" x14ac:dyDescent="0.25">
      <c r="A20" s="60" t="s">
        <v>131</v>
      </c>
      <c r="B20" s="61">
        <v>1</v>
      </c>
      <c r="C20" s="61">
        <f t="shared" si="1"/>
        <v>220</v>
      </c>
      <c r="D20" s="61">
        <v>176</v>
      </c>
      <c r="E20" s="61">
        <v>44</v>
      </c>
      <c r="F20" s="62"/>
      <c r="G20" s="62">
        <v>10.56</v>
      </c>
      <c r="H20" s="62">
        <f t="shared" si="2"/>
        <v>929.28</v>
      </c>
      <c r="I20" s="62">
        <f t="shared" si="3"/>
        <v>1148.5</v>
      </c>
    </row>
    <row r="21" spans="1:9" x14ac:dyDescent="0.25">
      <c r="A21" s="60" t="s">
        <v>132</v>
      </c>
      <c r="B21" s="61">
        <v>1</v>
      </c>
      <c r="C21" s="61">
        <f t="shared" si="1"/>
        <v>200</v>
      </c>
      <c r="D21" s="61">
        <v>176</v>
      </c>
      <c r="E21" s="61">
        <v>24</v>
      </c>
      <c r="F21" s="62"/>
      <c r="G21" s="62">
        <v>12.42</v>
      </c>
      <c r="H21" s="62">
        <f t="shared" si="2"/>
        <v>596.16</v>
      </c>
      <c r="I21" s="62">
        <f t="shared" si="3"/>
        <v>736.79</v>
      </c>
    </row>
    <row r="22" spans="1:9" x14ac:dyDescent="0.25">
      <c r="A22" s="60" t="s">
        <v>132</v>
      </c>
      <c r="B22" s="61">
        <v>1</v>
      </c>
      <c r="C22" s="61">
        <f t="shared" si="1"/>
        <v>200</v>
      </c>
      <c r="D22" s="61">
        <v>176</v>
      </c>
      <c r="E22" s="61">
        <v>24</v>
      </c>
      <c r="F22" s="62"/>
      <c r="G22" s="62">
        <v>12</v>
      </c>
      <c r="H22" s="62">
        <f t="shared" si="2"/>
        <v>576</v>
      </c>
      <c r="I22" s="62">
        <f t="shared" si="3"/>
        <v>711.88</v>
      </c>
    </row>
    <row r="23" spans="1:9" x14ac:dyDescent="0.25">
      <c r="A23" s="60" t="s">
        <v>132</v>
      </c>
      <c r="B23" s="61">
        <v>1</v>
      </c>
      <c r="C23" s="61">
        <f t="shared" si="1"/>
        <v>196</v>
      </c>
      <c r="D23" s="61">
        <v>176</v>
      </c>
      <c r="E23" s="61">
        <v>20</v>
      </c>
      <c r="F23" s="62"/>
      <c r="G23" s="62">
        <v>12</v>
      </c>
      <c r="H23" s="62">
        <f t="shared" si="2"/>
        <v>480</v>
      </c>
      <c r="I23" s="62">
        <f t="shared" si="3"/>
        <v>593.23</v>
      </c>
    </row>
    <row r="24" spans="1:9" x14ac:dyDescent="0.25">
      <c r="A24" s="60" t="s">
        <v>168</v>
      </c>
      <c r="B24" s="61">
        <v>1</v>
      </c>
      <c r="C24" s="61">
        <f t="shared" si="1"/>
        <v>208</v>
      </c>
      <c r="D24" s="61">
        <v>176</v>
      </c>
      <c r="E24" s="61">
        <v>32</v>
      </c>
      <c r="F24" s="62"/>
      <c r="G24" s="62">
        <v>9.83</v>
      </c>
      <c r="H24" s="62">
        <f t="shared" si="2"/>
        <v>629.12</v>
      </c>
      <c r="I24" s="62">
        <f t="shared" si="3"/>
        <v>777.53</v>
      </c>
    </row>
    <row r="25" spans="1:9" x14ac:dyDescent="0.25">
      <c r="A25" s="60" t="s">
        <v>168</v>
      </c>
      <c r="B25" s="61">
        <v>1</v>
      </c>
      <c r="C25" s="61">
        <f t="shared" si="1"/>
        <v>196</v>
      </c>
      <c r="D25" s="61">
        <v>176</v>
      </c>
      <c r="E25" s="61">
        <v>20</v>
      </c>
      <c r="F25" s="62"/>
      <c r="G25" s="62">
        <v>9.83</v>
      </c>
      <c r="H25" s="62">
        <f t="shared" si="2"/>
        <v>393.2</v>
      </c>
      <c r="I25" s="62">
        <f t="shared" si="3"/>
        <v>485.96</v>
      </c>
    </row>
    <row r="26" spans="1:9" x14ac:dyDescent="0.25">
      <c r="A26" s="60" t="s">
        <v>133</v>
      </c>
      <c r="B26" s="61">
        <v>1</v>
      </c>
      <c r="C26" s="61">
        <f t="shared" si="1"/>
        <v>224</v>
      </c>
      <c r="D26" s="61">
        <v>176</v>
      </c>
      <c r="E26" s="61">
        <v>48</v>
      </c>
      <c r="F26" s="62"/>
      <c r="G26" s="62">
        <v>10.56</v>
      </c>
      <c r="H26" s="62">
        <f t="shared" si="2"/>
        <v>1013.76</v>
      </c>
      <c r="I26" s="62">
        <f t="shared" si="3"/>
        <v>1252.9100000000001</v>
      </c>
    </row>
    <row r="27" spans="1:9" x14ac:dyDescent="0.25">
      <c r="A27" s="60" t="s">
        <v>133</v>
      </c>
      <c r="B27" s="61">
        <v>1</v>
      </c>
      <c r="C27" s="61">
        <f t="shared" si="1"/>
        <v>208</v>
      </c>
      <c r="D27" s="61">
        <v>176</v>
      </c>
      <c r="E27" s="61">
        <v>32</v>
      </c>
      <c r="F27" s="62"/>
      <c r="G27" s="62">
        <v>10.56</v>
      </c>
      <c r="H27" s="62">
        <f>ROUND(G27*E27*2,2)</f>
        <v>675.84</v>
      </c>
      <c r="I27" s="62">
        <f t="shared" si="3"/>
        <v>835.27</v>
      </c>
    </row>
    <row r="28" spans="1:9" x14ac:dyDescent="0.25">
      <c r="A28" s="60" t="s">
        <v>133</v>
      </c>
      <c r="B28" s="61">
        <v>1</v>
      </c>
      <c r="C28" s="61">
        <f t="shared" si="1"/>
        <v>208</v>
      </c>
      <c r="D28" s="61">
        <v>176</v>
      </c>
      <c r="E28" s="61">
        <v>32</v>
      </c>
      <c r="F28" s="62"/>
      <c r="G28" s="62">
        <v>10.46</v>
      </c>
      <c r="H28" s="62">
        <f t="shared" si="2"/>
        <v>669.44</v>
      </c>
      <c r="I28" s="62">
        <f t="shared" si="3"/>
        <v>827.36</v>
      </c>
    </row>
    <row r="29" spans="1:9" x14ac:dyDescent="0.25">
      <c r="A29" s="60" t="s">
        <v>133</v>
      </c>
      <c r="B29" s="61">
        <v>1</v>
      </c>
      <c r="C29" s="61">
        <f t="shared" si="1"/>
        <v>196</v>
      </c>
      <c r="D29" s="61">
        <v>176</v>
      </c>
      <c r="E29" s="61">
        <v>20</v>
      </c>
      <c r="F29" s="62"/>
      <c r="G29" s="62">
        <v>10.199999999999999</v>
      </c>
      <c r="H29" s="62">
        <f t="shared" si="2"/>
        <v>408</v>
      </c>
      <c r="I29" s="62">
        <f t="shared" si="3"/>
        <v>504.25</v>
      </c>
    </row>
    <row r="30" spans="1:9" x14ac:dyDescent="0.25">
      <c r="A30" s="60" t="s">
        <v>135</v>
      </c>
      <c r="B30" s="61">
        <v>1</v>
      </c>
      <c r="C30" s="61">
        <f t="shared" si="1"/>
        <v>196</v>
      </c>
      <c r="D30" s="61">
        <v>176</v>
      </c>
      <c r="E30" s="61">
        <v>20</v>
      </c>
      <c r="F30" s="62"/>
      <c r="G30" s="62">
        <v>9.83</v>
      </c>
      <c r="H30" s="62">
        <f t="shared" si="2"/>
        <v>393.2</v>
      </c>
      <c r="I30" s="62">
        <f t="shared" si="3"/>
        <v>485.96</v>
      </c>
    </row>
    <row r="31" spans="1:9" x14ac:dyDescent="0.25">
      <c r="A31" s="60" t="s">
        <v>136</v>
      </c>
      <c r="B31" s="61">
        <v>1</v>
      </c>
      <c r="C31" s="61">
        <f t="shared" si="1"/>
        <v>211</v>
      </c>
      <c r="D31" s="61">
        <v>176</v>
      </c>
      <c r="E31" s="61">
        <v>35</v>
      </c>
      <c r="F31" s="62"/>
      <c r="G31" s="62">
        <v>10.199999999999999</v>
      </c>
      <c r="H31" s="62">
        <f t="shared" si="2"/>
        <v>714</v>
      </c>
      <c r="I31" s="62">
        <f t="shared" si="3"/>
        <v>882.43</v>
      </c>
    </row>
    <row r="32" spans="1:9" x14ac:dyDescent="0.25">
      <c r="A32" s="60" t="s">
        <v>47</v>
      </c>
      <c r="B32" s="61">
        <v>1</v>
      </c>
      <c r="C32" s="61">
        <f t="shared" si="1"/>
        <v>200</v>
      </c>
      <c r="D32" s="61">
        <v>176</v>
      </c>
      <c r="E32" s="61">
        <v>24</v>
      </c>
      <c r="F32" s="62"/>
      <c r="G32" s="62">
        <v>4.3490000000000002</v>
      </c>
      <c r="H32" s="62">
        <f t="shared" si="2"/>
        <v>208.75</v>
      </c>
      <c r="I32" s="62">
        <f t="shared" si="3"/>
        <v>257.99</v>
      </c>
    </row>
    <row r="33" spans="1:9" x14ac:dyDescent="0.25">
      <c r="A33" s="60" t="s">
        <v>47</v>
      </c>
      <c r="B33" s="61">
        <v>1</v>
      </c>
      <c r="C33" s="61">
        <f t="shared" si="1"/>
        <v>205</v>
      </c>
      <c r="D33" s="61">
        <v>176</v>
      </c>
      <c r="E33" s="61">
        <v>29</v>
      </c>
      <c r="F33" s="62"/>
      <c r="G33" s="62">
        <v>4.3490000000000002</v>
      </c>
      <c r="H33" s="62">
        <f t="shared" si="2"/>
        <v>252.24</v>
      </c>
      <c r="I33" s="62">
        <f t="shared" si="3"/>
        <v>311.74</v>
      </c>
    </row>
    <row r="34" spans="1:9" x14ac:dyDescent="0.25">
      <c r="A34" s="60" t="s">
        <v>137</v>
      </c>
      <c r="B34" s="61">
        <v>1</v>
      </c>
      <c r="C34" s="61">
        <f t="shared" si="1"/>
        <v>200</v>
      </c>
      <c r="D34" s="61">
        <v>176</v>
      </c>
      <c r="E34" s="61">
        <v>24</v>
      </c>
      <c r="F34" s="62">
        <v>1572.39</v>
      </c>
      <c r="G34" s="62">
        <f t="shared" ref="G34:G38" si="4">F34/167.42</f>
        <v>9.3918886632421472</v>
      </c>
      <c r="H34" s="62">
        <f t="shared" si="2"/>
        <v>450.81</v>
      </c>
      <c r="I34" s="62">
        <f t="shared" si="3"/>
        <v>557.16</v>
      </c>
    </row>
    <row r="35" spans="1:9" x14ac:dyDescent="0.25">
      <c r="A35" s="60" t="s">
        <v>137</v>
      </c>
      <c r="B35" s="61">
        <v>1</v>
      </c>
      <c r="C35" s="61">
        <f t="shared" si="1"/>
        <v>205</v>
      </c>
      <c r="D35" s="61">
        <v>177</v>
      </c>
      <c r="E35" s="61">
        <v>28</v>
      </c>
      <c r="F35" s="62">
        <v>1572.39</v>
      </c>
      <c r="G35" s="62">
        <f t="shared" si="4"/>
        <v>9.3918886632421472</v>
      </c>
      <c r="H35" s="62">
        <f t="shared" si="2"/>
        <v>525.95000000000005</v>
      </c>
      <c r="I35" s="62">
        <f t="shared" si="3"/>
        <v>650.02</v>
      </c>
    </row>
    <row r="36" spans="1:9" x14ac:dyDescent="0.25">
      <c r="A36" s="60" t="s">
        <v>137</v>
      </c>
      <c r="B36" s="61">
        <v>1</v>
      </c>
      <c r="C36" s="61">
        <f t="shared" si="1"/>
        <v>180</v>
      </c>
      <c r="D36" s="61">
        <v>176</v>
      </c>
      <c r="E36" s="61">
        <v>4</v>
      </c>
      <c r="F36" s="62">
        <v>1429.45</v>
      </c>
      <c r="G36" s="62">
        <f t="shared" si="4"/>
        <v>8.5381077529566376</v>
      </c>
      <c r="H36" s="62">
        <f t="shared" si="2"/>
        <v>68.3</v>
      </c>
      <c r="I36" s="62">
        <f t="shared" si="3"/>
        <v>84.41</v>
      </c>
    </row>
    <row r="37" spans="1:9" x14ac:dyDescent="0.25">
      <c r="A37" s="60" t="s">
        <v>137</v>
      </c>
      <c r="B37" s="61">
        <v>1</v>
      </c>
      <c r="C37" s="61">
        <f t="shared" si="1"/>
        <v>200</v>
      </c>
      <c r="D37" s="61">
        <v>176</v>
      </c>
      <c r="E37" s="61">
        <v>24</v>
      </c>
      <c r="F37" s="62">
        <v>1429.45</v>
      </c>
      <c r="G37" s="62">
        <f t="shared" si="4"/>
        <v>8.5381077529566376</v>
      </c>
      <c r="H37" s="62">
        <f t="shared" si="2"/>
        <v>409.83</v>
      </c>
      <c r="I37" s="62">
        <f t="shared" si="3"/>
        <v>506.51</v>
      </c>
    </row>
    <row r="38" spans="1:9" x14ac:dyDescent="0.25">
      <c r="A38" s="60" t="s">
        <v>137</v>
      </c>
      <c r="B38" s="61">
        <v>1</v>
      </c>
      <c r="C38" s="61">
        <f t="shared" si="1"/>
        <v>188</v>
      </c>
      <c r="D38" s="61">
        <v>176</v>
      </c>
      <c r="E38" s="61">
        <v>12</v>
      </c>
      <c r="F38" s="62">
        <v>1429.45</v>
      </c>
      <c r="G38" s="62">
        <f t="shared" si="4"/>
        <v>8.5381077529566376</v>
      </c>
      <c r="H38" s="62">
        <f t="shared" si="2"/>
        <v>204.91</v>
      </c>
      <c r="I38" s="62">
        <f t="shared" si="3"/>
        <v>253.25</v>
      </c>
    </row>
    <row r="39" spans="1:9" ht="33" x14ac:dyDescent="0.25">
      <c r="A39" s="121" t="s">
        <v>237</v>
      </c>
      <c r="B39" s="123">
        <f>SUM(B40:B85)</f>
        <v>46</v>
      </c>
      <c r="C39" s="123"/>
      <c r="D39" s="123"/>
      <c r="E39" s="123">
        <f t="shared" ref="E39:I39" si="5">SUM(E40:E85)</f>
        <v>1185</v>
      </c>
      <c r="F39" s="123"/>
      <c r="G39" s="123"/>
      <c r="H39" s="122">
        <f t="shared" si="5"/>
        <v>15313.08</v>
      </c>
      <c r="I39" s="122">
        <f t="shared" si="5"/>
        <v>18925.429999999997</v>
      </c>
    </row>
    <row r="40" spans="1:9" x14ac:dyDescent="0.25">
      <c r="A40" s="60" t="s">
        <v>141</v>
      </c>
      <c r="B40" s="61">
        <v>1</v>
      </c>
      <c r="C40" s="61">
        <f t="shared" ref="C40:C85" si="6">D40+E40</f>
        <v>208</v>
      </c>
      <c r="D40" s="61">
        <v>176</v>
      </c>
      <c r="E40" s="61">
        <v>32</v>
      </c>
      <c r="F40" s="62"/>
      <c r="G40" s="62">
        <v>7.45</v>
      </c>
      <c r="H40" s="62">
        <f t="shared" ref="H40:H85" si="7">ROUND(G40*E40*2,2)</f>
        <v>476.8</v>
      </c>
      <c r="I40" s="62">
        <f t="shared" si="3"/>
        <v>589.28</v>
      </c>
    </row>
    <row r="41" spans="1:9" x14ac:dyDescent="0.25">
      <c r="A41" s="60" t="s">
        <v>141</v>
      </c>
      <c r="B41" s="61">
        <v>1</v>
      </c>
      <c r="C41" s="61">
        <f t="shared" si="6"/>
        <v>192</v>
      </c>
      <c r="D41" s="61">
        <v>176</v>
      </c>
      <c r="E41" s="61">
        <v>16</v>
      </c>
      <c r="F41" s="62"/>
      <c r="G41" s="62">
        <v>7.2</v>
      </c>
      <c r="H41" s="62">
        <f t="shared" si="7"/>
        <v>230.4</v>
      </c>
      <c r="I41" s="62">
        <f t="shared" si="3"/>
        <v>284.75</v>
      </c>
    </row>
    <row r="42" spans="1:9" x14ac:dyDescent="0.25">
      <c r="A42" s="60" t="s">
        <v>141</v>
      </c>
      <c r="B42" s="61">
        <v>1</v>
      </c>
      <c r="C42" s="61">
        <f t="shared" si="6"/>
        <v>224</v>
      </c>
      <c r="D42" s="61">
        <v>176</v>
      </c>
      <c r="E42" s="61">
        <v>48</v>
      </c>
      <c r="F42" s="62"/>
      <c r="G42" s="62">
        <v>7.2</v>
      </c>
      <c r="H42" s="62">
        <f t="shared" si="7"/>
        <v>691.2</v>
      </c>
      <c r="I42" s="62">
        <f t="shared" si="3"/>
        <v>854.25</v>
      </c>
    </row>
    <row r="43" spans="1:9" x14ac:dyDescent="0.25">
      <c r="A43" s="60" t="s">
        <v>142</v>
      </c>
      <c r="B43" s="61">
        <v>1</v>
      </c>
      <c r="C43" s="61">
        <f t="shared" si="6"/>
        <v>184</v>
      </c>
      <c r="D43" s="61">
        <v>176</v>
      </c>
      <c r="E43" s="61">
        <v>8</v>
      </c>
      <c r="F43" s="62"/>
      <c r="G43" s="62">
        <v>9.2899999999999991</v>
      </c>
      <c r="H43" s="62">
        <f t="shared" si="7"/>
        <v>148.63999999999999</v>
      </c>
      <c r="I43" s="62">
        <f t="shared" si="3"/>
        <v>183.7</v>
      </c>
    </row>
    <row r="44" spans="1:9" x14ac:dyDescent="0.25">
      <c r="A44" s="60" t="s">
        <v>144</v>
      </c>
      <c r="B44" s="61">
        <v>1</v>
      </c>
      <c r="C44" s="61">
        <f t="shared" si="6"/>
        <v>228</v>
      </c>
      <c r="D44" s="61">
        <v>176</v>
      </c>
      <c r="E44" s="61">
        <v>52</v>
      </c>
      <c r="F44" s="62"/>
      <c r="G44" s="62">
        <v>7.45</v>
      </c>
      <c r="H44" s="62">
        <f t="shared" si="7"/>
        <v>774.8</v>
      </c>
      <c r="I44" s="62">
        <f t="shared" si="3"/>
        <v>957.58</v>
      </c>
    </row>
    <row r="45" spans="1:9" x14ac:dyDescent="0.25">
      <c r="A45" s="60" t="s">
        <v>144</v>
      </c>
      <c r="B45" s="61">
        <v>1</v>
      </c>
      <c r="C45" s="61">
        <f t="shared" si="6"/>
        <v>216</v>
      </c>
      <c r="D45" s="61">
        <v>176</v>
      </c>
      <c r="E45" s="61">
        <v>40</v>
      </c>
      <c r="F45" s="62"/>
      <c r="G45" s="62">
        <v>7.45</v>
      </c>
      <c r="H45" s="62">
        <f t="shared" si="7"/>
        <v>596</v>
      </c>
      <c r="I45" s="62">
        <f t="shared" si="3"/>
        <v>736.6</v>
      </c>
    </row>
    <row r="46" spans="1:9" x14ac:dyDescent="0.25">
      <c r="A46" s="60" t="s">
        <v>144</v>
      </c>
      <c r="B46" s="61">
        <v>1</v>
      </c>
      <c r="C46" s="61">
        <f t="shared" si="6"/>
        <v>212</v>
      </c>
      <c r="D46" s="61">
        <v>176</v>
      </c>
      <c r="E46" s="61">
        <v>36</v>
      </c>
      <c r="F46" s="62"/>
      <c r="G46" s="62">
        <v>7.45</v>
      </c>
      <c r="H46" s="62">
        <f t="shared" si="7"/>
        <v>536.4</v>
      </c>
      <c r="I46" s="62">
        <f t="shared" si="3"/>
        <v>662.94</v>
      </c>
    </row>
    <row r="47" spans="1:9" x14ac:dyDescent="0.25">
      <c r="A47" s="60" t="s">
        <v>144</v>
      </c>
      <c r="B47" s="61">
        <v>1</v>
      </c>
      <c r="C47" s="61">
        <f t="shared" si="6"/>
        <v>180</v>
      </c>
      <c r="D47" s="61">
        <v>176</v>
      </c>
      <c r="E47" s="61">
        <v>4</v>
      </c>
      <c r="F47" s="62"/>
      <c r="G47" s="62">
        <v>7.45</v>
      </c>
      <c r="H47" s="62">
        <f t="shared" si="7"/>
        <v>59.6</v>
      </c>
      <c r="I47" s="62">
        <f t="shared" si="3"/>
        <v>73.66</v>
      </c>
    </row>
    <row r="48" spans="1:9" x14ac:dyDescent="0.25">
      <c r="A48" s="60" t="s">
        <v>144</v>
      </c>
      <c r="B48" s="61">
        <v>1</v>
      </c>
      <c r="C48" s="61">
        <f t="shared" si="6"/>
        <v>180</v>
      </c>
      <c r="D48" s="61">
        <v>176</v>
      </c>
      <c r="E48" s="61">
        <v>4</v>
      </c>
      <c r="F48" s="62"/>
      <c r="G48" s="62">
        <v>7.45</v>
      </c>
      <c r="H48" s="62">
        <f t="shared" si="7"/>
        <v>59.6</v>
      </c>
      <c r="I48" s="62">
        <f t="shared" si="3"/>
        <v>73.66</v>
      </c>
    </row>
    <row r="49" spans="1:9" x14ac:dyDescent="0.25">
      <c r="A49" s="60" t="s">
        <v>144</v>
      </c>
      <c r="B49" s="61">
        <v>1</v>
      </c>
      <c r="C49" s="61">
        <f t="shared" si="6"/>
        <v>208</v>
      </c>
      <c r="D49" s="61">
        <v>176</v>
      </c>
      <c r="E49" s="61">
        <v>32</v>
      </c>
      <c r="F49" s="62"/>
      <c r="G49" s="62">
        <v>7.45</v>
      </c>
      <c r="H49" s="62">
        <f t="shared" si="7"/>
        <v>476.8</v>
      </c>
      <c r="I49" s="62">
        <f t="shared" si="3"/>
        <v>589.28</v>
      </c>
    </row>
    <row r="50" spans="1:9" x14ac:dyDescent="0.25">
      <c r="A50" s="60" t="s">
        <v>144</v>
      </c>
      <c r="B50" s="61">
        <v>1</v>
      </c>
      <c r="C50" s="61">
        <f t="shared" si="6"/>
        <v>184</v>
      </c>
      <c r="D50" s="61">
        <v>176</v>
      </c>
      <c r="E50" s="61">
        <v>8</v>
      </c>
      <c r="F50" s="62"/>
      <c r="G50" s="62">
        <v>7.45</v>
      </c>
      <c r="H50" s="62">
        <f t="shared" si="7"/>
        <v>119.2</v>
      </c>
      <c r="I50" s="62">
        <f t="shared" si="3"/>
        <v>147.32</v>
      </c>
    </row>
    <row r="51" spans="1:9" x14ac:dyDescent="0.25">
      <c r="A51" s="60" t="s">
        <v>145</v>
      </c>
      <c r="B51" s="61">
        <v>1</v>
      </c>
      <c r="C51" s="61">
        <f t="shared" si="6"/>
        <v>184</v>
      </c>
      <c r="D51" s="61">
        <v>176</v>
      </c>
      <c r="E51" s="61">
        <v>8</v>
      </c>
      <c r="F51" s="62"/>
      <c r="G51" s="62">
        <v>7.87</v>
      </c>
      <c r="H51" s="62">
        <f t="shared" si="7"/>
        <v>125.92</v>
      </c>
      <c r="I51" s="62">
        <f t="shared" si="3"/>
        <v>155.62</v>
      </c>
    </row>
    <row r="52" spans="1:9" x14ac:dyDescent="0.25">
      <c r="A52" s="60" t="s">
        <v>145</v>
      </c>
      <c r="B52" s="61">
        <v>1</v>
      </c>
      <c r="C52" s="61">
        <f t="shared" si="6"/>
        <v>200</v>
      </c>
      <c r="D52" s="61">
        <v>176</v>
      </c>
      <c r="E52" s="61">
        <v>24</v>
      </c>
      <c r="F52" s="62"/>
      <c r="G52" s="62">
        <v>7.71</v>
      </c>
      <c r="H52" s="62">
        <f t="shared" si="7"/>
        <v>370.08</v>
      </c>
      <c r="I52" s="62">
        <f t="shared" si="3"/>
        <v>457.38</v>
      </c>
    </row>
    <row r="53" spans="1:9" x14ac:dyDescent="0.25">
      <c r="A53" s="60" t="s">
        <v>54</v>
      </c>
      <c r="B53" s="61">
        <v>1</v>
      </c>
      <c r="C53" s="61">
        <f t="shared" si="6"/>
        <v>206</v>
      </c>
      <c r="D53" s="61">
        <v>176</v>
      </c>
      <c r="E53" s="61">
        <v>30</v>
      </c>
      <c r="F53" s="62">
        <v>1242</v>
      </c>
      <c r="G53" s="62">
        <f>ROUND(F53/176,3)</f>
        <v>7.0570000000000004</v>
      </c>
      <c r="H53" s="62">
        <f t="shared" si="7"/>
        <v>423.42</v>
      </c>
      <c r="I53" s="62">
        <f t="shared" si="3"/>
        <v>523.29999999999995</v>
      </c>
    </row>
    <row r="54" spans="1:9" x14ac:dyDescent="0.25">
      <c r="A54" s="60" t="s">
        <v>48</v>
      </c>
      <c r="B54" s="61">
        <v>1</v>
      </c>
      <c r="C54" s="61">
        <f t="shared" si="6"/>
        <v>196</v>
      </c>
      <c r="D54" s="61">
        <v>176</v>
      </c>
      <c r="E54" s="61">
        <v>20</v>
      </c>
      <c r="F54" s="62"/>
      <c r="G54" s="62">
        <v>6.3</v>
      </c>
      <c r="H54" s="62">
        <f t="shared" si="7"/>
        <v>252</v>
      </c>
      <c r="I54" s="62">
        <f t="shared" si="3"/>
        <v>311.45</v>
      </c>
    </row>
    <row r="55" spans="1:9" x14ac:dyDescent="0.25">
      <c r="A55" s="60" t="s">
        <v>48</v>
      </c>
      <c r="B55" s="61">
        <v>1</v>
      </c>
      <c r="C55" s="61">
        <f t="shared" si="6"/>
        <v>200</v>
      </c>
      <c r="D55" s="61">
        <v>176</v>
      </c>
      <c r="E55" s="61">
        <v>24</v>
      </c>
      <c r="F55" s="62"/>
      <c r="G55" s="62">
        <v>6.3</v>
      </c>
      <c r="H55" s="62">
        <f t="shared" si="7"/>
        <v>302.39999999999998</v>
      </c>
      <c r="I55" s="62">
        <f t="shared" si="3"/>
        <v>373.74</v>
      </c>
    </row>
    <row r="56" spans="1:9" x14ac:dyDescent="0.25">
      <c r="A56" s="60" t="s">
        <v>146</v>
      </c>
      <c r="B56" s="61">
        <v>1</v>
      </c>
      <c r="C56" s="61">
        <f t="shared" si="6"/>
        <v>182</v>
      </c>
      <c r="D56" s="61">
        <v>176</v>
      </c>
      <c r="E56" s="61">
        <v>6</v>
      </c>
      <c r="F56" s="62"/>
      <c r="G56" s="62">
        <v>6.39</v>
      </c>
      <c r="H56" s="62">
        <f t="shared" si="7"/>
        <v>76.680000000000007</v>
      </c>
      <c r="I56" s="62">
        <f t="shared" si="3"/>
        <v>94.77</v>
      </c>
    </row>
    <row r="57" spans="1:9" x14ac:dyDescent="0.25">
      <c r="A57" s="60" t="s">
        <v>146</v>
      </c>
      <c r="B57" s="61">
        <v>1</v>
      </c>
      <c r="C57" s="61">
        <f t="shared" si="6"/>
        <v>192</v>
      </c>
      <c r="D57" s="61">
        <v>176</v>
      </c>
      <c r="E57" s="61">
        <v>16</v>
      </c>
      <c r="F57" s="62"/>
      <c r="G57" s="62">
        <v>6.52</v>
      </c>
      <c r="H57" s="62">
        <f t="shared" si="7"/>
        <v>208.64</v>
      </c>
      <c r="I57" s="62">
        <f t="shared" si="3"/>
        <v>257.86</v>
      </c>
    </row>
    <row r="58" spans="1:9" x14ac:dyDescent="0.25">
      <c r="A58" s="60" t="s">
        <v>146</v>
      </c>
      <c r="B58" s="61">
        <v>1</v>
      </c>
      <c r="C58" s="61">
        <f t="shared" si="6"/>
        <v>220</v>
      </c>
      <c r="D58" s="61">
        <v>176</v>
      </c>
      <c r="E58" s="61">
        <v>44</v>
      </c>
      <c r="F58" s="62"/>
      <c r="G58" s="62">
        <v>6.3</v>
      </c>
      <c r="H58" s="62">
        <f t="shared" si="7"/>
        <v>554.4</v>
      </c>
      <c r="I58" s="62">
        <f t="shared" si="3"/>
        <v>685.18</v>
      </c>
    </row>
    <row r="59" spans="1:9" x14ac:dyDescent="0.25">
      <c r="A59" s="60" t="s">
        <v>146</v>
      </c>
      <c r="B59" s="61">
        <v>1</v>
      </c>
      <c r="C59" s="61">
        <f t="shared" si="6"/>
        <v>240</v>
      </c>
      <c r="D59" s="61">
        <v>176</v>
      </c>
      <c r="E59" s="61">
        <v>64</v>
      </c>
      <c r="F59" s="62"/>
      <c r="G59" s="62">
        <v>6.3</v>
      </c>
      <c r="H59" s="62">
        <f t="shared" si="7"/>
        <v>806.4</v>
      </c>
      <c r="I59" s="62">
        <f t="shared" si="3"/>
        <v>996.63</v>
      </c>
    </row>
    <row r="60" spans="1:9" x14ac:dyDescent="0.25">
      <c r="A60" s="60" t="s">
        <v>146</v>
      </c>
      <c r="B60" s="61">
        <v>1</v>
      </c>
      <c r="C60" s="61">
        <f t="shared" si="6"/>
        <v>240</v>
      </c>
      <c r="D60" s="61">
        <v>176</v>
      </c>
      <c r="E60" s="61">
        <v>64</v>
      </c>
      <c r="F60" s="62"/>
      <c r="G60" s="62">
        <v>6.3</v>
      </c>
      <c r="H60" s="62">
        <f t="shared" si="7"/>
        <v>806.4</v>
      </c>
      <c r="I60" s="62">
        <f t="shared" si="3"/>
        <v>996.63</v>
      </c>
    </row>
    <row r="61" spans="1:9" x14ac:dyDescent="0.25">
      <c r="A61" s="60" t="s">
        <v>147</v>
      </c>
      <c r="B61" s="61">
        <v>1</v>
      </c>
      <c r="C61" s="61">
        <f t="shared" si="6"/>
        <v>188</v>
      </c>
      <c r="D61" s="61">
        <v>176</v>
      </c>
      <c r="E61" s="61">
        <v>12</v>
      </c>
      <c r="F61" s="62"/>
      <c r="G61" s="62">
        <v>7.2</v>
      </c>
      <c r="H61" s="62">
        <f t="shared" si="7"/>
        <v>172.8</v>
      </c>
      <c r="I61" s="62">
        <f t="shared" si="3"/>
        <v>213.56</v>
      </c>
    </row>
    <row r="62" spans="1:9" x14ac:dyDescent="0.25">
      <c r="A62" s="60" t="s">
        <v>148</v>
      </c>
      <c r="B62" s="61">
        <v>1</v>
      </c>
      <c r="C62" s="61">
        <f t="shared" si="6"/>
        <v>184</v>
      </c>
      <c r="D62" s="61">
        <v>176</v>
      </c>
      <c r="E62" s="61">
        <v>8</v>
      </c>
      <c r="F62" s="62"/>
      <c r="G62" s="62">
        <v>9.4700000000000006</v>
      </c>
      <c r="H62" s="62">
        <f t="shared" si="7"/>
        <v>151.52000000000001</v>
      </c>
      <c r="I62" s="62">
        <f t="shared" si="3"/>
        <v>187.26</v>
      </c>
    </row>
    <row r="63" spans="1:9" x14ac:dyDescent="0.25">
      <c r="A63" s="60" t="s">
        <v>148</v>
      </c>
      <c r="B63" s="61">
        <v>1</v>
      </c>
      <c r="C63" s="61">
        <f t="shared" si="6"/>
        <v>192</v>
      </c>
      <c r="D63" s="61">
        <v>176</v>
      </c>
      <c r="E63" s="61">
        <v>16</v>
      </c>
      <c r="F63" s="62"/>
      <c r="G63" s="62">
        <v>9.15</v>
      </c>
      <c r="H63" s="62">
        <f t="shared" si="7"/>
        <v>292.8</v>
      </c>
      <c r="I63" s="62">
        <f t="shared" si="3"/>
        <v>361.87</v>
      </c>
    </row>
    <row r="64" spans="1:9" x14ac:dyDescent="0.25">
      <c r="A64" s="60" t="s">
        <v>148</v>
      </c>
      <c r="B64" s="61">
        <v>1</v>
      </c>
      <c r="C64" s="61">
        <f t="shared" si="6"/>
        <v>184</v>
      </c>
      <c r="D64" s="61">
        <v>176</v>
      </c>
      <c r="E64" s="61">
        <v>8</v>
      </c>
      <c r="F64" s="62"/>
      <c r="G64" s="62">
        <v>7.38</v>
      </c>
      <c r="H64" s="62">
        <f t="shared" si="7"/>
        <v>118.08</v>
      </c>
      <c r="I64" s="62">
        <f t="shared" si="3"/>
        <v>145.94</v>
      </c>
    </row>
    <row r="65" spans="1:9" x14ac:dyDescent="0.25">
      <c r="A65" s="60" t="s">
        <v>149</v>
      </c>
      <c r="B65" s="61">
        <v>1</v>
      </c>
      <c r="C65" s="61">
        <f t="shared" si="6"/>
        <v>228</v>
      </c>
      <c r="D65" s="61">
        <v>176</v>
      </c>
      <c r="E65" s="61">
        <v>52</v>
      </c>
      <c r="F65" s="62"/>
      <c r="G65" s="62">
        <v>7.2</v>
      </c>
      <c r="H65" s="62">
        <f t="shared" si="7"/>
        <v>748.8</v>
      </c>
      <c r="I65" s="62">
        <f t="shared" si="3"/>
        <v>925.44</v>
      </c>
    </row>
    <row r="66" spans="1:9" x14ac:dyDescent="0.25">
      <c r="A66" s="60" t="s">
        <v>25</v>
      </c>
      <c r="B66" s="61">
        <v>1</v>
      </c>
      <c r="C66" s="61">
        <f t="shared" si="6"/>
        <v>180</v>
      </c>
      <c r="D66" s="61">
        <v>176</v>
      </c>
      <c r="E66" s="61">
        <v>4</v>
      </c>
      <c r="F66" s="62"/>
      <c r="G66" s="62">
        <v>6.39</v>
      </c>
      <c r="H66" s="62">
        <f t="shared" si="7"/>
        <v>51.12</v>
      </c>
      <c r="I66" s="62">
        <f t="shared" si="3"/>
        <v>63.18</v>
      </c>
    </row>
    <row r="67" spans="1:9" x14ac:dyDescent="0.25">
      <c r="A67" s="60" t="s">
        <v>25</v>
      </c>
      <c r="B67" s="61">
        <v>1</v>
      </c>
      <c r="C67" s="61">
        <f t="shared" si="6"/>
        <v>224</v>
      </c>
      <c r="D67" s="61">
        <v>176</v>
      </c>
      <c r="E67" s="61">
        <v>48</v>
      </c>
      <c r="F67" s="62"/>
      <c r="G67" s="62">
        <v>7.95</v>
      </c>
      <c r="H67" s="62">
        <f t="shared" si="7"/>
        <v>763.2</v>
      </c>
      <c r="I67" s="62">
        <f t="shared" si="3"/>
        <v>943.24</v>
      </c>
    </row>
    <row r="68" spans="1:9" x14ac:dyDescent="0.25">
      <c r="A68" s="60" t="s">
        <v>25</v>
      </c>
      <c r="B68" s="61">
        <v>1</v>
      </c>
      <c r="C68" s="61">
        <f t="shared" si="6"/>
        <v>184</v>
      </c>
      <c r="D68" s="61">
        <v>176</v>
      </c>
      <c r="E68" s="61">
        <v>8</v>
      </c>
      <c r="F68" s="62"/>
      <c r="G68" s="62">
        <v>7.95</v>
      </c>
      <c r="H68" s="62">
        <f t="shared" si="7"/>
        <v>127.2</v>
      </c>
      <c r="I68" s="62">
        <f t="shared" si="3"/>
        <v>157.21</v>
      </c>
    </row>
    <row r="69" spans="1:9" x14ac:dyDescent="0.25">
      <c r="A69" s="60" t="s">
        <v>150</v>
      </c>
      <c r="B69" s="61">
        <v>1</v>
      </c>
      <c r="C69" s="61">
        <f t="shared" si="6"/>
        <v>184</v>
      </c>
      <c r="D69" s="61">
        <v>176</v>
      </c>
      <c r="E69" s="61">
        <v>8</v>
      </c>
      <c r="F69" s="62"/>
      <c r="G69" s="62">
        <v>7.45</v>
      </c>
      <c r="H69" s="62">
        <f t="shared" si="7"/>
        <v>119.2</v>
      </c>
      <c r="I69" s="62">
        <f t="shared" si="3"/>
        <v>147.32</v>
      </c>
    </row>
    <row r="70" spans="1:9" x14ac:dyDescent="0.25">
      <c r="A70" s="60" t="s">
        <v>150</v>
      </c>
      <c r="B70" s="61">
        <v>1</v>
      </c>
      <c r="C70" s="61">
        <f t="shared" si="6"/>
        <v>216</v>
      </c>
      <c r="D70" s="61">
        <v>176</v>
      </c>
      <c r="E70" s="61">
        <v>40</v>
      </c>
      <c r="F70" s="62"/>
      <c r="G70" s="62">
        <v>7.45</v>
      </c>
      <c r="H70" s="62">
        <f t="shared" si="7"/>
        <v>596</v>
      </c>
      <c r="I70" s="62">
        <f t="shared" si="3"/>
        <v>736.6</v>
      </c>
    </row>
    <row r="71" spans="1:9" x14ac:dyDescent="0.25">
      <c r="A71" s="60" t="s">
        <v>150</v>
      </c>
      <c r="B71" s="61">
        <v>1</v>
      </c>
      <c r="C71" s="61">
        <f t="shared" si="6"/>
        <v>192</v>
      </c>
      <c r="D71" s="61">
        <v>176</v>
      </c>
      <c r="E71" s="61">
        <v>16</v>
      </c>
      <c r="F71" s="62"/>
      <c r="G71" s="62">
        <v>7.2</v>
      </c>
      <c r="H71" s="62">
        <f t="shared" si="7"/>
        <v>230.4</v>
      </c>
      <c r="I71" s="62">
        <f t="shared" si="3"/>
        <v>284.75</v>
      </c>
    </row>
    <row r="72" spans="1:9" x14ac:dyDescent="0.25">
      <c r="A72" s="60" t="s">
        <v>150</v>
      </c>
      <c r="B72" s="61">
        <v>1</v>
      </c>
      <c r="C72" s="61">
        <f t="shared" si="6"/>
        <v>192</v>
      </c>
      <c r="D72" s="61">
        <v>176</v>
      </c>
      <c r="E72" s="61">
        <v>16</v>
      </c>
      <c r="F72" s="62"/>
      <c r="G72" s="62">
        <v>7.2</v>
      </c>
      <c r="H72" s="62">
        <f t="shared" si="7"/>
        <v>230.4</v>
      </c>
      <c r="I72" s="62">
        <f t="shared" si="3"/>
        <v>284.75</v>
      </c>
    </row>
    <row r="73" spans="1:9" x14ac:dyDescent="0.25">
      <c r="A73" s="60" t="s">
        <v>150</v>
      </c>
      <c r="B73" s="61">
        <v>1</v>
      </c>
      <c r="C73" s="61">
        <f t="shared" si="6"/>
        <v>179</v>
      </c>
      <c r="D73" s="61">
        <v>176</v>
      </c>
      <c r="E73" s="61">
        <v>3</v>
      </c>
      <c r="F73" s="62"/>
      <c r="G73" s="62">
        <v>7.2</v>
      </c>
      <c r="H73" s="62">
        <f t="shared" si="7"/>
        <v>43.2</v>
      </c>
      <c r="I73" s="62">
        <f t="shared" si="3"/>
        <v>53.39</v>
      </c>
    </row>
    <row r="74" spans="1:9" x14ac:dyDescent="0.25">
      <c r="A74" s="60" t="s">
        <v>150</v>
      </c>
      <c r="B74" s="61">
        <v>1</v>
      </c>
      <c r="C74" s="61">
        <f t="shared" si="6"/>
        <v>192</v>
      </c>
      <c r="D74" s="61">
        <v>176</v>
      </c>
      <c r="E74" s="61">
        <v>16</v>
      </c>
      <c r="F74" s="62"/>
      <c r="G74" s="62">
        <v>7.45</v>
      </c>
      <c r="H74" s="62">
        <f t="shared" si="7"/>
        <v>238.4</v>
      </c>
      <c r="I74" s="62">
        <f t="shared" si="3"/>
        <v>294.64</v>
      </c>
    </row>
    <row r="75" spans="1:9" x14ac:dyDescent="0.25">
      <c r="A75" s="60" t="s">
        <v>150</v>
      </c>
      <c r="B75" s="61">
        <v>1</v>
      </c>
      <c r="C75" s="61">
        <f t="shared" si="6"/>
        <v>208</v>
      </c>
      <c r="D75" s="61">
        <v>176</v>
      </c>
      <c r="E75" s="61">
        <v>32</v>
      </c>
      <c r="F75" s="62"/>
      <c r="G75" s="62">
        <v>7.2</v>
      </c>
      <c r="H75" s="62">
        <f t="shared" si="7"/>
        <v>460.8</v>
      </c>
      <c r="I75" s="62">
        <f t="shared" si="3"/>
        <v>569.5</v>
      </c>
    </row>
    <row r="76" spans="1:9" x14ac:dyDescent="0.25">
      <c r="A76" s="60" t="s">
        <v>150</v>
      </c>
      <c r="B76" s="61">
        <v>1</v>
      </c>
      <c r="C76" s="61">
        <f t="shared" si="6"/>
        <v>240</v>
      </c>
      <c r="D76" s="61">
        <v>176</v>
      </c>
      <c r="E76" s="61">
        <v>64</v>
      </c>
      <c r="F76" s="62"/>
      <c r="G76" s="62">
        <v>7.2</v>
      </c>
      <c r="H76" s="62">
        <f t="shared" si="7"/>
        <v>921.6</v>
      </c>
      <c r="I76" s="62">
        <f t="shared" si="3"/>
        <v>1139.01</v>
      </c>
    </row>
    <row r="77" spans="1:9" x14ac:dyDescent="0.25">
      <c r="A77" s="60" t="s">
        <v>150</v>
      </c>
      <c r="B77" s="61">
        <v>1</v>
      </c>
      <c r="C77" s="61">
        <f t="shared" si="6"/>
        <v>240</v>
      </c>
      <c r="D77" s="61">
        <v>176</v>
      </c>
      <c r="E77" s="61">
        <v>64</v>
      </c>
      <c r="F77" s="62"/>
      <c r="G77" s="62">
        <v>7.2</v>
      </c>
      <c r="H77" s="62">
        <f t="shared" si="7"/>
        <v>921.6</v>
      </c>
      <c r="I77" s="62">
        <f t="shared" si="3"/>
        <v>1139.01</v>
      </c>
    </row>
    <row r="78" spans="1:9" x14ac:dyDescent="0.25">
      <c r="A78" s="60" t="s">
        <v>152</v>
      </c>
      <c r="B78" s="61">
        <v>1</v>
      </c>
      <c r="C78" s="61">
        <f t="shared" si="6"/>
        <v>216</v>
      </c>
      <c r="D78" s="61">
        <v>176</v>
      </c>
      <c r="E78" s="61">
        <v>40</v>
      </c>
      <c r="F78" s="62"/>
      <c r="G78" s="62">
        <v>2.7109999999999999</v>
      </c>
      <c r="H78" s="62">
        <f t="shared" si="7"/>
        <v>216.88</v>
      </c>
      <c r="I78" s="62">
        <f t="shared" ref="I78:I141" si="8">ROUND(H78*1.2359,2)</f>
        <v>268.04000000000002</v>
      </c>
    </row>
    <row r="79" spans="1:9" x14ac:dyDescent="0.25">
      <c r="A79" s="60" t="s">
        <v>152</v>
      </c>
      <c r="B79" s="61">
        <v>1</v>
      </c>
      <c r="C79" s="61">
        <f t="shared" si="6"/>
        <v>224</v>
      </c>
      <c r="D79" s="61">
        <v>176</v>
      </c>
      <c r="E79" s="61">
        <v>48</v>
      </c>
      <c r="F79" s="62"/>
      <c r="G79" s="62">
        <v>2.7109999999999999</v>
      </c>
      <c r="H79" s="62">
        <f t="shared" si="7"/>
        <v>260.26</v>
      </c>
      <c r="I79" s="62">
        <f t="shared" si="8"/>
        <v>321.66000000000003</v>
      </c>
    </row>
    <row r="80" spans="1:9" x14ac:dyDescent="0.25">
      <c r="A80" s="60" t="s">
        <v>39</v>
      </c>
      <c r="B80" s="61">
        <v>1</v>
      </c>
      <c r="C80" s="61">
        <f t="shared" si="6"/>
        <v>182</v>
      </c>
      <c r="D80" s="61">
        <v>176</v>
      </c>
      <c r="E80" s="61">
        <v>6</v>
      </c>
      <c r="F80" s="62"/>
      <c r="G80" s="62">
        <v>2.7109999999999999</v>
      </c>
      <c r="H80" s="62">
        <f t="shared" si="7"/>
        <v>32.53</v>
      </c>
      <c r="I80" s="62">
        <f t="shared" si="8"/>
        <v>40.200000000000003</v>
      </c>
    </row>
    <row r="81" spans="1:9" x14ac:dyDescent="0.25">
      <c r="A81" s="60" t="s">
        <v>39</v>
      </c>
      <c r="B81" s="61">
        <v>1</v>
      </c>
      <c r="C81" s="61">
        <f t="shared" si="6"/>
        <v>192</v>
      </c>
      <c r="D81" s="61">
        <v>176</v>
      </c>
      <c r="E81" s="61">
        <v>16</v>
      </c>
      <c r="F81" s="62"/>
      <c r="G81" s="62">
        <v>2.7109999999999999</v>
      </c>
      <c r="H81" s="62">
        <f t="shared" si="7"/>
        <v>86.75</v>
      </c>
      <c r="I81" s="62">
        <f t="shared" si="8"/>
        <v>107.21</v>
      </c>
    </row>
    <row r="82" spans="1:9" x14ac:dyDescent="0.25">
      <c r="A82" s="60" t="s">
        <v>39</v>
      </c>
      <c r="B82" s="61">
        <v>1</v>
      </c>
      <c r="C82" s="61">
        <f t="shared" si="6"/>
        <v>184</v>
      </c>
      <c r="D82" s="61">
        <v>176</v>
      </c>
      <c r="E82" s="61">
        <v>8</v>
      </c>
      <c r="F82" s="62"/>
      <c r="G82" s="62">
        <v>2.7109999999999999</v>
      </c>
      <c r="H82" s="62">
        <f t="shared" si="7"/>
        <v>43.38</v>
      </c>
      <c r="I82" s="62">
        <f t="shared" si="8"/>
        <v>53.61</v>
      </c>
    </row>
    <row r="83" spans="1:9" x14ac:dyDescent="0.25">
      <c r="A83" s="60" t="s">
        <v>39</v>
      </c>
      <c r="B83" s="61">
        <v>1</v>
      </c>
      <c r="C83" s="61">
        <f t="shared" si="6"/>
        <v>192</v>
      </c>
      <c r="D83" s="61">
        <v>176</v>
      </c>
      <c r="E83" s="61">
        <v>16</v>
      </c>
      <c r="F83" s="62"/>
      <c r="G83" s="62">
        <v>2.7109999999999999</v>
      </c>
      <c r="H83" s="62">
        <f t="shared" si="7"/>
        <v>86.75</v>
      </c>
      <c r="I83" s="62">
        <f t="shared" si="8"/>
        <v>107.21</v>
      </c>
    </row>
    <row r="84" spans="1:9" x14ac:dyDescent="0.25">
      <c r="A84" s="60" t="s">
        <v>39</v>
      </c>
      <c r="B84" s="61">
        <v>1</v>
      </c>
      <c r="C84" s="61">
        <f t="shared" si="6"/>
        <v>192</v>
      </c>
      <c r="D84" s="61">
        <v>176</v>
      </c>
      <c r="E84" s="61">
        <v>16</v>
      </c>
      <c r="F84" s="62"/>
      <c r="G84" s="62">
        <v>2.7109999999999999</v>
      </c>
      <c r="H84" s="62">
        <f t="shared" si="7"/>
        <v>86.75</v>
      </c>
      <c r="I84" s="62">
        <f t="shared" si="8"/>
        <v>107.21</v>
      </c>
    </row>
    <row r="85" spans="1:9" x14ac:dyDescent="0.25">
      <c r="A85" s="60" t="s">
        <v>39</v>
      </c>
      <c r="B85" s="61">
        <v>1</v>
      </c>
      <c r="C85" s="61">
        <f t="shared" si="6"/>
        <v>216</v>
      </c>
      <c r="D85" s="61">
        <v>176</v>
      </c>
      <c r="E85" s="61">
        <v>40</v>
      </c>
      <c r="F85" s="62"/>
      <c r="G85" s="62">
        <v>2.7109999999999999</v>
      </c>
      <c r="H85" s="62">
        <f t="shared" si="7"/>
        <v>216.88</v>
      </c>
      <c r="I85" s="62">
        <f t="shared" si="8"/>
        <v>268.04000000000002</v>
      </c>
    </row>
    <row r="86" spans="1:9" ht="33" x14ac:dyDescent="0.25">
      <c r="A86" s="121" t="s">
        <v>309</v>
      </c>
      <c r="B86" s="123">
        <f>SUM(B87:B89)</f>
        <v>3</v>
      </c>
      <c r="C86" s="123"/>
      <c r="D86" s="123"/>
      <c r="E86" s="123">
        <f t="shared" ref="E86:I86" si="9">SUM(E87:E89)</f>
        <v>16</v>
      </c>
      <c r="F86" s="123"/>
      <c r="G86" s="123"/>
      <c r="H86" s="122">
        <f t="shared" si="9"/>
        <v>152</v>
      </c>
      <c r="I86" s="122">
        <f t="shared" si="9"/>
        <v>187.85000000000002</v>
      </c>
    </row>
    <row r="87" spans="1:9" x14ac:dyDescent="0.25">
      <c r="A87" s="60" t="s">
        <v>153</v>
      </c>
      <c r="B87" s="61">
        <v>1</v>
      </c>
      <c r="C87" s="61">
        <f t="shared" ref="C87:C89" si="10">D87+E87</f>
        <v>180</v>
      </c>
      <c r="D87" s="61">
        <v>176</v>
      </c>
      <c r="E87" s="61">
        <v>4</v>
      </c>
      <c r="F87" s="62"/>
      <c r="G87" s="62">
        <v>4.75</v>
      </c>
      <c r="H87" s="62">
        <f t="shared" ref="H87:H89" si="11">ROUND(G87*E87*2,2)</f>
        <v>38</v>
      </c>
      <c r="I87" s="62">
        <f t="shared" si="8"/>
        <v>46.96</v>
      </c>
    </row>
    <row r="88" spans="1:9" x14ac:dyDescent="0.25">
      <c r="A88" s="60" t="s">
        <v>153</v>
      </c>
      <c r="B88" s="61">
        <v>1</v>
      </c>
      <c r="C88" s="61">
        <f t="shared" si="10"/>
        <v>184</v>
      </c>
      <c r="D88" s="61">
        <v>176</v>
      </c>
      <c r="E88" s="61">
        <v>8</v>
      </c>
      <c r="F88" s="62"/>
      <c r="G88" s="62">
        <v>4.75</v>
      </c>
      <c r="H88" s="62">
        <f t="shared" si="11"/>
        <v>76</v>
      </c>
      <c r="I88" s="62">
        <f t="shared" si="8"/>
        <v>93.93</v>
      </c>
    </row>
    <row r="89" spans="1:9" x14ac:dyDescent="0.25">
      <c r="A89" s="60" t="s">
        <v>153</v>
      </c>
      <c r="B89" s="61">
        <v>1</v>
      </c>
      <c r="C89" s="61">
        <f t="shared" si="10"/>
        <v>180</v>
      </c>
      <c r="D89" s="61">
        <v>176</v>
      </c>
      <c r="E89" s="61">
        <v>4</v>
      </c>
      <c r="F89" s="62"/>
      <c r="G89" s="62">
        <v>4.75</v>
      </c>
      <c r="H89" s="62">
        <f t="shared" si="11"/>
        <v>38</v>
      </c>
      <c r="I89" s="62">
        <f t="shared" si="8"/>
        <v>46.96</v>
      </c>
    </row>
    <row r="90" spans="1:9" ht="33" x14ac:dyDescent="0.25">
      <c r="A90" s="121" t="s">
        <v>254</v>
      </c>
      <c r="B90" s="123">
        <f>SUM(B91:B147)</f>
        <v>57</v>
      </c>
      <c r="C90" s="123"/>
      <c r="D90" s="123"/>
      <c r="E90" s="123">
        <f t="shared" ref="E90:I90" si="12">SUM(E91:E147)</f>
        <v>898</v>
      </c>
      <c r="F90" s="123"/>
      <c r="G90" s="123"/>
      <c r="H90" s="122">
        <f t="shared" si="12"/>
        <v>9755.0600000000013</v>
      </c>
      <c r="I90" s="122">
        <f t="shared" si="12"/>
        <v>12056.260000000004</v>
      </c>
    </row>
    <row r="91" spans="1:9" x14ac:dyDescent="0.25">
      <c r="A91" s="63" t="s">
        <v>154</v>
      </c>
      <c r="B91" s="61">
        <v>1</v>
      </c>
      <c r="C91" s="61">
        <f t="shared" ref="C91:C147" si="13">D91+E91</f>
        <v>196</v>
      </c>
      <c r="D91" s="61">
        <v>176</v>
      </c>
      <c r="E91" s="61">
        <v>20</v>
      </c>
      <c r="F91" s="62"/>
      <c r="G91" s="62">
        <v>4.75</v>
      </c>
      <c r="H91" s="62">
        <f t="shared" ref="H91:H147" si="14">ROUND(G91*E91*2,2)</f>
        <v>190</v>
      </c>
      <c r="I91" s="62">
        <f t="shared" si="8"/>
        <v>234.82</v>
      </c>
    </row>
    <row r="92" spans="1:9" x14ac:dyDescent="0.25">
      <c r="A92" s="63" t="s">
        <v>154</v>
      </c>
      <c r="B92" s="61">
        <v>1</v>
      </c>
      <c r="C92" s="61">
        <f t="shared" si="13"/>
        <v>186</v>
      </c>
      <c r="D92" s="61">
        <v>176</v>
      </c>
      <c r="E92" s="61">
        <v>10</v>
      </c>
      <c r="F92" s="62"/>
      <c r="G92" s="62">
        <v>4.75</v>
      </c>
      <c r="H92" s="62">
        <f t="shared" si="14"/>
        <v>95</v>
      </c>
      <c r="I92" s="62">
        <f t="shared" si="8"/>
        <v>117.41</v>
      </c>
    </row>
    <row r="93" spans="1:9" x14ac:dyDescent="0.25">
      <c r="A93" s="63" t="s">
        <v>154</v>
      </c>
      <c r="B93" s="61">
        <v>1</v>
      </c>
      <c r="C93" s="61">
        <f t="shared" si="13"/>
        <v>184</v>
      </c>
      <c r="D93" s="61">
        <v>176</v>
      </c>
      <c r="E93" s="61">
        <v>8</v>
      </c>
      <c r="F93" s="62"/>
      <c r="G93" s="62">
        <v>4.75</v>
      </c>
      <c r="H93" s="62">
        <f t="shared" si="14"/>
        <v>76</v>
      </c>
      <c r="I93" s="62">
        <f t="shared" si="8"/>
        <v>93.93</v>
      </c>
    </row>
    <row r="94" spans="1:9" x14ac:dyDescent="0.25">
      <c r="A94" s="63" t="s">
        <v>154</v>
      </c>
      <c r="B94" s="61">
        <v>1</v>
      </c>
      <c r="C94" s="61">
        <f t="shared" si="13"/>
        <v>192</v>
      </c>
      <c r="D94" s="61">
        <v>176</v>
      </c>
      <c r="E94" s="61">
        <v>16</v>
      </c>
      <c r="F94" s="62"/>
      <c r="G94" s="62">
        <v>4.75</v>
      </c>
      <c r="H94" s="62">
        <f t="shared" si="14"/>
        <v>152</v>
      </c>
      <c r="I94" s="62">
        <f t="shared" si="8"/>
        <v>187.86</v>
      </c>
    </row>
    <row r="95" spans="1:9" x14ac:dyDescent="0.25">
      <c r="A95" s="63" t="s">
        <v>155</v>
      </c>
      <c r="B95" s="61">
        <v>1</v>
      </c>
      <c r="C95" s="61">
        <f t="shared" si="13"/>
        <v>192</v>
      </c>
      <c r="D95" s="61">
        <v>176</v>
      </c>
      <c r="E95" s="61">
        <v>16</v>
      </c>
      <c r="F95" s="62"/>
      <c r="G95" s="62">
        <v>5.49</v>
      </c>
      <c r="H95" s="62">
        <f t="shared" si="14"/>
        <v>175.68</v>
      </c>
      <c r="I95" s="62">
        <f t="shared" si="8"/>
        <v>217.12</v>
      </c>
    </row>
    <row r="96" spans="1:9" x14ac:dyDescent="0.25">
      <c r="A96" s="63" t="s">
        <v>155</v>
      </c>
      <c r="B96" s="61">
        <v>1</v>
      </c>
      <c r="C96" s="61">
        <f t="shared" si="13"/>
        <v>184</v>
      </c>
      <c r="D96" s="61">
        <v>176</v>
      </c>
      <c r="E96" s="61">
        <v>8</v>
      </c>
      <c r="F96" s="62"/>
      <c r="G96" s="62">
        <v>5.49</v>
      </c>
      <c r="H96" s="62">
        <f t="shared" si="14"/>
        <v>87.84</v>
      </c>
      <c r="I96" s="62">
        <f t="shared" si="8"/>
        <v>108.56</v>
      </c>
    </row>
    <row r="97" spans="1:9" x14ac:dyDescent="0.25">
      <c r="A97" s="63" t="s">
        <v>155</v>
      </c>
      <c r="B97" s="61">
        <v>1</v>
      </c>
      <c r="C97" s="61">
        <f t="shared" si="13"/>
        <v>192</v>
      </c>
      <c r="D97" s="61">
        <v>176</v>
      </c>
      <c r="E97" s="61">
        <v>16</v>
      </c>
      <c r="F97" s="62"/>
      <c r="G97" s="62">
        <v>5.49</v>
      </c>
      <c r="H97" s="62">
        <f t="shared" si="14"/>
        <v>175.68</v>
      </c>
      <c r="I97" s="62">
        <f t="shared" si="8"/>
        <v>217.12</v>
      </c>
    </row>
    <row r="98" spans="1:9" x14ac:dyDescent="0.25">
      <c r="A98" s="63" t="s">
        <v>156</v>
      </c>
      <c r="B98" s="61">
        <v>1</v>
      </c>
      <c r="C98" s="61">
        <f t="shared" si="13"/>
        <v>184</v>
      </c>
      <c r="D98" s="61">
        <v>176</v>
      </c>
      <c r="E98" s="61">
        <v>8</v>
      </c>
      <c r="F98" s="62"/>
      <c r="G98" s="62">
        <v>6</v>
      </c>
      <c r="H98" s="62">
        <f t="shared" si="14"/>
        <v>96</v>
      </c>
      <c r="I98" s="62">
        <f t="shared" si="8"/>
        <v>118.65</v>
      </c>
    </row>
    <row r="99" spans="1:9" x14ac:dyDescent="0.25">
      <c r="A99" s="63" t="s">
        <v>156</v>
      </c>
      <c r="B99" s="61">
        <v>1</v>
      </c>
      <c r="C99" s="61">
        <f t="shared" si="13"/>
        <v>184</v>
      </c>
      <c r="D99" s="61">
        <v>176</v>
      </c>
      <c r="E99" s="61">
        <v>8</v>
      </c>
      <c r="F99" s="62"/>
      <c r="G99" s="62">
        <v>6</v>
      </c>
      <c r="H99" s="62">
        <f t="shared" si="14"/>
        <v>96</v>
      </c>
      <c r="I99" s="62">
        <f t="shared" si="8"/>
        <v>118.65</v>
      </c>
    </row>
    <row r="100" spans="1:9" x14ac:dyDescent="0.25">
      <c r="A100" s="63" t="s">
        <v>156</v>
      </c>
      <c r="B100" s="61">
        <v>1</v>
      </c>
      <c r="C100" s="61">
        <f t="shared" si="13"/>
        <v>196</v>
      </c>
      <c r="D100" s="61">
        <v>176</v>
      </c>
      <c r="E100" s="61">
        <v>20</v>
      </c>
      <c r="F100" s="62"/>
      <c r="G100" s="62">
        <v>6</v>
      </c>
      <c r="H100" s="62">
        <f t="shared" si="14"/>
        <v>240</v>
      </c>
      <c r="I100" s="62">
        <f t="shared" si="8"/>
        <v>296.62</v>
      </c>
    </row>
    <row r="101" spans="1:9" x14ac:dyDescent="0.25">
      <c r="A101" s="63" t="s">
        <v>156</v>
      </c>
      <c r="B101" s="61">
        <v>1</v>
      </c>
      <c r="C101" s="61">
        <f t="shared" si="13"/>
        <v>177</v>
      </c>
      <c r="D101" s="61">
        <v>176</v>
      </c>
      <c r="E101" s="61">
        <v>1</v>
      </c>
      <c r="F101" s="62"/>
      <c r="G101" s="62">
        <v>5.7</v>
      </c>
      <c r="H101" s="62">
        <f t="shared" si="14"/>
        <v>11.4</v>
      </c>
      <c r="I101" s="62">
        <f t="shared" si="8"/>
        <v>14.09</v>
      </c>
    </row>
    <row r="102" spans="1:9" x14ac:dyDescent="0.25">
      <c r="A102" s="63" t="s">
        <v>156</v>
      </c>
      <c r="B102" s="61">
        <v>1</v>
      </c>
      <c r="C102" s="61">
        <f t="shared" si="13"/>
        <v>184</v>
      </c>
      <c r="D102" s="61">
        <v>176</v>
      </c>
      <c r="E102" s="61">
        <v>8</v>
      </c>
      <c r="F102" s="62"/>
      <c r="G102" s="62">
        <v>6</v>
      </c>
      <c r="H102" s="62">
        <f t="shared" si="14"/>
        <v>96</v>
      </c>
      <c r="I102" s="62">
        <f t="shared" si="8"/>
        <v>118.65</v>
      </c>
    </row>
    <row r="103" spans="1:9" x14ac:dyDescent="0.25">
      <c r="A103" s="63" t="s">
        <v>156</v>
      </c>
      <c r="B103" s="61">
        <v>1</v>
      </c>
      <c r="C103" s="61">
        <f t="shared" si="13"/>
        <v>208</v>
      </c>
      <c r="D103" s="61">
        <v>176</v>
      </c>
      <c r="E103" s="61">
        <v>32</v>
      </c>
      <c r="F103" s="62"/>
      <c r="G103" s="62">
        <v>6</v>
      </c>
      <c r="H103" s="62">
        <f t="shared" si="14"/>
        <v>384</v>
      </c>
      <c r="I103" s="62">
        <f t="shared" si="8"/>
        <v>474.59</v>
      </c>
    </row>
    <row r="104" spans="1:9" x14ac:dyDescent="0.25">
      <c r="A104" s="63" t="s">
        <v>156</v>
      </c>
      <c r="B104" s="61">
        <v>1</v>
      </c>
      <c r="C104" s="61">
        <f t="shared" si="13"/>
        <v>187</v>
      </c>
      <c r="D104" s="61">
        <v>176</v>
      </c>
      <c r="E104" s="61">
        <v>11</v>
      </c>
      <c r="F104" s="62"/>
      <c r="G104" s="62">
        <v>6</v>
      </c>
      <c r="H104" s="62">
        <f t="shared" si="14"/>
        <v>132</v>
      </c>
      <c r="I104" s="62">
        <f t="shared" si="8"/>
        <v>163.13999999999999</v>
      </c>
    </row>
    <row r="105" spans="1:9" x14ac:dyDescent="0.25">
      <c r="A105" s="63" t="s">
        <v>156</v>
      </c>
      <c r="B105" s="61">
        <v>1</v>
      </c>
      <c r="C105" s="61">
        <f t="shared" si="13"/>
        <v>204</v>
      </c>
      <c r="D105" s="61">
        <v>176</v>
      </c>
      <c r="E105" s="61">
        <v>28</v>
      </c>
      <c r="F105" s="62"/>
      <c r="G105" s="62">
        <v>6</v>
      </c>
      <c r="H105" s="62">
        <f t="shared" si="14"/>
        <v>336</v>
      </c>
      <c r="I105" s="62">
        <f t="shared" si="8"/>
        <v>415.26</v>
      </c>
    </row>
    <row r="106" spans="1:9" x14ac:dyDescent="0.25">
      <c r="A106" s="63" t="s">
        <v>156</v>
      </c>
      <c r="B106" s="61">
        <v>1</v>
      </c>
      <c r="C106" s="61">
        <f t="shared" si="13"/>
        <v>184</v>
      </c>
      <c r="D106" s="61">
        <v>176</v>
      </c>
      <c r="E106" s="61">
        <v>8</v>
      </c>
      <c r="F106" s="62"/>
      <c r="G106" s="62">
        <v>6</v>
      </c>
      <c r="H106" s="62">
        <f t="shared" si="14"/>
        <v>96</v>
      </c>
      <c r="I106" s="62">
        <f t="shared" si="8"/>
        <v>118.65</v>
      </c>
    </row>
    <row r="107" spans="1:9" x14ac:dyDescent="0.25">
      <c r="A107" s="63" t="s">
        <v>156</v>
      </c>
      <c r="B107" s="61">
        <v>1</v>
      </c>
      <c r="C107" s="61">
        <f t="shared" si="13"/>
        <v>208</v>
      </c>
      <c r="D107" s="61">
        <v>176</v>
      </c>
      <c r="E107" s="61">
        <v>32</v>
      </c>
      <c r="F107" s="62"/>
      <c r="G107" s="62">
        <v>6</v>
      </c>
      <c r="H107" s="62">
        <f t="shared" si="14"/>
        <v>384</v>
      </c>
      <c r="I107" s="62">
        <f t="shared" si="8"/>
        <v>474.59</v>
      </c>
    </row>
    <row r="108" spans="1:9" x14ac:dyDescent="0.25">
      <c r="A108" s="63" t="s">
        <v>156</v>
      </c>
      <c r="B108" s="61">
        <v>1</v>
      </c>
      <c r="C108" s="61">
        <f t="shared" si="13"/>
        <v>200</v>
      </c>
      <c r="D108" s="61">
        <v>176</v>
      </c>
      <c r="E108" s="61">
        <v>24</v>
      </c>
      <c r="F108" s="62"/>
      <c r="G108" s="62">
        <v>6</v>
      </c>
      <c r="H108" s="62">
        <f t="shared" si="14"/>
        <v>288</v>
      </c>
      <c r="I108" s="62">
        <f t="shared" si="8"/>
        <v>355.94</v>
      </c>
    </row>
    <row r="109" spans="1:9" x14ac:dyDescent="0.25">
      <c r="A109" s="63" t="s">
        <v>156</v>
      </c>
      <c r="B109" s="61">
        <v>1</v>
      </c>
      <c r="C109" s="61">
        <f t="shared" si="13"/>
        <v>204</v>
      </c>
      <c r="D109" s="61">
        <v>176</v>
      </c>
      <c r="E109" s="61">
        <v>28</v>
      </c>
      <c r="F109" s="62"/>
      <c r="G109" s="62">
        <v>6</v>
      </c>
      <c r="H109" s="62">
        <f t="shared" si="14"/>
        <v>336</v>
      </c>
      <c r="I109" s="62">
        <f t="shared" si="8"/>
        <v>415.26</v>
      </c>
    </row>
    <row r="110" spans="1:9" x14ac:dyDescent="0.25">
      <c r="A110" s="63" t="s">
        <v>156</v>
      </c>
      <c r="B110" s="61">
        <v>1</v>
      </c>
      <c r="C110" s="61">
        <f t="shared" si="13"/>
        <v>205</v>
      </c>
      <c r="D110" s="61">
        <v>176</v>
      </c>
      <c r="E110" s="61">
        <v>29</v>
      </c>
      <c r="F110" s="62"/>
      <c r="G110" s="62">
        <v>6</v>
      </c>
      <c r="H110" s="62">
        <f t="shared" si="14"/>
        <v>348</v>
      </c>
      <c r="I110" s="62">
        <f t="shared" si="8"/>
        <v>430.09</v>
      </c>
    </row>
    <row r="111" spans="1:9" x14ac:dyDescent="0.25">
      <c r="A111" s="63" t="s">
        <v>156</v>
      </c>
      <c r="B111" s="61">
        <v>1</v>
      </c>
      <c r="C111" s="61">
        <f t="shared" si="13"/>
        <v>178</v>
      </c>
      <c r="D111" s="61">
        <v>176</v>
      </c>
      <c r="E111" s="61">
        <v>2</v>
      </c>
      <c r="F111" s="62"/>
      <c r="G111" s="62">
        <v>6</v>
      </c>
      <c r="H111" s="62">
        <f t="shared" si="14"/>
        <v>24</v>
      </c>
      <c r="I111" s="62">
        <f t="shared" si="8"/>
        <v>29.66</v>
      </c>
    </row>
    <row r="112" spans="1:9" x14ac:dyDescent="0.25">
      <c r="A112" s="63" t="s">
        <v>156</v>
      </c>
      <c r="B112" s="61">
        <v>1</v>
      </c>
      <c r="C112" s="61">
        <f t="shared" si="13"/>
        <v>185</v>
      </c>
      <c r="D112" s="61">
        <v>176</v>
      </c>
      <c r="E112" s="61">
        <v>9</v>
      </c>
      <c r="F112" s="62"/>
      <c r="G112" s="62">
        <v>5.7</v>
      </c>
      <c r="H112" s="62">
        <f t="shared" si="14"/>
        <v>102.6</v>
      </c>
      <c r="I112" s="62">
        <f t="shared" si="8"/>
        <v>126.8</v>
      </c>
    </row>
    <row r="113" spans="1:9" x14ac:dyDescent="0.25">
      <c r="A113" s="63" t="s">
        <v>156</v>
      </c>
      <c r="B113" s="61">
        <v>1</v>
      </c>
      <c r="C113" s="61">
        <f t="shared" si="13"/>
        <v>185</v>
      </c>
      <c r="D113" s="61">
        <v>176</v>
      </c>
      <c r="E113" s="61">
        <v>9</v>
      </c>
      <c r="F113" s="62"/>
      <c r="G113" s="62">
        <v>5.7</v>
      </c>
      <c r="H113" s="62">
        <f t="shared" si="14"/>
        <v>102.6</v>
      </c>
      <c r="I113" s="62">
        <f t="shared" si="8"/>
        <v>126.8</v>
      </c>
    </row>
    <row r="114" spans="1:9" x14ac:dyDescent="0.25">
      <c r="A114" s="63" t="s">
        <v>156</v>
      </c>
      <c r="B114" s="61">
        <v>1</v>
      </c>
      <c r="C114" s="61">
        <f t="shared" si="13"/>
        <v>192</v>
      </c>
      <c r="D114" s="61">
        <v>176</v>
      </c>
      <c r="E114" s="61">
        <v>16</v>
      </c>
      <c r="F114" s="62"/>
      <c r="G114" s="62">
        <v>6</v>
      </c>
      <c r="H114" s="62">
        <f t="shared" si="14"/>
        <v>192</v>
      </c>
      <c r="I114" s="62">
        <f t="shared" si="8"/>
        <v>237.29</v>
      </c>
    </row>
    <row r="115" spans="1:9" x14ac:dyDescent="0.25">
      <c r="A115" s="63" t="s">
        <v>156</v>
      </c>
      <c r="B115" s="61">
        <v>1</v>
      </c>
      <c r="C115" s="61">
        <f t="shared" si="13"/>
        <v>185</v>
      </c>
      <c r="D115" s="61">
        <v>176</v>
      </c>
      <c r="E115" s="61">
        <v>9</v>
      </c>
      <c r="F115" s="62"/>
      <c r="G115" s="62">
        <v>5.7</v>
      </c>
      <c r="H115" s="62">
        <f t="shared" si="14"/>
        <v>102.6</v>
      </c>
      <c r="I115" s="62">
        <f t="shared" si="8"/>
        <v>126.8</v>
      </c>
    </row>
    <row r="116" spans="1:9" x14ac:dyDescent="0.25">
      <c r="A116" s="63" t="s">
        <v>156</v>
      </c>
      <c r="B116" s="61">
        <v>1</v>
      </c>
      <c r="C116" s="61">
        <f t="shared" si="13"/>
        <v>185</v>
      </c>
      <c r="D116" s="61">
        <v>176</v>
      </c>
      <c r="E116" s="61">
        <v>9</v>
      </c>
      <c r="F116" s="62"/>
      <c r="G116" s="62">
        <v>5.7</v>
      </c>
      <c r="H116" s="62">
        <f t="shared" si="14"/>
        <v>102.6</v>
      </c>
      <c r="I116" s="62">
        <f t="shared" si="8"/>
        <v>126.8</v>
      </c>
    </row>
    <row r="117" spans="1:9" x14ac:dyDescent="0.25">
      <c r="A117" s="63" t="s">
        <v>156</v>
      </c>
      <c r="B117" s="61">
        <v>1</v>
      </c>
      <c r="C117" s="61">
        <f t="shared" si="13"/>
        <v>200</v>
      </c>
      <c r="D117" s="61">
        <v>176</v>
      </c>
      <c r="E117" s="61">
        <v>24</v>
      </c>
      <c r="F117" s="62"/>
      <c r="G117" s="62">
        <v>6</v>
      </c>
      <c r="H117" s="62">
        <f t="shared" si="14"/>
        <v>288</v>
      </c>
      <c r="I117" s="62">
        <f t="shared" si="8"/>
        <v>355.94</v>
      </c>
    </row>
    <row r="118" spans="1:9" x14ac:dyDescent="0.25">
      <c r="A118" s="63" t="s">
        <v>156</v>
      </c>
      <c r="B118" s="61">
        <v>1</v>
      </c>
      <c r="C118" s="61">
        <f t="shared" si="13"/>
        <v>192</v>
      </c>
      <c r="D118" s="61">
        <v>176</v>
      </c>
      <c r="E118" s="61">
        <v>16</v>
      </c>
      <c r="F118" s="62"/>
      <c r="G118" s="62">
        <v>6</v>
      </c>
      <c r="H118" s="62">
        <f t="shared" si="14"/>
        <v>192</v>
      </c>
      <c r="I118" s="62">
        <f t="shared" si="8"/>
        <v>237.29</v>
      </c>
    </row>
    <row r="119" spans="1:9" x14ac:dyDescent="0.25">
      <c r="A119" s="63" t="s">
        <v>156</v>
      </c>
      <c r="B119" s="61">
        <v>1</v>
      </c>
      <c r="C119" s="61">
        <f t="shared" si="13"/>
        <v>184</v>
      </c>
      <c r="D119" s="61">
        <v>176</v>
      </c>
      <c r="E119" s="61">
        <v>8</v>
      </c>
      <c r="F119" s="62"/>
      <c r="G119" s="62">
        <v>6</v>
      </c>
      <c r="H119" s="62">
        <f t="shared" si="14"/>
        <v>96</v>
      </c>
      <c r="I119" s="62">
        <f t="shared" si="8"/>
        <v>118.65</v>
      </c>
    </row>
    <row r="120" spans="1:9" x14ac:dyDescent="0.25">
      <c r="A120" s="63" t="s">
        <v>156</v>
      </c>
      <c r="B120" s="61">
        <v>1</v>
      </c>
      <c r="C120" s="61">
        <f t="shared" si="13"/>
        <v>204</v>
      </c>
      <c r="D120" s="61">
        <v>176</v>
      </c>
      <c r="E120" s="61">
        <v>28</v>
      </c>
      <c r="F120" s="62"/>
      <c r="G120" s="62">
        <v>6</v>
      </c>
      <c r="H120" s="62">
        <f t="shared" si="14"/>
        <v>336</v>
      </c>
      <c r="I120" s="62">
        <f t="shared" si="8"/>
        <v>415.26</v>
      </c>
    </row>
    <row r="121" spans="1:9" x14ac:dyDescent="0.25">
      <c r="A121" s="63" t="s">
        <v>156</v>
      </c>
      <c r="B121" s="61">
        <v>1</v>
      </c>
      <c r="C121" s="61">
        <f t="shared" si="13"/>
        <v>196</v>
      </c>
      <c r="D121" s="61">
        <v>176</v>
      </c>
      <c r="E121" s="61">
        <v>20</v>
      </c>
      <c r="F121" s="62"/>
      <c r="G121" s="62">
        <v>6</v>
      </c>
      <c r="H121" s="62">
        <f t="shared" si="14"/>
        <v>240</v>
      </c>
      <c r="I121" s="62">
        <f t="shared" si="8"/>
        <v>296.62</v>
      </c>
    </row>
    <row r="122" spans="1:9" x14ac:dyDescent="0.25">
      <c r="A122" s="63" t="s">
        <v>156</v>
      </c>
      <c r="B122" s="61">
        <v>1</v>
      </c>
      <c r="C122" s="61">
        <f t="shared" si="13"/>
        <v>177</v>
      </c>
      <c r="D122" s="61">
        <v>176</v>
      </c>
      <c r="E122" s="61">
        <v>1</v>
      </c>
      <c r="F122" s="62"/>
      <c r="G122" s="62">
        <v>5.7</v>
      </c>
      <c r="H122" s="62">
        <f t="shared" si="14"/>
        <v>11.4</v>
      </c>
      <c r="I122" s="62">
        <f t="shared" si="8"/>
        <v>14.09</v>
      </c>
    </row>
    <row r="123" spans="1:9" x14ac:dyDescent="0.25">
      <c r="A123" s="63" t="s">
        <v>156</v>
      </c>
      <c r="B123" s="61">
        <v>1</v>
      </c>
      <c r="C123" s="61">
        <f t="shared" si="13"/>
        <v>185</v>
      </c>
      <c r="D123" s="61">
        <v>176</v>
      </c>
      <c r="E123" s="61">
        <v>9</v>
      </c>
      <c r="F123" s="62"/>
      <c r="G123" s="62">
        <v>5.7</v>
      </c>
      <c r="H123" s="62">
        <f t="shared" si="14"/>
        <v>102.6</v>
      </c>
      <c r="I123" s="62">
        <f t="shared" si="8"/>
        <v>126.8</v>
      </c>
    </row>
    <row r="124" spans="1:9" x14ac:dyDescent="0.25">
      <c r="A124" s="63" t="s">
        <v>156</v>
      </c>
      <c r="B124" s="61">
        <v>1</v>
      </c>
      <c r="C124" s="61">
        <f t="shared" si="13"/>
        <v>185</v>
      </c>
      <c r="D124" s="61">
        <v>176</v>
      </c>
      <c r="E124" s="61">
        <v>9</v>
      </c>
      <c r="F124" s="62"/>
      <c r="G124" s="62">
        <v>5.7</v>
      </c>
      <c r="H124" s="62">
        <f t="shared" si="14"/>
        <v>102.6</v>
      </c>
      <c r="I124" s="62">
        <f t="shared" si="8"/>
        <v>126.8</v>
      </c>
    </row>
    <row r="125" spans="1:9" x14ac:dyDescent="0.25">
      <c r="A125" s="63" t="s">
        <v>156</v>
      </c>
      <c r="B125" s="61">
        <v>1</v>
      </c>
      <c r="C125" s="61">
        <f t="shared" si="13"/>
        <v>185</v>
      </c>
      <c r="D125" s="61">
        <v>176</v>
      </c>
      <c r="E125" s="61">
        <v>9</v>
      </c>
      <c r="F125" s="62"/>
      <c r="G125" s="62">
        <v>5.7</v>
      </c>
      <c r="H125" s="62">
        <f t="shared" si="14"/>
        <v>102.6</v>
      </c>
      <c r="I125" s="62">
        <f t="shared" si="8"/>
        <v>126.8</v>
      </c>
    </row>
    <row r="126" spans="1:9" x14ac:dyDescent="0.25">
      <c r="A126" s="63" t="s">
        <v>158</v>
      </c>
      <c r="B126" s="61">
        <v>1</v>
      </c>
      <c r="C126" s="61">
        <f t="shared" si="13"/>
        <v>180</v>
      </c>
      <c r="D126" s="61">
        <v>176</v>
      </c>
      <c r="E126" s="61">
        <v>4</v>
      </c>
      <c r="F126" s="62"/>
      <c r="G126" s="62">
        <v>4.4000000000000004</v>
      </c>
      <c r="H126" s="62">
        <f t="shared" si="14"/>
        <v>35.200000000000003</v>
      </c>
      <c r="I126" s="62">
        <f t="shared" si="8"/>
        <v>43.5</v>
      </c>
    </row>
    <row r="127" spans="1:9" x14ac:dyDescent="0.25">
      <c r="A127" s="63" t="s">
        <v>158</v>
      </c>
      <c r="B127" s="61">
        <v>1</v>
      </c>
      <c r="C127" s="61">
        <f t="shared" si="13"/>
        <v>196</v>
      </c>
      <c r="D127" s="61">
        <v>176</v>
      </c>
      <c r="E127" s="61">
        <v>20</v>
      </c>
      <c r="F127" s="62"/>
      <c r="G127" s="62">
        <v>4.4000000000000004</v>
      </c>
      <c r="H127" s="62">
        <f t="shared" si="14"/>
        <v>176</v>
      </c>
      <c r="I127" s="62">
        <f t="shared" si="8"/>
        <v>217.52</v>
      </c>
    </row>
    <row r="128" spans="1:9" x14ac:dyDescent="0.25">
      <c r="A128" s="63" t="s">
        <v>158</v>
      </c>
      <c r="B128" s="61">
        <v>1</v>
      </c>
      <c r="C128" s="61">
        <f t="shared" si="13"/>
        <v>180</v>
      </c>
      <c r="D128" s="61">
        <v>176</v>
      </c>
      <c r="E128" s="61">
        <v>4</v>
      </c>
      <c r="F128" s="62"/>
      <c r="G128" s="62">
        <v>4.4000000000000004</v>
      </c>
      <c r="H128" s="62">
        <f t="shared" si="14"/>
        <v>35.200000000000003</v>
      </c>
      <c r="I128" s="62">
        <f t="shared" si="8"/>
        <v>43.5</v>
      </c>
    </row>
    <row r="129" spans="1:9" x14ac:dyDescent="0.25">
      <c r="A129" s="63" t="s">
        <v>158</v>
      </c>
      <c r="B129" s="61">
        <v>1</v>
      </c>
      <c r="C129" s="61">
        <f t="shared" si="13"/>
        <v>182</v>
      </c>
      <c r="D129" s="61">
        <v>176</v>
      </c>
      <c r="E129" s="61">
        <v>6</v>
      </c>
      <c r="F129" s="62"/>
      <c r="G129" s="62">
        <v>4.4000000000000004</v>
      </c>
      <c r="H129" s="62">
        <f t="shared" si="14"/>
        <v>52.8</v>
      </c>
      <c r="I129" s="62">
        <f t="shared" si="8"/>
        <v>65.260000000000005</v>
      </c>
    </row>
    <row r="130" spans="1:9" x14ac:dyDescent="0.25">
      <c r="A130" s="63" t="s">
        <v>158</v>
      </c>
      <c r="B130" s="61">
        <v>1</v>
      </c>
      <c r="C130" s="61">
        <f t="shared" si="13"/>
        <v>180</v>
      </c>
      <c r="D130" s="61">
        <v>176</v>
      </c>
      <c r="E130" s="61">
        <v>4</v>
      </c>
      <c r="F130" s="62"/>
      <c r="G130" s="62">
        <v>4.4000000000000004</v>
      </c>
      <c r="H130" s="62">
        <f t="shared" si="14"/>
        <v>35.200000000000003</v>
      </c>
      <c r="I130" s="62">
        <f t="shared" si="8"/>
        <v>43.5</v>
      </c>
    </row>
    <row r="131" spans="1:9" x14ac:dyDescent="0.25">
      <c r="A131" s="63" t="s">
        <v>158</v>
      </c>
      <c r="B131" s="61">
        <v>1</v>
      </c>
      <c r="C131" s="61">
        <f t="shared" si="13"/>
        <v>208</v>
      </c>
      <c r="D131" s="61">
        <v>176</v>
      </c>
      <c r="E131" s="61">
        <v>32</v>
      </c>
      <c r="F131" s="62"/>
      <c r="G131" s="62">
        <v>4.4000000000000004</v>
      </c>
      <c r="H131" s="62">
        <f t="shared" si="14"/>
        <v>281.60000000000002</v>
      </c>
      <c r="I131" s="62">
        <f t="shared" si="8"/>
        <v>348.03</v>
      </c>
    </row>
    <row r="132" spans="1:9" x14ac:dyDescent="0.25">
      <c r="A132" s="63" t="s">
        <v>159</v>
      </c>
      <c r="B132" s="61">
        <v>1</v>
      </c>
      <c r="C132" s="61">
        <f t="shared" si="13"/>
        <v>192</v>
      </c>
      <c r="D132" s="61">
        <v>176</v>
      </c>
      <c r="E132" s="61">
        <v>16</v>
      </c>
      <c r="F132" s="62"/>
      <c r="G132" s="62">
        <v>4.4000000000000004</v>
      </c>
      <c r="H132" s="62">
        <f t="shared" si="14"/>
        <v>140.80000000000001</v>
      </c>
      <c r="I132" s="62">
        <f t="shared" si="8"/>
        <v>174.01</v>
      </c>
    </row>
    <row r="133" spans="1:9" x14ac:dyDescent="0.25">
      <c r="A133" s="63" t="s">
        <v>159</v>
      </c>
      <c r="B133" s="61">
        <v>1</v>
      </c>
      <c r="C133" s="61">
        <f t="shared" si="13"/>
        <v>208</v>
      </c>
      <c r="D133" s="61">
        <v>176</v>
      </c>
      <c r="E133" s="61">
        <v>32</v>
      </c>
      <c r="F133" s="62"/>
      <c r="G133" s="62">
        <v>4.4000000000000004</v>
      </c>
      <c r="H133" s="62">
        <f t="shared" si="14"/>
        <v>281.60000000000002</v>
      </c>
      <c r="I133" s="62">
        <f t="shared" si="8"/>
        <v>348.03</v>
      </c>
    </row>
    <row r="134" spans="1:9" x14ac:dyDescent="0.25">
      <c r="A134" s="63" t="s">
        <v>159</v>
      </c>
      <c r="B134" s="61">
        <v>1</v>
      </c>
      <c r="C134" s="61">
        <f t="shared" si="13"/>
        <v>184</v>
      </c>
      <c r="D134" s="61">
        <v>176</v>
      </c>
      <c r="E134" s="61">
        <v>8</v>
      </c>
      <c r="F134" s="62"/>
      <c r="G134" s="62">
        <v>4.4000000000000004</v>
      </c>
      <c r="H134" s="62">
        <f t="shared" si="14"/>
        <v>70.400000000000006</v>
      </c>
      <c r="I134" s="62">
        <f t="shared" si="8"/>
        <v>87.01</v>
      </c>
    </row>
    <row r="135" spans="1:9" x14ac:dyDescent="0.25">
      <c r="A135" s="63" t="s">
        <v>159</v>
      </c>
      <c r="B135" s="61">
        <v>1</v>
      </c>
      <c r="C135" s="61">
        <f t="shared" si="13"/>
        <v>200</v>
      </c>
      <c r="D135" s="61">
        <v>176</v>
      </c>
      <c r="E135" s="61">
        <v>24</v>
      </c>
      <c r="F135" s="62"/>
      <c r="G135" s="62">
        <v>4.4000000000000004</v>
      </c>
      <c r="H135" s="62">
        <f t="shared" si="14"/>
        <v>211.2</v>
      </c>
      <c r="I135" s="62">
        <f t="shared" si="8"/>
        <v>261.02</v>
      </c>
    </row>
    <row r="136" spans="1:9" x14ac:dyDescent="0.25">
      <c r="A136" s="63" t="s">
        <v>159</v>
      </c>
      <c r="B136" s="61">
        <v>1</v>
      </c>
      <c r="C136" s="61">
        <f t="shared" si="13"/>
        <v>200</v>
      </c>
      <c r="D136" s="61">
        <v>176</v>
      </c>
      <c r="E136" s="61">
        <v>24</v>
      </c>
      <c r="F136" s="62"/>
      <c r="G136" s="62">
        <v>4.4000000000000004</v>
      </c>
      <c r="H136" s="62">
        <f t="shared" si="14"/>
        <v>211.2</v>
      </c>
      <c r="I136" s="62">
        <f t="shared" si="8"/>
        <v>261.02</v>
      </c>
    </row>
    <row r="137" spans="1:9" x14ac:dyDescent="0.25">
      <c r="A137" s="63" t="s">
        <v>159</v>
      </c>
      <c r="B137" s="61">
        <v>1</v>
      </c>
      <c r="C137" s="61">
        <f t="shared" si="13"/>
        <v>208</v>
      </c>
      <c r="D137" s="61">
        <v>176</v>
      </c>
      <c r="E137" s="61">
        <v>32</v>
      </c>
      <c r="F137" s="62"/>
      <c r="G137" s="62">
        <v>4.4000000000000004</v>
      </c>
      <c r="H137" s="62">
        <f t="shared" si="14"/>
        <v>281.60000000000002</v>
      </c>
      <c r="I137" s="62">
        <f t="shared" si="8"/>
        <v>348.03</v>
      </c>
    </row>
    <row r="138" spans="1:9" x14ac:dyDescent="0.25">
      <c r="A138" s="63" t="s">
        <v>159</v>
      </c>
      <c r="B138" s="61">
        <v>1</v>
      </c>
      <c r="C138" s="61">
        <f t="shared" si="13"/>
        <v>192</v>
      </c>
      <c r="D138" s="61">
        <v>176</v>
      </c>
      <c r="E138" s="61">
        <v>16</v>
      </c>
      <c r="F138" s="62"/>
      <c r="G138" s="62">
        <v>4.4000000000000004</v>
      </c>
      <c r="H138" s="62">
        <f t="shared" si="14"/>
        <v>140.80000000000001</v>
      </c>
      <c r="I138" s="62">
        <f t="shared" si="8"/>
        <v>174.01</v>
      </c>
    </row>
    <row r="139" spans="1:9" x14ac:dyDescent="0.25">
      <c r="A139" s="63" t="s">
        <v>159</v>
      </c>
      <c r="B139" s="61">
        <v>1</v>
      </c>
      <c r="C139" s="61">
        <f t="shared" si="13"/>
        <v>184</v>
      </c>
      <c r="D139" s="61">
        <v>176</v>
      </c>
      <c r="E139" s="61">
        <v>8</v>
      </c>
      <c r="F139" s="62"/>
      <c r="G139" s="62">
        <v>4.4000000000000004</v>
      </c>
      <c r="H139" s="62">
        <f t="shared" si="14"/>
        <v>70.400000000000006</v>
      </c>
      <c r="I139" s="62">
        <f t="shared" si="8"/>
        <v>87.01</v>
      </c>
    </row>
    <row r="140" spans="1:9" x14ac:dyDescent="0.25">
      <c r="A140" s="63" t="s">
        <v>159</v>
      </c>
      <c r="B140" s="61">
        <v>1</v>
      </c>
      <c r="C140" s="61">
        <f t="shared" si="13"/>
        <v>192</v>
      </c>
      <c r="D140" s="61">
        <v>176</v>
      </c>
      <c r="E140" s="61">
        <v>16</v>
      </c>
      <c r="F140" s="62"/>
      <c r="G140" s="62">
        <v>4.4000000000000004</v>
      </c>
      <c r="H140" s="62">
        <f t="shared" si="14"/>
        <v>140.80000000000001</v>
      </c>
      <c r="I140" s="62">
        <f t="shared" si="8"/>
        <v>174.01</v>
      </c>
    </row>
    <row r="141" spans="1:9" x14ac:dyDescent="0.25">
      <c r="A141" s="63" t="s">
        <v>159</v>
      </c>
      <c r="B141" s="61">
        <v>1</v>
      </c>
      <c r="C141" s="61">
        <f t="shared" si="13"/>
        <v>208</v>
      </c>
      <c r="D141" s="61">
        <v>176</v>
      </c>
      <c r="E141" s="61">
        <v>32</v>
      </c>
      <c r="F141" s="62"/>
      <c r="G141" s="62">
        <v>4.4000000000000004</v>
      </c>
      <c r="H141" s="62">
        <f t="shared" si="14"/>
        <v>281.60000000000002</v>
      </c>
      <c r="I141" s="62">
        <f t="shared" si="8"/>
        <v>348.03</v>
      </c>
    </row>
    <row r="142" spans="1:9" x14ac:dyDescent="0.25">
      <c r="A142" s="63" t="s">
        <v>159</v>
      </c>
      <c r="B142" s="61">
        <v>1</v>
      </c>
      <c r="C142" s="61">
        <f t="shared" si="13"/>
        <v>184</v>
      </c>
      <c r="D142" s="61">
        <v>176</v>
      </c>
      <c r="E142" s="61">
        <v>8</v>
      </c>
      <c r="F142" s="62"/>
      <c r="G142" s="62">
        <v>4.4000000000000004</v>
      </c>
      <c r="H142" s="62">
        <f t="shared" si="14"/>
        <v>70.400000000000006</v>
      </c>
      <c r="I142" s="62">
        <f t="shared" ref="I142:I147" si="15">ROUND(H142*1.2359,2)</f>
        <v>87.01</v>
      </c>
    </row>
    <row r="143" spans="1:9" x14ac:dyDescent="0.25">
      <c r="A143" s="63" t="s">
        <v>159</v>
      </c>
      <c r="B143" s="61">
        <v>1</v>
      </c>
      <c r="C143" s="61">
        <f t="shared" si="13"/>
        <v>208</v>
      </c>
      <c r="D143" s="61">
        <v>176</v>
      </c>
      <c r="E143" s="61">
        <v>32</v>
      </c>
      <c r="F143" s="62"/>
      <c r="G143" s="62">
        <v>4.4000000000000004</v>
      </c>
      <c r="H143" s="62">
        <f t="shared" si="14"/>
        <v>281.60000000000002</v>
      </c>
      <c r="I143" s="62">
        <f t="shared" si="15"/>
        <v>348.03</v>
      </c>
    </row>
    <row r="144" spans="1:9" x14ac:dyDescent="0.25">
      <c r="A144" s="63" t="s">
        <v>55</v>
      </c>
      <c r="B144" s="61">
        <v>1</v>
      </c>
      <c r="C144" s="61">
        <f t="shared" si="13"/>
        <v>198</v>
      </c>
      <c r="D144" s="61">
        <v>176</v>
      </c>
      <c r="E144" s="61">
        <v>22</v>
      </c>
      <c r="F144" s="62">
        <v>1360</v>
      </c>
      <c r="G144" s="62">
        <f>ROUND(F144/176,3)</f>
        <v>7.7270000000000003</v>
      </c>
      <c r="H144" s="62">
        <f t="shared" si="14"/>
        <v>339.99</v>
      </c>
      <c r="I144" s="62">
        <f t="shared" si="15"/>
        <v>420.19</v>
      </c>
    </row>
    <row r="145" spans="1:9" x14ac:dyDescent="0.25">
      <c r="A145" s="63" t="s">
        <v>56</v>
      </c>
      <c r="B145" s="61">
        <v>1</v>
      </c>
      <c r="C145" s="61">
        <f t="shared" si="13"/>
        <v>194</v>
      </c>
      <c r="D145" s="61">
        <v>176</v>
      </c>
      <c r="E145" s="61">
        <v>18</v>
      </c>
      <c r="F145" s="62">
        <v>1500</v>
      </c>
      <c r="G145" s="62">
        <f>ROUND(F145/176,3)</f>
        <v>8.5229999999999997</v>
      </c>
      <c r="H145" s="62">
        <f t="shared" si="14"/>
        <v>306.83</v>
      </c>
      <c r="I145" s="62">
        <f t="shared" si="15"/>
        <v>379.21</v>
      </c>
    </row>
    <row r="146" spans="1:9" x14ac:dyDescent="0.25">
      <c r="A146" s="63" t="s">
        <v>166</v>
      </c>
      <c r="B146" s="61">
        <v>1</v>
      </c>
      <c r="C146" s="61">
        <f t="shared" si="13"/>
        <v>190</v>
      </c>
      <c r="D146" s="61">
        <v>176</v>
      </c>
      <c r="E146" s="61">
        <v>14</v>
      </c>
      <c r="F146" s="62"/>
      <c r="G146" s="62">
        <v>6.72</v>
      </c>
      <c r="H146" s="62">
        <f t="shared" si="14"/>
        <v>188.16</v>
      </c>
      <c r="I146" s="62">
        <f t="shared" si="15"/>
        <v>232.55</v>
      </c>
    </row>
    <row r="147" spans="1:9" x14ac:dyDescent="0.25">
      <c r="A147" s="63" t="s">
        <v>166</v>
      </c>
      <c r="B147" s="61">
        <v>1</v>
      </c>
      <c r="C147" s="61">
        <f t="shared" si="13"/>
        <v>193</v>
      </c>
      <c r="D147" s="61">
        <v>176</v>
      </c>
      <c r="E147" s="61">
        <v>17</v>
      </c>
      <c r="F147" s="62"/>
      <c r="G147" s="62">
        <v>6.72</v>
      </c>
      <c r="H147" s="62">
        <f t="shared" si="14"/>
        <v>228.48</v>
      </c>
      <c r="I147" s="62">
        <f t="shared" si="15"/>
        <v>282.38</v>
      </c>
    </row>
    <row r="148" spans="1:9" x14ac:dyDescent="0.25">
      <c r="B148" s="64"/>
      <c r="C148" s="64"/>
      <c r="D148" s="64"/>
      <c r="E148" s="64"/>
      <c r="F148" s="65"/>
      <c r="G148" s="65"/>
      <c r="H148" s="65"/>
      <c r="I148" s="65"/>
    </row>
  </sheetData>
  <mergeCells count="12"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  <mergeCell ref="D8:D9"/>
    <mergeCell ref="E8:E9"/>
  </mergeCells>
  <pageMargins left="0.70866141732283472" right="0.70866141732283472" top="0.74803149606299213" bottom="0.74803149606299213" header="0.31496062992125984" footer="0.31496062992125984"/>
  <pageSetup paperSize="9" scale="1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1F014-47DC-4A54-99C4-5EC2CF779078}">
  <sheetPr>
    <tabColor theme="9" tint="0.59999389629810485"/>
  </sheetPr>
  <dimension ref="A1:I153"/>
  <sheetViews>
    <sheetView zoomScale="86" zoomScaleNormal="86" workbookViewId="0">
      <selection activeCell="K9" sqref="K9"/>
    </sheetView>
  </sheetViews>
  <sheetFormatPr defaultRowHeight="15.75" x14ac:dyDescent="0.25"/>
  <cols>
    <col min="1" max="1" width="56" style="27" customWidth="1"/>
    <col min="2" max="2" width="15.28515625" style="130" customWidth="1"/>
    <col min="3" max="3" width="14.5703125" style="27" customWidth="1"/>
    <col min="4" max="4" width="14.7109375" style="27" customWidth="1"/>
    <col min="5" max="5" width="18.28515625" style="128" customWidth="1"/>
    <col min="6" max="6" width="13.28515625" style="27" customWidth="1"/>
    <col min="7" max="7" width="14.5703125" style="28" customWidth="1"/>
    <col min="8" max="9" width="20.5703125" style="27" customWidth="1"/>
    <col min="10" max="16384" width="9.140625" style="27"/>
  </cols>
  <sheetData>
    <row r="1" spans="1:9" x14ac:dyDescent="0.25">
      <c r="H1" s="281" t="s">
        <v>336</v>
      </c>
      <c r="I1" s="281"/>
    </row>
    <row r="2" spans="1:9" s="29" customFormat="1" ht="30" customHeight="1" x14ac:dyDescent="0.25">
      <c r="A2" s="282" t="s">
        <v>297</v>
      </c>
      <c r="B2" s="282"/>
      <c r="C2" s="282"/>
      <c r="D2" s="282"/>
      <c r="E2" s="282"/>
      <c r="F2" s="282"/>
      <c r="G2" s="282"/>
      <c r="H2" s="282"/>
      <c r="I2" s="282"/>
    </row>
    <row r="4" spans="1:9" x14ac:dyDescent="0.25">
      <c r="A4" s="27" t="s">
        <v>315</v>
      </c>
    </row>
    <row r="5" spans="1:9" x14ac:dyDescent="0.25">
      <c r="A5" s="27" t="s">
        <v>316</v>
      </c>
    </row>
    <row r="6" spans="1:9" x14ac:dyDescent="0.25">
      <c r="E6" s="129"/>
      <c r="H6" s="131"/>
      <c r="I6" s="132"/>
    </row>
    <row r="7" spans="1:9" ht="33" customHeight="1" x14ac:dyDescent="0.25">
      <c r="A7" s="283"/>
      <c r="B7" s="284" t="s">
        <v>3</v>
      </c>
      <c r="C7" s="285" t="s">
        <v>4</v>
      </c>
      <c r="D7" s="285"/>
      <c r="E7" s="285"/>
      <c r="F7" s="285" t="s">
        <v>2</v>
      </c>
      <c r="G7" s="285" t="s">
        <v>296</v>
      </c>
      <c r="H7" s="286" t="s">
        <v>5</v>
      </c>
      <c r="I7" s="287" t="s">
        <v>1</v>
      </c>
    </row>
    <row r="8" spans="1:9" x14ac:dyDescent="0.25">
      <c r="A8" s="283"/>
      <c r="B8" s="284"/>
      <c r="C8" s="288" t="s">
        <v>294</v>
      </c>
      <c r="D8" s="288" t="s">
        <v>295</v>
      </c>
      <c r="E8" s="285" t="s">
        <v>6</v>
      </c>
      <c r="F8" s="285"/>
      <c r="G8" s="285"/>
      <c r="H8" s="286"/>
      <c r="I8" s="287"/>
    </row>
    <row r="9" spans="1:9" ht="53.25" customHeight="1" x14ac:dyDescent="0.25">
      <c r="A9" s="283"/>
      <c r="B9" s="284"/>
      <c r="C9" s="289"/>
      <c r="D9" s="289"/>
      <c r="E9" s="285"/>
      <c r="F9" s="285"/>
      <c r="G9" s="285"/>
      <c r="H9" s="286"/>
      <c r="I9" s="287"/>
    </row>
    <row r="10" spans="1:9" ht="16.5" x14ac:dyDescent="0.25">
      <c r="A10" s="69">
        <v>1</v>
      </c>
      <c r="B10" s="69">
        <v>2</v>
      </c>
      <c r="C10" s="69" t="s">
        <v>42</v>
      </c>
      <c r="D10" s="69">
        <v>4</v>
      </c>
      <c r="E10" s="69">
        <v>5</v>
      </c>
      <c r="F10" s="69">
        <v>6</v>
      </c>
      <c r="G10" s="69">
        <v>7</v>
      </c>
      <c r="H10" s="69">
        <v>8</v>
      </c>
      <c r="I10" s="69" t="s">
        <v>293</v>
      </c>
    </row>
    <row r="11" spans="1:9" s="29" customFormat="1" x14ac:dyDescent="0.25">
      <c r="A11" s="30" t="s">
        <v>0</v>
      </c>
      <c r="B11" s="142">
        <f>B12+B100+B104+B121+B132+B140</f>
        <v>124</v>
      </c>
      <c r="C11" s="143"/>
      <c r="D11" s="143"/>
      <c r="E11" s="142">
        <f t="shared" ref="E11:I11" si="0">E12+E100+E104+E121+E132+E140</f>
        <v>5271.75</v>
      </c>
      <c r="F11" s="134"/>
      <c r="G11" s="134"/>
      <c r="H11" s="134">
        <f t="shared" si="0"/>
        <v>89662.609999999986</v>
      </c>
      <c r="I11" s="134">
        <f t="shared" si="0"/>
        <v>110813.99000000003</v>
      </c>
    </row>
    <row r="12" spans="1:9" s="29" customFormat="1" x14ac:dyDescent="0.25">
      <c r="A12" s="31" t="s">
        <v>57</v>
      </c>
      <c r="B12" s="144">
        <f t="shared" ref="B12" si="1">B13+B51+B88</f>
        <v>84</v>
      </c>
      <c r="C12" s="145"/>
      <c r="D12" s="145"/>
      <c r="E12" s="144">
        <f>E13+E51+E88</f>
        <v>4267.75</v>
      </c>
      <c r="F12" s="32"/>
      <c r="G12" s="126"/>
      <c r="H12" s="126">
        <f>H13+H51+H88</f>
        <v>72824.419999999984</v>
      </c>
      <c r="I12" s="126">
        <f>I13+I51+I88</f>
        <v>90003.650000000023</v>
      </c>
    </row>
    <row r="13" spans="1:9" s="29" customFormat="1" ht="31.5" x14ac:dyDescent="0.25">
      <c r="A13" s="124" t="s">
        <v>171</v>
      </c>
      <c r="B13" s="140">
        <f t="shared" ref="B13" si="2">SUM(B14:B50)</f>
        <v>37</v>
      </c>
      <c r="C13" s="141"/>
      <c r="D13" s="141"/>
      <c r="E13" s="140">
        <f>SUM(E14:E50)</f>
        <v>2959.75</v>
      </c>
      <c r="F13" s="33"/>
      <c r="G13" s="127"/>
      <c r="H13" s="127">
        <f>SUM(H14:H50)</f>
        <v>58339.659999999982</v>
      </c>
      <c r="I13" s="127">
        <f>SUM(I14:I50)</f>
        <v>72101.960000000021</v>
      </c>
    </row>
    <row r="14" spans="1:9" s="29" customFormat="1" x14ac:dyDescent="0.25">
      <c r="A14" s="34" t="s">
        <v>58</v>
      </c>
      <c r="B14" s="135">
        <v>1</v>
      </c>
      <c r="C14" s="136">
        <f>D14+E14</f>
        <v>104</v>
      </c>
      <c r="D14" s="136">
        <v>80</v>
      </c>
      <c r="E14" s="135">
        <v>24</v>
      </c>
      <c r="F14" s="137">
        <v>1734.5679999999998</v>
      </c>
      <c r="G14" s="133">
        <f>F14/176</f>
        <v>9.8554999999999993</v>
      </c>
      <c r="H14" s="133">
        <f>ROUND(E14*G14*2,2)</f>
        <v>473.06</v>
      </c>
      <c r="I14" s="133">
        <f>ROUND(H14*1.2359,2)</f>
        <v>584.65</v>
      </c>
    </row>
    <row r="15" spans="1:9" s="29" customFormat="1" x14ac:dyDescent="0.25">
      <c r="A15" s="34" t="s">
        <v>58</v>
      </c>
      <c r="B15" s="135">
        <v>1</v>
      </c>
      <c r="C15" s="136">
        <f t="shared" ref="C15:C50" si="3">D15+E15</f>
        <v>160</v>
      </c>
      <c r="D15" s="136">
        <v>136</v>
      </c>
      <c r="E15" s="135">
        <v>24</v>
      </c>
      <c r="F15" s="137">
        <v>1734.5679999999998</v>
      </c>
      <c r="G15" s="133">
        <f t="shared" ref="G15:G50" si="4">F15/176</f>
        <v>9.8554999999999993</v>
      </c>
      <c r="H15" s="133">
        <f t="shared" ref="H15:H50" si="5">ROUND(E15*G15*2,2)</f>
        <v>473.06</v>
      </c>
      <c r="I15" s="133">
        <f t="shared" ref="I15:I50" si="6">ROUND(H15*1.2359,2)</f>
        <v>584.65</v>
      </c>
    </row>
    <row r="16" spans="1:9" s="29" customFormat="1" x14ac:dyDescent="0.25">
      <c r="A16" s="34" t="s">
        <v>58</v>
      </c>
      <c r="B16" s="135">
        <v>1</v>
      </c>
      <c r="C16" s="136">
        <f t="shared" si="3"/>
        <v>144</v>
      </c>
      <c r="D16" s="136">
        <v>136</v>
      </c>
      <c r="E16" s="135">
        <v>8</v>
      </c>
      <c r="F16" s="137">
        <v>1734.5679999999998</v>
      </c>
      <c r="G16" s="133">
        <f t="shared" si="4"/>
        <v>9.8554999999999993</v>
      </c>
      <c r="H16" s="133">
        <f t="shared" si="5"/>
        <v>157.69</v>
      </c>
      <c r="I16" s="133">
        <f t="shared" si="6"/>
        <v>194.89</v>
      </c>
    </row>
    <row r="17" spans="1:9" s="29" customFormat="1" x14ac:dyDescent="0.25">
      <c r="A17" s="34" t="s">
        <v>59</v>
      </c>
      <c r="B17" s="135">
        <v>1</v>
      </c>
      <c r="C17" s="136">
        <f t="shared" si="3"/>
        <v>100</v>
      </c>
      <c r="D17" s="136">
        <v>56</v>
      </c>
      <c r="E17" s="135">
        <v>44</v>
      </c>
      <c r="F17" s="137">
        <v>1734.5679999999998</v>
      </c>
      <c r="G17" s="133">
        <f t="shared" si="4"/>
        <v>9.8554999999999993</v>
      </c>
      <c r="H17" s="133">
        <f t="shared" si="5"/>
        <v>867.28</v>
      </c>
      <c r="I17" s="133">
        <f t="shared" si="6"/>
        <v>1071.8699999999999</v>
      </c>
    </row>
    <row r="18" spans="1:9" s="29" customFormat="1" x14ac:dyDescent="0.25">
      <c r="A18" s="34" t="s">
        <v>59</v>
      </c>
      <c r="B18" s="135">
        <v>1</v>
      </c>
      <c r="C18" s="136">
        <f t="shared" si="3"/>
        <v>168</v>
      </c>
      <c r="D18" s="136">
        <v>136</v>
      </c>
      <c r="E18" s="135">
        <v>32</v>
      </c>
      <c r="F18" s="137">
        <v>1734.5679999999998</v>
      </c>
      <c r="G18" s="133">
        <f t="shared" si="4"/>
        <v>9.8554999999999993</v>
      </c>
      <c r="H18" s="133">
        <f t="shared" si="5"/>
        <v>630.75</v>
      </c>
      <c r="I18" s="133">
        <f t="shared" si="6"/>
        <v>779.54</v>
      </c>
    </row>
    <row r="19" spans="1:9" s="29" customFormat="1" x14ac:dyDescent="0.25">
      <c r="A19" s="34" t="s">
        <v>60</v>
      </c>
      <c r="B19" s="135">
        <v>1</v>
      </c>
      <c r="C19" s="136">
        <f t="shared" si="3"/>
        <v>168</v>
      </c>
      <c r="D19" s="136">
        <v>136</v>
      </c>
      <c r="E19" s="135">
        <v>32</v>
      </c>
      <c r="F19" s="137">
        <v>1734.5679999999998</v>
      </c>
      <c r="G19" s="133">
        <f t="shared" si="4"/>
        <v>9.8554999999999993</v>
      </c>
      <c r="H19" s="133">
        <f t="shared" si="5"/>
        <v>630.75</v>
      </c>
      <c r="I19" s="133">
        <f t="shared" si="6"/>
        <v>779.54</v>
      </c>
    </row>
    <row r="20" spans="1:9" s="29" customFormat="1" x14ac:dyDescent="0.25">
      <c r="A20" s="34" t="s">
        <v>60</v>
      </c>
      <c r="B20" s="135">
        <v>1</v>
      </c>
      <c r="C20" s="136">
        <f t="shared" si="3"/>
        <v>356.5</v>
      </c>
      <c r="D20" s="136">
        <v>176</v>
      </c>
      <c r="E20" s="135">
        <v>180.5</v>
      </c>
      <c r="F20" s="137">
        <v>1734.5679999999998</v>
      </c>
      <c r="G20" s="133">
        <f t="shared" si="4"/>
        <v>9.8554999999999993</v>
      </c>
      <c r="H20" s="133">
        <f t="shared" si="5"/>
        <v>3557.84</v>
      </c>
      <c r="I20" s="133">
        <f t="shared" si="6"/>
        <v>4397.13</v>
      </c>
    </row>
    <row r="21" spans="1:9" s="29" customFormat="1" x14ac:dyDescent="0.25">
      <c r="A21" s="34" t="s">
        <v>60</v>
      </c>
      <c r="B21" s="135">
        <v>1</v>
      </c>
      <c r="C21" s="136">
        <f t="shared" si="3"/>
        <v>105</v>
      </c>
      <c r="D21" s="136">
        <v>56</v>
      </c>
      <c r="E21" s="135">
        <v>49</v>
      </c>
      <c r="F21" s="137">
        <v>1734.5679999999998</v>
      </c>
      <c r="G21" s="133">
        <f t="shared" si="4"/>
        <v>9.8554999999999993</v>
      </c>
      <c r="H21" s="133">
        <f t="shared" si="5"/>
        <v>965.84</v>
      </c>
      <c r="I21" s="133">
        <f t="shared" si="6"/>
        <v>1193.68</v>
      </c>
    </row>
    <row r="22" spans="1:9" s="29" customFormat="1" x14ac:dyDescent="0.25">
      <c r="A22" s="34" t="s">
        <v>60</v>
      </c>
      <c r="B22" s="135">
        <v>1</v>
      </c>
      <c r="C22" s="136">
        <f t="shared" si="3"/>
        <v>352</v>
      </c>
      <c r="D22" s="136">
        <v>176</v>
      </c>
      <c r="E22" s="135">
        <v>176</v>
      </c>
      <c r="F22" s="137">
        <v>1734.5679999999998</v>
      </c>
      <c r="G22" s="133">
        <f t="shared" si="4"/>
        <v>9.8554999999999993</v>
      </c>
      <c r="H22" s="133">
        <f t="shared" si="5"/>
        <v>3469.14</v>
      </c>
      <c r="I22" s="133">
        <f t="shared" si="6"/>
        <v>4287.51</v>
      </c>
    </row>
    <row r="23" spans="1:9" s="29" customFormat="1" x14ac:dyDescent="0.25">
      <c r="A23" s="35" t="s">
        <v>61</v>
      </c>
      <c r="B23" s="135">
        <v>1</v>
      </c>
      <c r="C23" s="136">
        <f t="shared" si="3"/>
        <v>74</v>
      </c>
      <c r="D23" s="138">
        <v>37</v>
      </c>
      <c r="E23" s="139">
        <v>37</v>
      </c>
      <c r="F23" s="137">
        <v>1734.5679999999998</v>
      </c>
      <c r="G23" s="133">
        <f t="shared" si="4"/>
        <v>9.8554999999999993</v>
      </c>
      <c r="H23" s="133">
        <f t="shared" si="5"/>
        <v>729.31</v>
      </c>
      <c r="I23" s="133">
        <f t="shared" si="6"/>
        <v>901.35</v>
      </c>
    </row>
    <row r="24" spans="1:9" s="29" customFormat="1" x14ac:dyDescent="0.25">
      <c r="A24" s="35" t="s">
        <v>61</v>
      </c>
      <c r="B24" s="135">
        <v>1</v>
      </c>
      <c r="C24" s="136">
        <f t="shared" si="3"/>
        <v>130</v>
      </c>
      <c r="D24" s="138">
        <v>65</v>
      </c>
      <c r="E24" s="139">
        <v>65</v>
      </c>
      <c r="F24" s="137">
        <v>1734.5679999999998</v>
      </c>
      <c r="G24" s="133">
        <f t="shared" si="4"/>
        <v>9.8554999999999993</v>
      </c>
      <c r="H24" s="133">
        <f t="shared" si="5"/>
        <v>1281.22</v>
      </c>
      <c r="I24" s="133">
        <f t="shared" si="6"/>
        <v>1583.46</v>
      </c>
    </row>
    <row r="25" spans="1:9" s="29" customFormat="1" x14ac:dyDescent="0.25">
      <c r="A25" s="35" t="s">
        <v>61</v>
      </c>
      <c r="B25" s="135">
        <v>1</v>
      </c>
      <c r="C25" s="136">
        <f t="shared" si="3"/>
        <v>10</v>
      </c>
      <c r="D25" s="138">
        <v>5</v>
      </c>
      <c r="E25" s="139">
        <v>5</v>
      </c>
      <c r="F25" s="137">
        <v>1734.5679999999998</v>
      </c>
      <c r="G25" s="133">
        <f t="shared" si="4"/>
        <v>9.8554999999999993</v>
      </c>
      <c r="H25" s="133">
        <f t="shared" si="5"/>
        <v>98.56</v>
      </c>
      <c r="I25" s="133">
        <f t="shared" si="6"/>
        <v>121.81</v>
      </c>
    </row>
    <row r="26" spans="1:9" s="29" customFormat="1" x14ac:dyDescent="0.25">
      <c r="A26" s="35" t="s">
        <v>61</v>
      </c>
      <c r="B26" s="135">
        <v>1</v>
      </c>
      <c r="C26" s="136">
        <f t="shared" si="3"/>
        <v>294</v>
      </c>
      <c r="D26" s="138">
        <v>147</v>
      </c>
      <c r="E26" s="139">
        <v>147</v>
      </c>
      <c r="F26" s="137">
        <v>1734.5679999999998</v>
      </c>
      <c r="G26" s="133">
        <f t="shared" si="4"/>
        <v>9.8554999999999993</v>
      </c>
      <c r="H26" s="133">
        <f t="shared" si="5"/>
        <v>2897.52</v>
      </c>
      <c r="I26" s="133">
        <f t="shared" si="6"/>
        <v>3581.04</v>
      </c>
    </row>
    <row r="27" spans="1:9" s="29" customFormat="1" x14ac:dyDescent="0.25">
      <c r="A27" s="35" t="s">
        <v>61</v>
      </c>
      <c r="B27" s="135">
        <v>1</v>
      </c>
      <c r="C27" s="136">
        <f t="shared" si="3"/>
        <v>144</v>
      </c>
      <c r="D27" s="138">
        <v>72</v>
      </c>
      <c r="E27" s="139">
        <v>72</v>
      </c>
      <c r="F27" s="137">
        <v>1734.5679999999998</v>
      </c>
      <c r="G27" s="133">
        <f t="shared" si="4"/>
        <v>9.8554999999999993</v>
      </c>
      <c r="H27" s="133">
        <f t="shared" si="5"/>
        <v>1419.19</v>
      </c>
      <c r="I27" s="133">
        <f t="shared" si="6"/>
        <v>1753.98</v>
      </c>
    </row>
    <row r="28" spans="1:9" s="29" customFormat="1" x14ac:dyDescent="0.25">
      <c r="A28" s="35" t="s">
        <v>61</v>
      </c>
      <c r="B28" s="135">
        <v>1</v>
      </c>
      <c r="C28" s="136">
        <f t="shared" si="3"/>
        <v>532</v>
      </c>
      <c r="D28" s="138">
        <v>266</v>
      </c>
      <c r="E28" s="139">
        <v>266</v>
      </c>
      <c r="F28" s="137">
        <v>1734.5679999999998</v>
      </c>
      <c r="G28" s="133">
        <f t="shared" si="4"/>
        <v>9.8554999999999993</v>
      </c>
      <c r="H28" s="133">
        <f t="shared" si="5"/>
        <v>5243.13</v>
      </c>
      <c r="I28" s="133">
        <f t="shared" si="6"/>
        <v>6479.98</v>
      </c>
    </row>
    <row r="29" spans="1:9" s="29" customFormat="1" x14ac:dyDescent="0.25">
      <c r="A29" s="35" t="s">
        <v>61</v>
      </c>
      <c r="B29" s="135">
        <v>1</v>
      </c>
      <c r="C29" s="136">
        <f t="shared" si="3"/>
        <v>154</v>
      </c>
      <c r="D29" s="138">
        <v>77</v>
      </c>
      <c r="E29" s="139">
        <v>77</v>
      </c>
      <c r="F29" s="137">
        <v>1734.5679999999998</v>
      </c>
      <c r="G29" s="133">
        <f t="shared" si="4"/>
        <v>9.8554999999999993</v>
      </c>
      <c r="H29" s="133">
        <f t="shared" si="5"/>
        <v>1517.75</v>
      </c>
      <c r="I29" s="133">
        <f t="shared" si="6"/>
        <v>1875.79</v>
      </c>
    </row>
    <row r="30" spans="1:9" s="29" customFormat="1" x14ac:dyDescent="0.25">
      <c r="A30" s="35" t="s">
        <v>62</v>
      </c>
      <c r="B30" s="135">
        <v>1</v>
      </c>
      <c r="C30" s="136">
        <f t="shared" si="3"/>
        <v>24</v>
      </c>
      <c r="D30" s="138">
        <v>16</v>
      </c>
      <c r="E30" s="139">
        <v>8</v>
      </c>
      <c r="F30" s="137">
        <v>1734.5679999999998</v>
      </c>
      <c r="G30" s="133">
        <f t="shared" si="4"/>
        <v>9.8554999999999993</v>
      </c>
      <c r="H30" s="133">
        <f t="shared" si="5"/>
        <v>157.69</v>
      </c>
      <c r="I30" s="133">
        <f t="shared" si="6"/>
        <v>194.89</v>
      </c>
    </row>
    <row r="31" spans="1:9" s="29" customFormat="1" x14ac:dyDescent="0.25">
      <c r="A31" s="35" t="s">
        <v>62</v>
      </c>
      <c r="B31" s="135">
        <v>1</v>
      </c>
      <c r="C31" s="136">
        <f t="shared" si="3"/>
        <v>268.5</v>
      </c>
      <c r="D31" s="138">
        <v>176</v>
      </c>
      <c r="E31" s="139">
        <v>92.5</v>
      </c>
      <c r="F31" s="137">
        <v>1734.5679999999998</v>
      </c>
      <c r="G31" s="133">
        <f t="shared" si="4"/>
        <v>9.8554999999999993</v>
      </c>
      <c r="H31" s="133">
        <f t="shared" si="5"/>
        <v>1823.27</v>
      </c>
      <c r="I31" s="133">
        <f t="shared" si="6"/>
        <v>2253.38</v>
      </c>
    </row>
    <row r="32" spans="1:9" s="29" customFormat="1" x14ac:dyDescent="0.25">
      <c r="A32" s="35" t="s">
        <v>62</v>
      </c>
      <c r="B32" s="135">
        <v>1</v>
      </c>
      <c r="C32" s="136">
        <f t="shared" si="3"/>
        <v>81</v>
      </c>
      <c r="D32" s="138">
        <v>56</v>
      </c>
      <c r="E32" s="139">
        <v>25</v>
      </c>
      <c r="F32" s="137">
        <v>1734.5679999999998</v>
      </c>
      <c r="G32" s="133">
        <f t="shared" si="4"/>
        <v>9.8554999999999993</v>
      </c>
      <c r="H32" s="133">
        <f t="shared" si="5"/>
        <v>492.78</v>
      </c>
      <c r="I32" s="133">
        <f t="shared" si="6"/>
        <v>609.03</v>
      </c>
    </row>
    <row r="33" spans="1:9" s="29" customFormat="1" x14ac:dyDescent="0.25">
      <c r="A33" s="35" t="s">
        <v>62</v>
      </c>
      <c r="B33" s="135">
        <v>1</v>
      </c>
      <c r="C33" s="136">
        <f t="shared" si="3"/>
        <v>258.5</v>
      </c>
      <c r="D33" s="138">
        <v>160</v>
      </c>
      <c r="E33" s="139">
        <v>98.5</v>
      </c>
      <c r="F33" s="137">
        <v>1734.5679999999998</v>
      </c>
      <c r="G33" s="133">
        <f t="shared" si="4"/>
        <v>9.8554999999999993</v>
      </c>
      <c r="H33" s="133">
        <f t="shared" si="5"/>
        <v>1941.53</v>
      </c>
      <c r="I33" s="133">
        <f t="shared" si="6"/>
        <v>2399.54</v>
      </c>
    </row>
    <row r="34" spans="1:9" s="29" customFormat="1" x14ac:dyDescent="0.25">
      <c r="A34" s="35" t="s">
        <v>62</v>
      </c>
      <c r="B34" s="135">
        <v>1</v>
      </c>
      <c r="C34" s="136">
        <f t="shared" si="3"/>
        <v>342</v>
      </c>
      <c r="D34" s="138">
        <v>176</v>
      </c>
      <c r="E34" s="139">
        <v>166</v>
      </c>
      <c r="F34" s="137">
        <v>1734.5679999999998</v>
      </c>
      <c r="G34" s="133">
        <f t="shared" si="4"/>
        <v>9.8554999999999993</v>
      </c>
      <c r="H34" s="133">
        <f t="shared" si="5"/>
        <v>3272.03</v>
      </c>
      <c r="I34" s="133">
        <f t="shared" si="6"/>
        <v>4043.9</v>
      </c>
    </row>
    <row r="35" spans="1:9" s="29" customFormat="1" x14ac:dyDescent="0.25">
      <c r="A35" s="35" t="s">
        <v>62</v>
      </c>
      <c r="B35" s="135">
        <v>1</v>
      </c>
      <c r="C35" s="136">
        <f t="shared" si="3"/>
        <v>258</v>
      </c>
      <c r="D35" s="138">
        <v>136</v>
      </c>
      <c r="E35" s="139">
        <v>122</v>
      </c>
      <c r="F35" s="137">
        <v>1734.5679999999998</v>
      </c>
      <c r="G35" s="133">
        <f t="shared" si="4"/>
        <v>9.8554999999999993</v>
      </c>
      <c r="H35" s="133">
        <f t="shared" si="5"/>
        <v>2404.7399999999998</v>
      </c>
      <c r="I35" s="133">
        <f t="shared" si="6"/>
        <v>2972.02</v>
      </c>
    </row>
    <row r="36" spans="1:9" s="29" customFormat="1" x14ac:dyDescent="0.25">
      <c r="A36" s="35" t="s">
        <v>62</v>
      </c>
      <c r="B36" s="135">
        <v>1</v>
      </c>
      <c r="C36" s="136">
        <f t="shared" si="3"/>
        <v>265.5</v>
      </c>
      <c r="D36" s="138">
        <v>176</v>
      </c>
      <c r="E36" s="139">
        <v>89.5</v>
      </c>
      <c r="F36" s="137">
        <v>1734.5679999999998</v>
      </c>
      <c r="G36" s="133">
        <f t="shared" si="4"/>
        <v>9.8554999999999993</v>
      </c>
      <c r="H36" s="133">
        <f t="shared" si="5"/>
        <v>1764.13</v>
      </c>
      <c r="I36" s="133">
        <f t="shared" si="6"/>
        <v>2180.29</v>
      </c>
    </row>
    <row r="37" spans="1:9" s="29" customFormat="1" x14ac:dyDescent="0.25">
      <c r="A37" s="35" t="s">
        <v>63</v>
      </c>
      <c r="B37" s="135">
        <v>1</v>
      </c>
      <c r="C37" s="136">
        <f t="shared" si="3"/>
        <v>143.75</v>
      </c>
      <c r="D37" s="138">
        <v>96</v>
      </c>
      <c r="E37" s="139">
        <v>47.75</v>
      </c>
      <c r="F37" s="137">
        <v>1734.5679999999998</v>
      </c>
      <c r="G37" s="133">
        <f t="shared" si="4"/>
        <v>9.8554999999999993</v>
      </c>
      <c r="H37" s="133">
        <f t="shared" si="5"/>
        <v>941.2</v>
      </c>
      <c r="I37" s="133">
        <f t="shared" si="6"/>
        <v>1163.23</v>
      </c>
    </row>
    <row r="38" spans="1:9" s="29" customFormat="1" x14ac:dyDescent="0.25">
      <c r="A38" s="35" t="s">
        <v>64</v>
      </c>
      <c r="B38" s="135">
        <v>1</v>
      </c>
      <c r="C38" s="136">
        <f t="shared" si="3"/>
        <v>352</v>
      </c>
      <c r="D38" s="138">
        <v>176</v>
      </c>
      <c r="E38" s="139">
        <v>176</v>
      </c>
      <c r="F38" s="137">
        <v>1734.5679999999998</v>
      </c>
      <c r="G38" s="133">
        <f t="shared" si="4"/>
        <v>9.8554999999999993</v>
      </c>
      <c r="H38" s="133">
        <f t="shared" si="5"/>
        <v>3469.14</v>
      </c>
      <c r="I38" s="133">
        <f t="shared" si="6"/>
        <v>4287.51</v>
      </c>
    </row>
    <row r="39" spans="1:9" s="29" customFormat="1" x14ac:dyDescent="0.25">
      <c r="A39" s="35" t="s">
        <v>64</v>
      </c>
      <c r="B39" s="135">
        <v>1</v>
      </c>
      <c r="C39" s="136">
        <f t="shared" si="3"/>
        <v>40</v>
      </c>
      <c r="D39" s="138">
        <v>16</v>
      </c>
      <c r="E39" s="139">
        <v>24</v>
      </c>
      <c r="F39" s="137">
        <v>1734.5679999999998</v>
      </c>
      <c r="G39" s="133">
        <f t="shared" si="4"/>
        <v>9.8554999999999993</v>
      </c>
      <c r="H39" s="133">
        <f t="shared" si="5"/>
        <v>473.06</v>
      </c>
      <c r="I39" s="133">
        <f t="shared" si="6"/>
        <v>584.65</v>
      </c>
    </row>
    <row r="40" spans="1:9" s="29" customFormat="1" x14ac:dyDescent="0.25">
      <c r="A40" s="35" t="s">
        <v>64</v>
      </c>
      <c r="B40" s="135">
        <v>1</v>
      </c>
      <c r="C40" s="136">
        <f t="shared" si="3"/>
        <v>224</v>
      </c>
      <c r="D40" s="138">
        <v>176</v>
      </c>
      <c r="E40" s="139">
        <v>48</v>
      </c>
      <c r="F40" s="137">
        <v>1734.5679999999998</v>
      </c>
      <c r="G40" s="133">
        <f t="shared" si="4"/>
        <v>9.8554999999999993</v>
      </c>
      <c r="H40" s="133">
        <f t="shared" si="5"/>
        <v>946.13</v>
      </c>
      <c r="I40" s="133">
        <f t="shared" si="6"/>
        <v>1169.32</v>
      </c>
    </row>
    <row r="41" spans="1:9" s="29" customFormat="1" x14ac:dyDescent="0.25">
      <c r="A41" s="35" t="s">
        <v>64</v>
      </c>
      <c r="B41" s="135">
        <v>1</v>
      </c>
      <c r="C41" s="136">
        <f t="shared" si="3"/>
        <v>224</v>
      </c>
      <c r="D41" s="138">
        <v>176</v>
      </c>
      <c r="E41" s="139">
        <v>48</v>
      </c>
      <c r="F41" s="137">
        <v>1734.5679999999998</v>
      </c>
      <c r="G41" s="133">
        <f t="shared" si="4"/>
        <v>9.8554999999999993</v>
      </c>
      <c r="H41" s="133">
        <f t="shared" si="5"/>
        <v>946.13</v>
      </c>
      <c r="I41" s="133">
        <f t="shared" si="6"/>
        <v>1169.32</v>
      </c>
    </row>
    <row r="42" spans="1:9" s="29" customFormat="1" x14ac:dyDescent="0.25">
      <c r="A42" s="35" t="s">
        <v>64</v>
      </c>
      <c r="B42" s="135">
        <v>1</v>
      </c>
      <c r="C42" s="136">
        <f t="shared" si="3"/>
        <v>360</v>
      </c>
      <c r="D42" s="138">
        <v>176</v>
      </c>
      <c r="E42" s="139">
        <v>184</v>
      </c>
      <c r="F42" s="137">
        <v>1734.5679999999998</v>
      </c>
      <c r="G42" s="133">
        <f t="shared" si="4"/>
        <v>9.8554999999999993</v>
      </c>
      <c r="H42" s="133">
        <f t="shared" si="5"/>
        <v>3626.82</v>
      </c>
      <c r="I42" s="133">
        <f t="shared" si="6"/>
        <v>4482.3900000000003</v>
      </c>
    </row>
    <row r="43" spans="1:9" s="29" customFormat="1" x14ac:dyDescent="0.25">
      <c r="A43" s="35" t="s">
        <v>65</v>
      </c>
      <c r="B43" s="135">
        <v>1</v>
      </c>
      <c r="C43" s="136">
        <f t="shared" si="3"/>
        <v>216</v>
      </c>
      <c r="D43" s="138">
        <v>144</v>
      </c>
      <c r="E43" s="139">
        <v>72</v>
      </c>
      <c r="F43" s="137">
        <v>1734.5679999999998</v>
      </c>
      <c r="G43" s="133">
        <f t="shared" si="4"/>
        <v>9.8554999999999993</v>
      </c>
      <c r="H43" s="133">
        <f t="shared" si="5"/>
        <v>1419.19</v>
      </c>
      <c r="I43" s="133">
        <f t="shared" si="6"/>
        <v>1753.98</v>
      </c>
    </row>
    <row r="44" spans="1:9" s="29" customFormat="1" x14ac:dyDescent="0.25">
      <c r="A44" s="35" t="s">
        <v>65</v>
      </c>
      <c r="B44" s="135">
        <v>1</v>
      </c>
      <c r="C44" s="136">
        <f t="shared" si="3"/>
        <v>208</v>
      </c>
      <c r="D44" s="138">
        <v>168</v>
      </c>
      <c r="E44" s="139">
        <v>40</v>
      </c>
      <c r="F44" s="137">
        <v>1734.5679999999998</v>
      </c>
      <c r="G44" s="133">
        <f t="shared" si="4"/>
        <v>9.8554999999999993</v>
      </c>
      <c r="H44" s="133">
        <f t="shared" si="5"/>
        <v>788.44</v>
      </c>
      <c r="I44" s="133">
        <f t="shared" si="6"/>
        <v>974.43</v>
      </c>
    </row>
    <row r="45" spans="1:9" s="29" customFormat="1" x14ac:dyDescent="0.25">
      <c r="A45" s="35" t="s">
        <v>65</v>
      </c>
      <c r="B45" s="135">
        <v>1</v>
      </c>
      <c r="C45" s="136">
        <f t="shared" si="3"/>
        <v>104</v>
      </c>
      <c r="D45" s="138">
        <v>56</v>
      </c>
      <c r="E45" s="139">
        <v>48</v>
      </c>
      <c r="F45" s="137">
        <v>1734.5679999999998</v>
      </c>
      <c r="G45" s="133">
        <f t="shared" si="4"/>
        <v>9.8554999999999993</v>
      </c>
      <c r="H45" s="133">
        <f t="shared" si="5"/>
        <v>946.13</v>
      </c>
      <c r="I45" s="133">
        <f t="shared" si="6"/>
        <v>1169.32</v>
      </c>
    </row>
    <row r="46" spans="1:9" s="29" customFormat="1" x14ac:dyDescent="0.25">
      <c r="A46" s="35" t="s">
        <v>65</v>
      </c>
      <c r="B46" s="135">
        <v>1</v>
      </c>
      <c r="C46" s="136">
        <f t="shared" si="3"/>
        <v>120</v>
      </c>
      <c r="D46" s="138">
        <v>88</v>
      </c>
      <c r="E46" s="139">
        <v>32</v>
      </c>
      <c r="F46" s="137">
        <v>1734.5679999999998</v>
      </c>
      <c r="G46" s="133">
        <f t="shared" si="4"/>
        <v>9.8554999999999993</v>
      </c>
      <c r="H46" s="133">
        <f t="shared" si="5"/>
        <v>630.75</v>
      </c>
      <c r="I46" s="133">
        <f t="shared" si="6"/>
        <v>779.54</v>
      </c>
    </row>
    <row r="47" spans="1:9" s="29" customFormat="1" x14ac:dyDescent="0.25">
      <c r="A47" s="35" t="s">
        <v>65</v>
      </c>
      <c r="B47" s="135">
        <v>1</v>
      </c>
      <c r="C47" s="136">
        <f t="shared" si="3"/>
        <v>172</v>
      </c>
      <c r="D47" s="138">
        <v>84</v>
      </c>
      <c r="E47" s="139">
        <v>88</v>
      </c>
      <c r="F47" s="137">
        <v>1734.5679999999998</v>
      </c>
      <c r="G47" s="133">
        <f t="shared" si="4"/>
        <v>9.8554999999999993</v>
      </c>
      <c r="H47" s="133">
        <f t="shared" si="5"/>
        <v>1734.57</v>
      </c>
      <c r="I47" s="133">
        <f t="shared" si="6"/>
        <v>2143.7600000000002</v>
      </c>
    </row>
    <row r="48" spans="1:9" s="29" customFormat="1" x14ac:dyDescent="0.25">
      <c r="A48" s="35" t="s">
        <v>65</v>
      </c>
      <c r="B48" s="135">
        <v>1</v>
      </c>
      <c r="C48" s="136">
        <f t="shared" si="3"/>
        <v>247</v>
      </c>
      <c r="D48" s="138">
        <v>119</v>
      </c>
      <c r="E48" s="139">
        <v>128</v>
      </c>
      <c r="F48" s="137">
        <v>1734.5679999999998</v>
      </c>
      <c r="G48" s="133">
        <f t="shared" si="4"/>
        <v>9.8554999999999993</v>
      </c>
      <c r="H48" s="133">
        <f t="shared" si="5"/>
        <v>2523.0100000000002</v>
      </c>
      <c r="I48" s="133">
        <f t="shared" si="6"/>
        <v>3118.19</v>
      </c>
    </row>
    <row r="49" spans="1:9" s="29" customFormat="1" x14ac:dyDescent="0.25">
      <c r="A49" s="35" t="s">
        <v>65</v>
      </c>
      <c r="B49" s="135">
        <v>1</v>
      </c>
      <c r="C49" s="136">
        <f t="shared" si="3"/>
        <v>208</v>
      </c>
      <c r="D49" s="138">
        <v>160</v>
      </c>
      <c r="E49" s="139">
        <v>48</v>
      </c>
      <c r="F49" s="137">
        <v>1734.5679999999998</v>
      </c>
      <c r="G49" s="133">
        <f t="shared" si="4"/>
        <v>9.8554999999999993</v>
      </c>
      <c r="H49" s="133">
        <f t="shared" si="5"/>
        <v>946.13</v>
      </c>
      <c r="I49" s="133">
        <f t="shared" si="6"/>
        <v>1169.32</v>
      </c>
    </row>
    <row r="50" spans="1:9" s="29" customFormat="1" x14ac:dyDescent="0.25">
      <c r="A50" s="35" t="s">
        <v>66</v>
      </c>
      <c r="B50" s="135">
        <v>1</v>
      </c>
      <c r="C50" s="136">
        <f t="shared" si="3"/>
        <v>312</v>
      </c>
      <c r="D50" s="138">
        <v>176</v>
      </c>
      <c r="E50" s="139">
        <v>136</v>
      </c>
      <c r="F50" s="137">
        <v>1734.5679999999998</v>
      </c>
      <c r="G50" s="133">
        <f t="shared" si="4"/>
        <v>9.8554999999999993</v>
      </c>
      <c r="H50" s="133">
        <f t="shared" si="5"/>
        <v>2680.7</v>
      </c>
      <c r="I50" s="133">
        <f t="shared" si="6"/>
        <v>3313.08</v>
      </c>
    </row>
    <row r="51" spans="1:9" s="29" customFormat="1" ht="31.5" x14ac:dyDescent="0.25">
      <c r="A51" s="124" t="s">
        <v>237</v>
      </c>
      <c r="B51" s="140">
        <f t="shared" ref="B51" si="7">SUM(B52:B87)</f>
        <v>36</v>
      </c>
      <c r="C51" s="141"/>
      <c r="D51" s="141"/>
      <c r="E51" s="140">
        <f>SUM(E52:E87)</f>
        <v>1064</v>
      </c>
      <c r="F51" s="33"/>
      <c r="G51" s="127"/>
      <c r="H51" s="127">
        <f>SUM(H52:H87)</f>
        <v>12371.530000000002</v>
      </c>
      <c r="I51" s="127">
        <f>SUM(I52:I87)</f>
        <v>15289.940000000002</v>
      </c>
    </row>
    <row r="52" spans="1:9" s="29" customFormat="1" x14ac:dyDescent="0.25">
      <c r="A52" s="35" t="s">
        <v>67</v>
      </c>
      <c r="B52" s="139">
        <v>1</v>
      </c>
      <c r="C52" s="138">
        <f>D52+E52</f>
        <v>24</v>
      </c>
      <c r="D52" s="138">
        <v>16</v>
      </c>
      <c r="E52" s="139">
        <v>8</v>
      </c>
      <c r="F52" s="137">
        <v>1035.4784</v>
      </c>
      <c r="G52" s="133">
        <f>F52/176</f>
        <v>5.8834</v>
      </c>
      <c r="H52" s="133">
        <f t="shared" ref="H52:H87" si="8">ROUND(E52*G52*2,2)</f>
        <v>94.13</v>
      </c>
      <c r="I52" s="133">
        <f t="shared" ref="I52:I87" si="9">ROUND(H52*1.2359,2)</f>
        <v>116.34</v>
      </c>
    </row>
    <row r="53" spans="1:9" s="29" customFormat="1" x14ac:dyDescent="0.25">
      <c r="A53" s="35" t="s">
        <v>67</v>
      </c>
      <c r="B53" s="139">
        <v>1</v>
      </c>
      <c r="C53" s="138">
        <f t="shared" ref="C53:C87" si="10">D53+E53</f>
        <v>192</v>
      </c>
      <c r="D53" s="138">
        <v>168</v>
      </c>
      <c r="E53" s="139">
        <v>24</v>
      </c>
      <c r="F53" s="137">
        <v>914.58400000000006</v>
      </c>
      <c r="G53" s="133">
        <f t="shared" ref="G53:G87" si="11">F53/176</f>
        <v>5.1965000000000003</v>
      </c>
      <c r="H53" s="133">
        <f t="shared" si="8"/>
        <v>249.43</v>
      </c>
      <c r="I53" s="133">
        <f t="shared" si="9"/>
        <v>308.27</v>
      </c>
    </row>
    <row r="54" spans="1:9" s="29" customFormat="1" x14ac:dyDescent="0.25">
      <c r="A54" s="35" t="s">
        <v>67</v>
      </c>
      <c r="B54" s="139">
        <v>1</v>
      </c>
      <c r="C54" s="138">
        <f t="shared" si="10"/>
        <v>249</v>
      </c>
      <c r="D54" s="138">
        <v>176</v>
      </c>
      <c r="E54" s="139">
        <v>73</v>
      </c>
      <c r="F54" s="137">
        <v>1035.4784</v>
      </c>
      <c r="G54" s="133">
        <f t="shared" si="11"/>
        <v>5.8834</v>
      </c>
      <c r="H54" s="133">
        <f t="shared" si="8"/>
        <v>858.98</v>
      </c>
      <c r="I54" s="133">
        <f t="shared" si="9"/>
        <v>1061.6099999999999</v>
      </c>
    </row>
    <row r="55" spans="1:9" s="29" customFormat="1" x14ac:dyDescent="0.25">
      <c r="A55" s="35" t="s">
        <v>67</v>
      </c>
      <c r="B55" s="139">
        <v>1</v>
      </c>
      <c r="C55" s="138">
        <f t="shared" si="10"/>
        <v>238</v>
      </c>
      <c r="D55" s="138">
        <v>176</v>
      </c>
      <c r="E55" s="139">
        <v>62</v>
      </c>
      <c r="F55" s="137">
        <v>1035.4784</v>
      </c>
      <c r="G55" s="133">
        <f t="shared" si="11"/>
        <v>5.8834</v>
      </c>
      <c r="H55" s="133">
        <f t="shared" si="8"/>
        <v>729.54</v>
      </c>
      <c r="I55" s="133">
        <f t="shared" si="9"/>
        <v>901.64</v>
      </c>
    </row>
    <row r="56" spans="1:9" s="29" customFormat="1" x14ac:dyDescent="0.25">
      <c r="A56" s="35" t="s">
        <v>67</v>
      </c>
      <c r="B56" s="139">
        <v>1</v>
      </c>
      <c r="C56" s="138">
        <f t="shared" si="10"/>
        <v>202</v>
      </c>
      <c r="D56" s="138">
        <v>176</v>
      </c>
      <c r="E56" s="139">
        <v>26</v>
      </c>
      <c r="F56" s="137">
        <v>1035.4784</v>
      </c>
      <c r="G56" s="133">
        <f t="shared" si="11"/>
        <v>5.8834</v>
      </c>
      <c r="H56" s="133">
        <f t="shared" si="8"/>
        <v>305.94</v>
      </c>
      <c r="I56" s="133">
        <f t="shared" si="9"/>
        <v>378.11</v>
      </c>
    </row>
    <row r="57" spans="1:9" s="29" customFormat="1" x14ac:dyDescent="0.25">
      <c r="A57" s="35" t="s">
        <v>67</v>
      </c>
      <c r="B57" s="139">
        <v>1</v>
      </c>
      <c r="C57" s="138">
        <f t="shared" si="10"/>
        <v>190.5</v>
      </c>
      <c r="D57" s="138">
        <v>176</v>
      </c>
      <c r="E57" s="139">
        <v>14.5</v>
      </c>
      <c r="F57" s="137">
        <v>1035.4784</v>
      </c>
      <c r="G57" s="133">
        <f t="shared" si="11"/>
        <v>5.8834</v>
      </c>
      <c r="H57" s="133">
        <f t="shared" si="8"/>
        <v>170.62</v>
      </c>
      <c r="I57" s="133">
        <f t="shared" si="9"/>
        <v>210.87</v>
      </c>
    </row>
    <row r="58" spans="1:9" s="29" customFormat="1" x14ac:dyDescent="0.25">
      <c r="A58" s="35" t="s">
        <v>67</v>
      </c>
      <c r="B58" s="139">
        <v>1</v>
      </c>
      <c r="C58" s="138">
        <f t="shared" si="10"/>
        <v>184</v>
      </c>
      <c r="D58" s="138">
        <v>176</v>
      </c>
      <c r="E58" s="139">
        <v>8</v>
      </c>
      <c r="F58" s="137">
        <v>914.58400000000006</v>
      </c>
      <c r="G58" s="133">
        <f t="shared" si="11"/>
        <v>5.1965000000000003</v>
      </c>
      <c r="H58" s="133">
        <f t="shared" si="8"/>
        <v>83.14</v>
      </c>
      <c r="I58" s="133">
        <f t="shared" si="9"/>
        <v>102.75</v>
      </c>
    </row>
    <row r="59" spans="1:9" s="29" customFormat="1" x14ac:dyDescent="0.25">
      <c r="A59" s="35" t="s">
        <v>68</v>
      </c>
      <c r="B59" s="139">
        <v>1</v>
      </c>
      <c r="C59" s="138">
        <f t="shared" si="10"/>
        <v>252</v>
      </c>
      <c r="D59" s="138">
        <v>176</v>
      </c>
      <c r="E59" s="139">
        <v>76</v>
      </c>
      <c r="F59" s="137">
        <v>1035.4784</v>
      </c>
      <c r="G59" s="133">
        <f t="shared" si="11"/>
        <v>5.8834</v>
      </c>
      <c r="H59" s="133">
        <f t="shared" si="8"/>
        <v>894.28</v>
      </c>
      <c r="I59" s="133">
        <f t="shared" si="9"/>
        <v>1105.24</v>
      </c>
    </row>
    <row r="60" spans="1:9" s="29" customFormat="1" x14ac:dyDescent="0.25">
      <c r="A60" s="35" t="s">
        <v>68</v>
      </c>
      <c r="B60" s="139">
        <v>1</v>
      </c>
      <c r="C60" s="138">
        <f t="shared" si="10"/>
        <v>156</v>
      </c>
      <c r="D60" s="138">
        <v>112</v>
      </c>
      <c r="E60" s="139">
        <v>44</v>
      </c>
      <c r="F60" s="137">
        <v>1035.4784</v>
      </c>
      <c r="G60" s="133">
        <f t="shared" si="11"/>
        <v>5.8834</v>
      </c>
      <c r="H60" s="133">
        <f t="shared" si="8"/>
        <v>517.74</v>
      </c>
      <c r="I60" s="133">
        <f t="shared" si="9"/>
        <v>639.87</v>
      </c>
    </row>
    <row r="61" spans="1:9" s="29" customFormat="1" x14ac:dyDescent="0.25">
      <c r="A61" s="35" t="s">
        <v>68</v>
      </c>
      <c r="B61" s="139">
        <v>1</v>
      </c>
      <c r="C61" s="138">
        <f t="shared" si="10"/>
        <v>252</v>
      </c>
      <c r="D61" s="138">
        <v>168</v>
      </c>
      <c r="E61" s="139">
        <v>84</v>
      </c>
      <c r="F61" s="137">
        <v>1035.4784</v>
      </c>
      <c r="G61" s="133">
        <f t="shared" si="11"/>
        <v>5.8834</v>
      </c>
      <c r="H61" s="133">
        <f t="shared" si="8"/>
        <v>988.41</v>
      </c>
      <c r="I61" s="133">
        <f t="shared" si="9"/>
        <v>1221.58</v>
      </c>
    </row>
    <row r="62" spans="1:9" s="29" customFormat="1" x14ac:dyDescent="0.25">
      <c r="A62" s="35" t="s">
        <v>68</v>
      </c>
      <c r="B62" s="139">
        <v>1</v>
      </c>
      <c r="C62" s="138">
        <f t="shared" si="10"/>
        <v>228</v>
      </c>
      <c r="D62" s="138">
        <v>176</v>
      </c>
      <c r="E62" s="139">
        <v>52</v>
      </c>
      <c r="F62" s="137">
        <v>1035.4784</v>
      </c>
      <c r="G62" s="133">
        <f t="shared" si="11"/>
        <v>5.8834</v>
      </c>
      <c r="H62" s="133">
        <f t="shared" si="8"/>
        <v>611.87</v>
      </c>
      <c r="I62" s="133">
        <f t="shared" si="9"/>
        <v>756.21</v>
      </c>
    </row>
    <row r="63" spans="1:9" s="29" customFormat="1" x14ac:dyDescent="0.25">
      <c r="A63" s="35" t="s">
        <v>68</v>
      </c>
      <c r="B63" s="139">
        <v>1</v>
      </c>
      <c r="C63" s="138">
        <f t="shared" si="10"/>
        <v>204</v>
      </c>
      <c r="D63" s="138">
        <v>176</v>
      </c>
      <c r="E63" s="139">
        <v>28</v>
      </c>
      <c r="F63" s="137">
        <v>1035.4784</v>
      </c>
      <c r="G63" s="133">
        <f t="shared" si="11"/>
        <v>5.8834</v>
      </c>
      <c r="H63" s="133">
        <f t="shared" si="8"/>
        <v>329.47</v>
      </c>
      <c r="I63" s="133">
        <f t="shared" si="9"/>
        <v>407.19</v>
      </c>
    </row>
    <row r="64" spans="1:9" s="29" customFormat="1" x14ac:dyDescent="0.25">
      <c r="A64" s="35" t="s">
        <v>68</v>
      </c>
      <c r="B64" s="139">
        <v>1</v>
      </c>
      <c r="C64" s="138">
        <f t="shared" si="10"/>
        <v>240</v>
      </c>
      <c r="D64" s="138">
        <v>176</v>
      </c>
      <c r="E64" s="139">
        <v>64</v>
      </c>
      <c r="F64" s="137">
        <v>1035.4784</v>
      </c>
      <c r="G64" s="133">
        <f t="shared" si="11"/>
        <v>5.8834</v>
      </c>
      <c r="H64" s="133">
        <f t="shared" si="8"/>
        <v>753.08</v>
      </c>
      <c r="I64" s="133">
        <f t="shared" si="9"/>
        <v>930.73</v>
      </c>
    </row>
    <row r="65" spans="1:9" s="29" customFormat="1" x14ac:dyDescent="0.25">
      <c r="A65" s="35" t="s">
        <v>68</v>
      </c>
      <c r="B65" s="139">
        <v>1</v>
      </c>
      <c r="C65" s="138">
        <f t="shared" si="10"/>
        <v>88</v>
      </c>
      <c r="D65" s="138">
        <v>72</v>
      </c>
      <c r="E65" s="139">
        <v>16</v>
      </c>
      <c r="F65" s="137">
        <v>1035.4784</v>
      </c>
      <c r="G65" s="133">
        <f t="shared" si="11"/>
        <v>5.8834</v>
      </c>
      <c r="H65" s="133">
        <f t="shared" si="8"/>
        <v>188.27</v>
      </c>
      <c r="I65" s="133">
        <f t="shared" si="9"/>
        <v>232.68</v>
      </c>
    </row>
    <row r="66" spans="1:9" s="29" customFormat="1" x14ac:dyDescent="0.25">
      <c r="A66" s="35" t="s">
        <v>68</v>
      </c>
      <c r="B66" s="139">
        <v>1</v>
      </c>
      <c r="C66" s="138">
        <f t="shared" si="10"/>
        <v>180</v>
      </c>
      <c r="D66" s="138">
        <v>176</v>
      </c>
      <c r="E66" s="139">
        <v>4</v>
      </c>
      <c r="F66" s="137">
        <v>1035.4784</v>
      </c>
      <c r="G66" s="133">
        <f t="shared" si="11"/>
        <v>5.8834</v>
      </c>
      <c r="H66" s="133">
        <f t="shared" si="8"/>
        <v>47.07</v>
      </c>
      <c r="I66" s="133">
        <f t="shared" si="9"/>
        <v>58.17</v>
      </c>
    </row>
    <row r="67" spans="1:9" s="29" customFormat="1" x14ac:dyDescent="0.25">
      <c r="A67" s="35" t="s">
        <v>68</v>
      </c>
      <c r="B67" s="139">
        <v>1</v>
      </c>
      <c r="C67" s="138">
        <f t="shared" si="10"/>
        <v>96</v>
      </c>
      <c r="D67" s="138">
        <v>80</v>
      </c>
      <c r="E67" s="139">
        <v>16</v>
      </c>
      <c r="F67" s="137">
        <v>1035.4784</v>
      </c>
      <c r="G67" s="133">
        <f t="shared" si="11"/>
        <v>5.8834</v>
      </c>
      <c r="H67" s="133">
        <f t="shared" si="8"/>
        <v>188.27</v>
      </c>
      <c r="I67" s="133">
        <f t="shared" si="9"/>
        <v>232.68</v>
      </c>
    </row>
    <row r="68" spans="1:9" s="29" customFormat="1" x14ac:dyDescent="0.25">
      <c r="A68" s="35" t="s">
        <v>68</v>
      </c>
      <c r="B68" s="139">
        <v>1</v>
      </c>
      <c r="C68" s="138">
        <f t="shared" si="10"/>
        <v>208</v>
      </c>
      <c r="D68" s="138">
        <v>144</v>
      </c>
      <c r="E68" s="139">
        <v>64</v>
      </c>
      <c r="F68" s="137">
        <v>1035.4784</v>
      </c>
      <c r="G68" s="133">
        <f t="shared" si="11"/>
        <v>5.8834</v>
      </c>
      <c r="H68" s="133">
        <f t="shared" si="8"/>
        <v>753.08</v>
      </c>
      <c r="I68" s="133">
        <f t="shared" si="9"/>
        <v>930.73</v>
      </c>
    </row>
    <row r="69" spans="1:9" s="29" customFormat="1" x14ac:dyDescent="0.25">
      <c r="A69" s="35" t="s">
        <v>68</v>
      </c>
      <c r="B69" s="139">
        <v>1</v>
      </c>
      <c r="C69" s="138">
        <f t="shared" si="10"/>
        <v>84</v>
      </c>
      <c r="D69" s="138">
        <v>72</v>
      </c>
      <c r="E69" s="139">
        <v>12</v>
      </c>
      <c r="F69" s="137">
        <v>1035.4784</v>
      </c>
      <c r="G69" s="133">
        <f t="shared" si="11"/>
        <v>5.8834</v>
      </c>
      <c r="H69" s="133">
        <f t="shared" si="8"/>
        <v>141.19999999999999</v>
      </c>
      <c r="I69" s="133">
        <f t="shared" si="9"/>
        <v>174.51</v>
      </c>
    </row>
    <row r="70" spans="1:9" s="29" customFormat="1" x14ac:dyDescent="0.25">
      <c r="A70" s="35" t="s">
        <v>68</v>
      </c>
      <c r="B70" s="139">
        <v>1</v>
      </c>
      <c r="C70" s="138">
        <f t="shared" si="10"/>
        <v>196</v>
      </c>
      <c r="D70" s="138">
        <v>176</v>
      </c>
      <c r="E70" s="139">
        <v>20</v>
      </c>
      <c r="F70" s="137">
        <v>1035.4784</v>
      </c>
      <c r="G70" s="133">
        <f t="shared" si="11"/>
        <v>5.8834</v>
      </c>
      <c r="H70" s="133">
        <f t="shared" si="8"/>
        <v>235.34</v>
      </c>
      <c r="I70" s="133">
        <f t="shared" si="9"/>
        <v>290.86</v>
      </c>
    </row>
    <row r="71" spans="1:9" s="29" customFormat="1" x14ac:dyDescent="0.25">
      <c r="A71" s="35" t="s">
        <v>69</v>
      </c>
      <c r="B71" s="139">
        <v>1</v>
      </c>
      <c r="C71" s="138">
        <f t="shared" si="10"/>
        <v>206.5</v>
      </c>
      <c r="D71" s="138">
        <v>176</v>
      </c>
      <c r="E71" s="139">
        <v>30.5</v>
      </c>
      <c r="F71" s="137">
        <v>1035.4784</v>
      </c>
      <c r="G71" s="133">
        <f t="shared" si="11"/>
        <v>5.8834</v>
      </c>
      <c r="H71" s="133">
        <f t="shared" si="8"/>
        <v>358.89</v>
      </c>
      <c r="I71" s="133">
        <f t="shared" si="9"/>
        <v>443.55</v>
      </c>
    </row>
    <row r="72" spans="1:9" s="29" customFormat="1" x14ac:dyDescent="0.25">
      <c r="A72" s="35" t="s">
        <v>69</v>
      </c>
      <c r="B72" s="139">
        <v>1</v>
      </c>
      <c r="C72" s="138">
        <f t="shared" si="10"/>
        <v>184</v>
      </c>
      <c r="D72" s="138">
        <v>176</v>
      </c>
      <c r="E72" s="139">
        <v>8</v>
      </c>
      <c r="F72" s="137">
        <v>1035.4784</v>
      </c>
      <c r="G72" s="133">
        <f t="shared" si="11"/>
        <v>5.8834</v>
      </c>
      <c r="H72" s="133">
        <f t="shared" si="8"/>
        <v>94.13</v>
      </c>
      <c r="I72" s="133">
        <f t="shared" si="9"/>
        <v>116.34</v>
      </c>
    </row>
    <row r="73" spans="1:9" s="29" customFormat="1" x14ac:dyDescent="0.25">
      <c r="A73" s="35" t="s">
        <v>69</v>
      </c>
      <c r="B73" s="139">
        <v>1</v>
      </c>
      <c r="C73" s="138">
        <f t="shared" si="10"/>
        <v>216</v>
      </c>
      <c r="D73" s="138">
        <v>176</v>
      </c>
      <c r="E73" s="139">
        <v>40</v>
      </c>
      <c r="F73" s="137">
        <v>1035.4784</v>
      </c>
      <c r="G73" s="133">
        <f t="shared" si="11"/>
        <v>5.8834</v>
      </c>
      <c r="H73" s="133">
        <f t="shared" si="8"/>
        <v>470.67</v>
      </c>
      <c r="I73" s="133">
        <f t="shared" si="9"/>
        <v>581.70000000000005</v>
      </c>
    </row>
    <row r="74" spans="1:9" s="29" customFormat="1" x14ac:dyDescent="0.25">
      <c r="A74" s="35" t="s">
        <v>69</v>
      </c>
      <c r="B74" s="139">
        <v>1</v>
      </c>
      <c r="C74" s="138">
        <f t="shared" si="10"/>
        <v>75.5</v>
      </c>
      <c r="D74" s="138">
        <v>72</v>
      </c>
      <c r="E74" s="139">
        <v>3.5</v>
      </c>
      <c r="F74" s="137">
        <v>1035.4784</v>
      </c>
      <c r="G74" s="133">
        <f t="shared" si="11"/>
        <v>5.8834</v>
      </c>
      <c r="H74" s="133">
        <f t="shared" si="8"/>
        <v>41.18</v>
      </c>
      <c r="I74" s="133">
        <f t="shared" si="9"/>
        <v>50.89</v>
      </c>
    </row>
    <row r="75" spans="1:9" s="29" customFormat="1" x14ac:dyDescent="0.25">
      <c r="A75" s="35" t="s">
        <v>69</v>
      </c>
      <c r="B75" s="139">
        <v>1</v>
      </c>
      <c r="C75" s="138">
        <f t="shared" si="10"/>
        <v>211</v>
      </c>
      <c r="D75" s="138">
        <v>176</v>
      </c>
      <c r="E75" s="139">
        <v>35</v>
      </c>
      <c r="F75" s="137">
        <v>1035.4784</v>
      </c>
      <c r="G75" s="133">
        <f t="shared" si="11"/>
        <v>5.8834</v>
      </c>
      <c r="H75" s="133">
        <f t="shared" si="8"/>
        <v>411.84</v>
      </c>
      <c r="I75" s="133">
        <f t="shared" si="9"/>
        <v>508.99</v>
      </c>
    </row>
    <row r="76" spans="1:9" s="29" customFormat="1" x14ac:dyDescent="0.25">
      <c r="A76" s="35" t="s">
        <v>70</v>
      </c>
      <c r="B76" s="139">
        <v>1</v>
      </c>
      <c r="C76" s="138">
        <f t="shared" si="10"/>
        <v>212</v>
      </c>
      <c r="D76" s="138">
        <v>168</v>
      </c>
      <c r="E76" s="139">
        <v>44</v>
      </c>
      <c r="F76" s="137">
        <v>1035.4784</v>
      </c>
      <c r="G76" s="133">
        <f t="shared" si="11"/>
        <v>5.8834</v>
      </c>
      <c r="H76" s="133">
        <f t="shared" si="8"/>
        <v>517.74</v>
      </c>
      <c r="I76" s="133">
        <f t="shared" si="9"/>
        <v>639.87</v>
      </c>
    </row>
    <row r="77" spans="1:9" s="29" customFormat="1" x14ac:dyDescent="0.25">
      <c r="A77" s="35" t="s">
        <v>70</v>
      </c>
      <c r="B77" s="139">
        <v>1</v>
      </c>
      <c r="C77" s="138">
        <f t="shared" si="10"/>
        <v>84</v>
      </c>
      <c r="D77" s="138">
        <v>80</v>
      </c>
      <c r="E77" s="139">
        <v>4</v>
      </c>
      <c r="F77" s="137">
        <v>1035.4784</v>
      </c>
      <c r="G77" s="133">
        <f t="shared" si="11"/>
        <v>5.8834</v>
      </c>
      <c r="H77" s="133">
        <f t="shared" si="8"/>
        <v>47.07</v>
      </c>
      <c r="I77" s="133">
        <f t="shared" si="9"/>
        <v>58.17</v>
      </c>
    </row>
    <row r="78" spans="1:9" s="29" customFormat="1" x14ac:dyDescent="0.25">
      <c r="A78" s="35" t="s">
        <v>70</v>
      </c>
      <c r="B78" s="139">
        <v>1</v>
      </c>
      <c r="C78" s="138">
        <f t="shared" si="10"/>
        <v>196</v>
      </c>
      <c r="D78" s="138">
        <v>176</v>
      </c>
      <c r="E78" s="139">
        <v>20</v>
      </c>
      <c r="F78" s="137">
        <v>914.58400000000006</v>
      </c>
      <c r="G78" s="133">
        <f t="shared" si="11"/>
        <v>5.1965000000000003</v>
      </c>
      <c r="H78" s="133">
        <f t="shared" si="8"/>
        <v>207.86</v>
      </c>
      <c r="I78" s="133">
        <f t="shared" si="9"/>
        <v>256.89</v>
      </c>
    </row>
    <row r="79" spans="1:9" s="29" customFormat="1" x14ac:dyDescent="0.25">
      <c r="A79" s="35" t="s">
        <v>70</v>
      </c>
      <c r="B79" s="139">
        <v>1</v>
      </c>
      <c r="C79" s="138">
        <f t="shared" si="10"/>
        <v>108</v>
      </c>
      <c r="D79" s="138">
        <v>96</v>
      </c>
      <c r="E79" s="139">
        <v>12</v>
      </c>
      <c r="F79" s="137">
        <v>1035.4784</v>
      </c>
      <c r="G79" s="133">
        <f t="shared" si="11"/>
        <v>5.8834</v>
      </c>
      <c r="H79" s="133">
        <f t="shared" si="8"/>
        <v>141.19999999999999</v>
      </c>
      <c r="I79" s="133">
        <f t="shared" si="9"/>
        <v>174.51</v>
      </c>
    </row>
    <row r="80" spans="1:9" s="29" customFormat="1" x14ac:dyDescent="0.25">
      <c r="A80" s="35" t="s">
        <v>70</v>
      </c>
      <c r="B80" s="139">
        <v>1</v>
      </c>
      <c r="C80" s="138">
        <f t="shared" si="10"/>
        <v>212</v>
      </c>
      <c r="D80" s="138">
        <v>176</v>
      </c>
      <c r="E80" s="139">
        <v>36</v>
      </c>
      <c r="F80" s="137">
        <v>914.58400000000006</v>
      </c>
      <c r="G80" s="133">
        <f t="shared" si="11"/>
        <v>5.1965000000000003</v>
      </c>
      <c r="H80" s="133">
        <f t="shared" si="8"/>
        <v>374.15</v>
      </c>
      <c r="I80" s="133">
        <f t="shared" si="9"/>
        <v>462.41</v>
      </c>
    </row>
    <row r="81" spans="1:9" s="29" customFormat="1" x14ac:dyDescent="0.25">
      <c r="A81" s="35" t="s">
        <v>70</v>
      </c>
      <c r="B81" s="139">
        <v>1</v>
      </c>
      <c r="C81" s="138">
        <f t="shared" si="10"/>
        <v>192</v>
      </c>
      <c r="D81" s="138">
        <v>176</v>
      </c>
      <c r="E81" s="139">
        <v>16</v>
      </c>
      <c r="F81" s="137">
        <v>1035.4784</v>
      </c>
      <c r="G81" s="133">
        <f t="shared" si="11"/>
        <v>5.8834</v>
      </c>
      <c r="H81" s="133">
        <f t="shared" si="8"/>
        <v>188.27</v>
      </c>
      <c r="I81" s="133">
        <f t="shared" si="9"/>
        <v>232.68</v>
      </c>
    </row>
    <row r="82" spans="1:9" s="29" customFormat="1" x14ac:dyDescent="0.25">
      <c r="A82" s="35" t="s">
        <v>70</v>
      </c>
      <c r="B82" s="139">
        <v>1</v>
      </c>
      <c r="C82" s="138">
        <f t="shared" si="10"/>
        <v>52</v>
      </c>
      <c r="D82" s="138">
        <v>32</v>
      </c>
      <c r="E82" s="139">
        <v>20</v>
      </c>
      <c r="F82" s="137">
        <v>914.58400000000006</v>
      </c>
      <c r="G82" s="133">
        <f t="shared" si="11"/>
        <v>5.1965000000000003</v>
      </c>
      <c r="H82" s="133">
        <f t="shared" si="8"/>
        <v>207.86</v>
      </c>
      <c r="I82" s="133">
        <f t="shared" si="9"/>
        <v>256.89</v>
      </c>
    </row>
    <row r="83" spans="1:9" s="29" customFormat="1" x14ac:dyDescent="0.25">
      <c r="A83" s="35" t="s">
        <v>70</v>
      </c>
      <c r="B83" s="139">
        <v>1</v>
      </c>
      <c r="C83" s="138">
        <f t="shared" si="10"/>
        <v>162</v>
      </c>
      <c r="D83" s="138">
        <v>152</v>
      </c>
      <c r="E83" s="139">
        <v>10</v>
      </c>
      <c r="F83" s="137">
        <v>1035.4784</v>
      </c>
      <c r="G83" s="133">
        <f t="shared" si="11"/>
        <v>5.8834</v>
      </c>
      <c r="H83" s="133">
        <f t="shared" si="8"/>
        <v>117.67</v>
      </c>
      <c r="I83" s="133">
        <f t="shared" si="9"/>
        <v>145.43</v>
      </c>
    </row>
    <row r="84" spans="1:9" s="29" customFormat="1" x14ac:dyDescent="0.25">
      <c r="A84" s="35" t="s">
        <v>70</v>
      </c>
      <c r="B84" s="139">
        <v>1</v>
      </c>
      <c r="C84" s="138">
        <f t="shared" si="10"/>
        <v>208</v>
      </c>
      <c r="D84" s="138">
        <v>176</v>
      </c>
      <c r="E84" s="139">
        <v>32</v>
      </c>
      <c r="F84" s="137">
        <v>1035.4784</v>
      </c>
      <c r="G84" s="133">
        <f t="shared" si="11"/>
        <v>5.8834</v>
      </c>
      <c r="H84" s="133">
        <f t="shared" si="8"/>
        <v>376.54</v>
      </c>
      <c r="I84" s="133">
        <f t="shared" si="9"/>
        <v>465.37</v>
      </c>
    </row>
    <row r="85" spans="1:9" s="29" customFormat="1" x14ac:dyDescent="0.25">
      <c r="A85" s="35" t="s">
        <v>71</v>
      </c>
      <c r="B85" s="139">
        <v>1</v>
      </c>
      <c r="C85" s="138">
        <f t="shared" si="10"/>
        <v>199</v>
      </c>
      <c r="D85" s="138">
        <v>176</v>
      </c>
      <c r="E85" s="139">
        <v>23</v>
      </c>
      <c r="F85" s="137">
        <v>1035.4784</v>
      </c>
      <c r="G85" s="133">
        <f t="shared" si="11"/>
        <v>5.8834</v>
      </c>
      <c r="H85" s="133">
        <f t="shared" si="8"/>
        <v>270.64</v>
      </c>
      <c r="I85" s="133">
        <f t="shared" si="9"/>
        <v>334.48</v>
      </c>
    </row>
    <row r="86" spans="1:9" s="29" customFormat="1" x14ac:dyDescent="0.25">
      <c r="A86" s="35" t="s">
        <v>71</v>
      </c>
      <c r="B86" s="139">
        <v>1</v>
      </c>
      <c r="C86" s="138">
        <f t="shared" si="10"/>
        <v>116</v>
      </c>
      <c r="D86" s="138">
        <v>96</v>
      </c>
      <c r="E86" s="139">
        <v>20</v>
      </c>
      <c r="F86" s="137">
        <v>1035.4784</v>
      </c>
      <c r="G86" s="133">
        <f t="shared" si="11"/>
        <v>5.8834</v>
      </c>
      <c r="H86" s="133">
        <f t="shared" si="8"/>
        <v>235.34</v>
      </c>
      <c r="I86" s="133">
        <f t="shared" si="9"/>
        <v>290.86</v>
      </c>
    </row>
    <row r="87" spans="1:9" s="29" customFormat="1" x14ac:dyDescent="0.25">
      <c r="A87" s="35" t="s">
        <v>71</v>
      </c>
      <c r="B87" s="139">
        <v>1</v>
      </c>
      <c r="C87" s="138">
        <f t="shared" si="10"/>
        <v>190.5</v>
      </c>
      <c r="D87" s="138">
        <v>176</v>
      </c>
      <c r="E87" s="139">
        <v>14.5</v>
      </c>
      <c r="F87" s="137">
        <v>1035.4784</v>
      </c>
      <c r="G87" s="133">
        <f t="shared" si="11"/>
        <v>5.8834</v>
      </c>
      <c r="H87" s="133">
        <f t="shared" si="8"/>
        <v>170.62</v>
      </c>
      <c r="I87" s="133">
        <f t="shared" si="9"/>
        <v>210.87</v>
      </c>
    </row>
    <row r="88" spans="1:9" s="29" customFormat="1" ht="31.5" x14ac:dyDescent="0.25">
      <c r="A88" s="124" t="s">
        <v>309</v>
      </c>
      <c r="B88" s="140">
        <f t="shared" ref="B88" si="12">SUM(B89:B99)</f>
        <v>11</v>
      </c>
      <c r="C88" s="141"/>
      <c r="D88" s="141"/>
      <c r="E88" s="140">
        <f>SUM(E89:E99)</f>
        <v>244</v>
      </c>
      <c r="F88" s="33"/>
      <c r="G88" s="127"/>
      <c r="H88" s="127">
        <f>SUM(H89:H99)</f>
        <v>2113.2300000000005</v>
      </c>
      <c r="I88" s="127">
        <f>SUM(I89:I99)</f>
        <v>2611.75</v>
      </c>
    </row>
    <row r="89" spans="1:9" s="29" customFormat="1" x14ac:dyDescent="0.25">
      <c r="A89" s="35" t="s">
        <v>72</v>
      </c>
      <c r="B89" s="139">
        <v>1</v>
      </c>
      <c r="C89" s="138">
        <f>D89+E89</f>
        <v>216</v>
      </c>
      <c r="D89" s="138">
        <v>176</v>
      </c>
      <c r="E89" s="139">
        <v>40</v>
      </c>
      <c r="F89" s="137">
        <v>762.15039999999999</v>
      </c>
      <c r="G89" s="133">
        <f>F89/176</f>
        <v>4.3304</v>
      </c>
      <c r="H89" s="133">
        <f t="shared" ref="H89:H99" si="13">ROUND(E89*G89*2,2)</f>
        <v>346.43</v>
      </c>
      <c r="I89" s="133">
        <f t="shared" ref="I89:I99" si="14">ROUND(H89*1.2359,2)</f>
        <v>428.15</v>
      </c>
    </row>
    <row r="90" spans="1:9" s="29" customFormat="1" x14ac:dyDescent="0.25">
      <c r="A90" s="35" t="s">
        <v>72</v>
      </c>
      <c r="B90" s="139">
        <v>1</v>
      </c>
      <c r="C90" s="138">
        <f t="shared" ref="C90:C99" si="15">D90+E90</f>
        <v>188</v>
      </c>
      <c r="D90" s="138">
        <v>176</v>
      </c>
      <c r="E90" s="139">
        <v>12</v>
      </c>
      <c r="F90" s="137">
        <v>762.15039999999999</v>
      </c>
      <c r="G90" s="133">
        <f t="shared" ref="G90:G99" si="16">F90/176</f>
        <v>4.3304</v>
      </c>
      <c r="H90" s="133">
        <f t="shared" si="13"/>
        <v>103.93</v>
      </c>
      <c r="I90" s="133">
        <f t="shared" si="14"/>
        <v>128.44999999999999</v>
      </c>
    </row>
    <row r="91" spans="1:9" s="29" customFormat="1" x14ac:dyDescent="0.25">
      <c r="A91" s="35" t="s">
        <v>72</v>
      </c>
      <c r="B91" s="139">
        <v>1</v>
      </c>
      <c r="C91" s="138">
        <f t="shared" si="15"/>
        <v>204</v>
      </c>
      <c r="D91" s="138">
        <v>176</v>
      </c>
      <c r="E91" s="139">
        <v>28</v>
      </c>
      <c r="F91" s="137">
        <v>762.15039999999999</v>
      </c>
      <c r="G91" s="133">
        <f t="shared" si="16"/>
        <v>4.3304</v>
      </c>
      <c r="H91" s="133">
        <f t="shared" si="13"/>
        <v>242.5</v>
      </c>
      <c r="I91" s="133">
        <f t="shared" si="14"/>
        <v>299.70999999999998</v>
      </c>
    </row>
    <row r="92" spans="1:9" s="29" customFormat="1" x14ac:dyDescent="0.25">
      <c r="A92" s="35" t="s">
        <v>72</v>
      </c>
      <c r="B92" s="139">
        <v>1</v>
      </c>
      <c r="C92" s="138">
        <f t="shared" si="15"/>
        <v>204</v>
      </c>
      <c r="D92" s="138">
        <v>176</v>
      </c>
      <c r="E92" s="139">
        <v>28</v>
      </c>
      <c r="F92" s="137">
        <v>762.15039999999999</v>
      </c>
      <c r="G92" s="133">
        <f t="shared" si="16"/>
        <v>4.3304</v>
      </c>
      <c r="H92" s="133">
        <f t="shared" si="13"/>
        <v>242.5</v>
      </c>
      <c r="I92" s="133">
        <f t="shared" si="14"/>
        <v>299.70999999999998</v>
      </c>
    </row>
    <row r="93" spans="1:9" s="29" customFormat="1" x14ac:dyDescent="0.25">
      <c r="A93" s="35" t="s">
        <v>72</v>
      </c>
      <c r="B93" s="139">
        <v>1</v>
      </c>
      <c r="C93" s="138">
        <f t="shared" si="15"/>
        <v>216</v>
      </c>
      <c r="D93" s="138">
        <v>176</v>
      </c>
      <c r="E93" s="139">
        <v>40</v>
      </c>
      <c r="F93" s="137">
        <v>762.15039999999999</v>
      </c>
      <c r="G93" s="133">
        <f t="shared" si="16"/>
        <v>4.3304</v>
      </c>
      <c r="H93" s="133">
        <f t="shared" si="13"/>
        <v>346.43</v>
      </c>
      <c r="I93" s="133">
        <f t="shared" si="14"/>
        <v>428.15</v>
      </c>
    </row>
    <row r="94" spans="1:9" s="29" customFormat="1" x14ac:dyDescent="0.25">
      <c r="A94" s="35" t="s">
        <v>72</v>
      </c>
      <c r="B94" s="139">
        <v>1</v>
      </c>
      <c r="C94" s="138">
        <f t="shared" si="15"/>
        <v>200</v>
      </c>
      <c r="D94" s="138">
        <v>176</v>
      </c>
      <c r="E94" s="139">
        <v>24</v>
      </c>
      <c r="F94" s="137">
        <v>762.15039999999999</v>
      </c>
      <c r="G94" s="133">
        <f t="shared" si="16"/>
        <v>4.3304</v>
      </c>
      <c r="H94" s="133">
        <f t="shared" si="13"/>
        <v>207.86</v>
      </c>
      <c r="I94" s="133">
        <f t="shared" si="14"/>
        <v>256.89</v>
      </c>
    </row>
    <row r="95" spans="1:9" s="29" customFormat="1" x14ac:dyDescent="0.25">
      <c r="A95" s="35" t="s">
        <v>72</v>
      </c>
      <c r="B95" s="139">
        <v>1</v>
      </c>
      <c r="C95" s="138">
        <f t="shared" si="15"/>
        <v>24</v>
      </c>
      <c r="D95" s="138">
        <v>16</v>
      </c>
      <c r="E95" s="139">
        <v>8</v>
      </c>
      <c r="F95" s="137">
        <v>762.15039999999999</v>
      </c>
      <c r="G95" s="133">
        <f t="shared" si="16"/>
        <v>4.3304</v>
      </c>
      <c r="H95" s="133">
        <f t="shared" si="13"/>
        <v>69.290000000000006</v>
      </c>
      <c r="I95" s="133">
        <f t="shared" si="14"/>
        <v>85.64</v>
      </c>
    </row>
    <row r="96" spans="1:9" s="29" customFormat="1" x14ac:dyDescent="0.25">
      <c r="A96" s="35" t="s">
        <v>72</v>
      </c>
      <c r="B96" s="139">
        <v>1</v>
      </c>
      <c r="C96" s="138">
        <f t="shared" si="15"/>
        <v>100</v>
      </c>
      <c r="D96" s="138">
        <v>80</v>
      </c>
      <c r="E96" s="139">
        <v>20</v>
      </c>
      <c r="F96" s="137">
        <v>762.15039999999999</v>
      </c>
      <c r="G96" s="133">
        <f t="shared" si="16"/>
        <v>4.3304</v>
      </c>
      <c r="H96" s="133">
        <f t="shared" si="13"/>
        <v>173.22</v>
      </c>
      <c r="I96" s="133">
        <f t="shared" si="14"/>
        <v>214.08</v>
      </c>
    </row>
    <row r="97" spans="1:9" s="29" customFormat="1" x14ac:dyDescent="0.25">
      <c r="A97" s="35" t="s">
        <v>72</v>
      </c>
      <c r="B97" s="139">
        <v>1</v>
      </c>
      <c r="C97" s="138">
        <f t="shared" si="15"/>
        <v>108</v>
      </c>
      <c r="D97" s="138">
        <v>96</v>
      </c>
      <c r="E97" s="139">
        <v>12</v>
      </c>
      <c r="F97" s="137">
        <v>762.15039999999999</v>
      </c>
      <c r="G97" s="133">
        <f t="shared" si="16"/>
        <v>4.3304</v>
      </c>
      <c r="H97" s="133">
        <f t="shared" si="13"/>
        <v>103.93</v>
      </c>
      <c r="I97" s="133">
        <f t="shared" si="14"/>
        <v>128.44999999999999</v>
      </c>
    </row>
    <row r="98" spans="1:9" s="29" customFormat="1" x14ac:dyDescent="0.25">
      <c r="A98" s="35" t="s">
        <v>72</v>
      </c>
      <c r="B98" s="139">
        <v>1</v>
      </c>
      <c r="C98" s="138">
        <f t="shared" si="15"/>
        <v>180</v>
      </c>
      <c r="D98" s="138">
        <v>176</v>
      </c>
      <c r="E98" s="139">
        <v>4</v>
      </c>
      <c r="F98" s="137">
        <v>762.15039999999999</v>
      </c>
      <c r="G98" s="133">
        <f t="shared" si="16"/>
        <v>4.3304</v>
      </c>
      <c r="H98" s="133">
        <f t="shared" si="13"/>
        <v>34.64</v>
      </c>
      <c r="I98" s="133">
        <f t="shared" si="14"/>
        <v>42.81</v>
      </c>
    </row>
    <row r="99" spans="1:9" s="29" customFormat="1" x14ac:dyDescent="0.25">
      <c r="A99" s="35" t="s">
        <v>72</v>
      </c>
      <c r="B99" s="139">
        <v>1</v>
      </c>
      <c r="C99" s="138">
        <f t="shared" si="15"/>
        <v>204</v>
      </c>
      <c r="D99" s="138">
        <v>176</v>
      </c>
      <c r="E99" s="139">
        <v>28</v>
      </c>
      <c r="F99" s="137">
        <v>762.15039999999999</v>
      </c>
      <c r="G99" s="133">
        <f t="shared" si="16"/>
        <v>4.3304</v>
      </c>
      <c r="H99" s="133">
        <f t="shared" si="13"/>
        <v>242.5</v>
      </c>
      <c r="I99" s="133">
        <f t="shared" si="14"/>
        <v>299.70999999999998</v>
      </c>
    </row>
    <row r="100" spans="1:9" ht="31.5" customHeight="1" x14ac:dyDescent="0.25">
      <c r="A100" s="125" t="s">
        <v>73</v>
      </c>
      <c r="B100" s="144">
        <f t="shared" ref="B100" si="17">B101</f>
        <v>2</v>
      </c>
      <c r="C100" s="145"/>
      <c r="D100" s="145"/>
      <c r="E100" s="144">
        <f t="shared" ref="E100:I100" si="18">E101</f>
        <v>188</v>
      </c>
      <c r="F100" s="32"/>
      <c r="G100" s="126"/>
      <c r="H100" s="126">
        <f t="shared" si="18"/>
        <v>4237.1399999999994</v>
      </c>
      <c r="I100" s="126">
        <f t="shared" si="18"/>
        <v>5236.68</v>
      </c>
    </row>
    <row r="101" spans="1:9" s="29" customFormat="1" ht="31.5" x14ac:dyDescent="0.25">
      <c r="A101" s="124" t="s">
        <v>171</v>
      </c>
      <c r="B101" s="140">
        <f t="shared" ref="B101" si="19">SUM(B102:B103)</f>
        <v>2</v>
      </c>
      <c r="C101" s="141"/>
      <c r="D101" s="141"/>
      <c r="E101" s="140">
        <f>SUM(E102:E103)</f>
        <v>188</v>
      </c>
      <c r="F101" s="33"/>
      <c r="G101" s="127"/>
      <c r="H101" s="127">
        <f>SUM(H102:H103)</f>
        <v>4237.1399999999994</v>
      </c>
      <c r="I101" s="127">
        <f>SUM(I102:I103)</f>
        <v>5236.68</v>
      </c>
    </row>
    <row r="102" spans="1:9" x14ac:dyDescent="0.25">
      <c r="A102" s="35" t="s">
        <v>74</v>
      </c>
      <c r="B102" s="139">
        <v>1</v>
      </c>
      <c r="C102" s="138">
        <f t="shared" ref="C102:C103" si="20">D102+E102</f>
        <v>314</v>
      </c>
      <c r="D102" s="138">
        <v>154</v>
      </c>
      <c r="E102" s="139">
        <v>160</v>
      </c>
      <c r="F102" s="137">
        <v>1735.4259999999999</v>
      </c>
      <c r="G102" s="133">
        <f>F102/154</f>
        <v>11.269</v>
      </c>
      <c r="H102" s="133">
        <f>ROUND(E102*G102*2,2)</f>
        <v>3606.08</v>
      </c>
      <c r="I102" s="133">
        <f>ROUND(H102*1.2359,2)</f>
        <v>4456.75</v>
      </c>
    </row>
    <row r="103" spans="1:9" x14ac:dyDescent="0.25">
      <c r="A103" s="35" t="s">
        <v>74</v>
      </c>
      <c r="B103" s="139">
        <v>1</v>
      </c>
      <c r="C103" s="138">
        <f t="shared" si="20"/>
        <v>161</v>
      </c>
      <c r="D103" s="138">
        <v>133</v>
      </c>
      <c r="E103" s="139">
        <v>28</v>
      </c>
      <c r="F103" s="137">
        <v>1735.4259999999999</v>
      </c>
      <c r="G103" s="133">
        <f>F103/154</f>
        <v>11.269</v>
      </c>
      <c r="H103" s="133">
        <f>ROUND(E103*G103*2,2)</f>
        <v>631.05999999999995</v>
      </c>
      <c r="I103" s="133">
        <f>ROUND(H103*1.2359,2)</f>
        <v>779.93</v>
      </c>
    </row>
    <row r="104" spans="1:9" ht="35.25" customHeight="1" x14ac:dyDescent="0.25">
      <c r="A104" s="125" t="s">
        <v>75</v>
      </c>
      <c r="B104" s="144">
        <f>B105+B114</f>
        <v>14</v>
      </c>
      <c r="C104" s="145"/>
      <c r="D104" s="145"/>
      <c r="E104" s="144">
        <f>E105+E114</f>
        <v>104</v>
      </c>
      <c r="F104" s="32"/>
      <c r="G104" s="126"/>
      <c r="H104" s="126">
        <f>H105+H114</f>
        <v>1189.7399999999998</v>
      </c>
      <c r="I104" s="126">
        <f>I105+I114</f>
        <v>1470.4099999999999</v>
      </c>
    </row>
    <row r="105" spans="1:9" ht="31.5" x14ac:dyDescent="0.25">
      <c r="A105" s="124" t="s">
        <v>237</v>
      </c>
      <c r="B105" s="140">
        <f t="shared" ref="B105" si="21">SUM(B106:B113)</f>
        <v>8</v>
      </c>
      <c r="C105" s="141"/>
      <c r="D105" s="141"/>
      <c r="E105" s="140">
        <f>SUM(E106:E113)</f>
        <v>45</v>
      </c>
      <c r="F105" s="33"/>
      <c r="G105" s="127"/>
      <c r="H105" s="127">
        <f>SUM(H106:H113)</f>
        <v>605.45999999999992</v>
      </c>
      <c r="I105" s="127">
        <f>SUM(I106:I113)</f>
        <v>748.3</v>
      </c>
    </row>
    <row r="106" spans="1:9" x14ac:dyDescent="0.25">
      <c r="A106" s="36" t="s">
        <v>68</v>
      </c>
      <c r="B106" s="139">
        <v>1</v>
      </c>
      <c r="C106" s="138">
        <f t="shared" ref="C106:C113" si="22">D106+E106</f>
        <v>82</v>
      </c>
      <c r="D106" s="138">
        <v>77</v>
      </c>
      <c r="E106" s="139">
        <v>5</v>
      </c>
      <c r="F106" s="137">
        <v>1035.9888000000001</v>
      </c>
      <c r="G106" s="133">
        <f>F106/154</f>
        <v>6.7272000000000007</v>
      </c>
      <c r="H106" s="133">
        <f t="shared" ref="H106:H113" si="23">ROUND(E106*G106*2,2)</f>
        <v>67.27</v>
      </c>
      <c r="I106" s="133">
        <f t="shared" ref="I106:I113" si="24">ROUND(H106*1.2359,2)</f>
        <v>83.14</v>
      </c>
    </row>
    <row r="107" spans="1:9" x14ac:dyDescent="0.25">
      <c r="A107" s="36" t="s">
        <v>68</v>
      </c>
      <c r="B107" s="139">
        <v>1</v>
      </c>
      <c r="C107" s="138">
        <f t="shared" si="22"/>
        <v>144</v>
      </c>
      <c r="D107" s="138">
        <v>140</v>
      </c>
      <c r="E107" s="139">
        <v>4</v>
      </c>
      <c r="F107" s="137">
        <v>1035.9888000000001</v>
      </c>
      <c r="G107" s="133">
        <f t="shared" ref="G107:G113" si="25">F107/154</f>
        <v>6.7272000000000007</v>
      </c>
      <c r="H107" s="133">
        <f t="shared" si="23"/>
        <v>53.82</v>
      </c>
      <c r="I107" s="133">
        <f t="shared" si="24"/>
        <v>66.52</v>
      </c>
    </row>
    <row r="108" spans="1:9" x14ac:dyDescent="0.25">
      <c r="A108" s="36" t="s">
        <v>68</v>
      </c>
      <c r="B108" s="139">
        <v>1</v>
      </c>
      <c r="C108" s="138">
        <f t="shared" si="22"/>
        <v>72</v>
      </c>
      <c r="D108" s="138">
        <v>70</v>
      </c>
      <c r="E108" s="139">
        <v>2</v>
      </c>
      <c r="F108" s="137">
        <v>1035.9888000000001</v>
      </c>
      <c r="G108" s="133">
        <f t="shared" si="25"/>
        <v>6.7272000000000007</v>
      </c>
      <c r="H108" s="133">
        <f t="shared" si="23"/>
        <v>26.91</v>
      </c>
      <c r="I108" s="133">
        <f t="shared" si="24"/>
        <v>33.26</v>
      </c>
    </row>
    <row r="109" spans="1:9" x14ac:dyDescent="0.25">
      <c r="A109" s="36" t="s">
        <v>68</v>
      </c>
      <c r="B109" s="139">
        <v>1</v>
      </c>
      <c r="C109" s="138">
        <f t="shared" si="22"/>
        <v>72</v>
      </c>
      <c r="D109" s="138">
        <v>70</v>
      </c>
      <c r="E109" s="139">
        <v>2</v>
      </c>
      <c r="F109" s="137">
        <v>1035.9888000000001</v>
      </c>
      <c r="G109" s="133">
        <f t="shared" si="25"/>
        <v>6.7272000000000007</v>
      </c>
      <c r="H109" s="133">
        <f t="shared" si="23"/>
        <v>26.91</v>
      </c>
      <c r="I109" s="133">
        <f t="shared" si="24"/>
        <v>33.26</v>
      </c>
    </row>
    <row r="110" spans="1:9" x14ac:dyDescent="0.25">
      <c r="A110" s="36" t="s">
        <v>68</v>
      </c>
      <c r="B110" s="139">
        <v>1</v>
      </c>
      <c r="C110" s="138">
        <f t="shared" si="22"/>
        <v>72</v>
      </c>
      <c r="D110" s="138">
        <v>70</v>
      </c>
      <c r="E110" s="139">
        <v>2</v>
      </c>
      <c r="F110" s="137">
        <v>1035.9888000000001</v>
      </c>
      <c r="G110" s="133">
        <f t="shared" si="25"/>
        <v>6.7272000000000007</v>
      </c>
      <c r="H110" s="133">
        <f t="shared" si="23"/>
        <v>26.91</v>
      </c>
      <c r="I110" s="133">
        <f t="shared" si="24"/>
        <v>33.26</v>
      </c>
    </row>
    <row r="111" spans="1:9" x14ac:dyDescent="0.25">
      <c r="A111" s="36" t="s">
        <v>68</v>
      </c>
      <c r="B111" s="139">
        <v>1</v>
      </c>
      <c r="C111" s="138">
        <f t="shared" si="22"/>
        <v>144</v>
      </c>
      <c r="D111" s="138">
        <v>140</v>
      </c>
      <c r="E111" s="139">
        <v>4</v>
      </c>
      <c r="F111" s="137">
        <v>1035.9888000000001</v>
      </c>
      <c r="G111" s="133">
        <f t="shared" si="25"/>
        <v>6.7272000000000007</v>
      </c>
      <c r="H111" s="133">
        <f t="shared" si="23"/>
        <v>53.82</v>
      </c>
      <c r="I111" s="133">
        <f t="shared" si="24"/>
        <v>66.52</v>
      </c>
    </row>
    <row r="112" spans="1:9" x14ac:dyDescent="0.25">
      <c r="A112" s="36" t="s">
        <v>68</v>
      </c>
      <c r="B112" s="139">
        <v>1</v>
      </c>
      <c r="C112" s="138">
        <f t="shared" si="22"/>
        <v>178</v>
      </c>
      <c r="D112" s="138">
        <v>154</v>
      </c>
      <c r="E112" s="139">
        <v>24</v>
      </c>
      <c r="F112" s="137">
        <v>1035.9888000000001</v>
      </c>
      <c r="G112" s="133">
        <f t="shared" si="25"/>
        <v>6.7272000000000007</v>
      </c>
      <c r="H112" s="133">
        <f t="shared" si="23"/>
        <v>322.91000000000003</v>
      </c>
      <c r="I112" s="133">
        <f t="shared" si="24"/>
        <v>399.08</v>
      </c>
    </row>
    <row r="113" spans="1:9" x14ac:dyDescent="0.25">
      <c r="A113" s="36" t="s">
        <v>70</v>
      </c>
      <c r="B113" s="139">
        <v>1</v>
      </c>
      <c r="C113" s="138">
        <f t="shared" si="22"/>
        <v>72</v>
      </c>
      <c r="D113" s="138">
        <v>70</v>
      </c>
      <c r="E113" s="139">
        <v>2</v>
      </c>
      <c r="F113" s="137">
        <v>1035.9888000000001</v>
      </c>
      <c r="G113" s="133">
        <f t="shared" si="25"/>
        <v>6.7272000000000007</v>
      </c>
      <c r="H113" s="133">
        <f t="shared" si="23"/>
        <v>26.91</v>
      </c>
      <c r="I113" s="133">
        <f t="shared" si="24"/>
        <v>33.26</v>
      </c>
    </row>
    <row r="114" spans="1:9" ht="31.5" x14ac:dyDescent="0.25">
      <c r="A114" s="124" t="s">
        <v>237</v>
      </c>
      <c r="B114" s="140">
        <f t="shared" ref="B114:C114" si="26">SUM(B115:B120)</f>
        <v>6</v>
      </c>
      <c r="C114" s="141">
        <f t="shared" si="26"/>
        <v>738</v>
      </c>
      <c r="D114" s="141">
        <f>SUM(D115:D120)</f>
        <v>679</v>
      </c>
      <c r="E114" s="140">
        <f>SUM(E115:E120)</f>
        <v>59</v>
      </c>
      <c r="F114" s="33"/>
      <c r="G114" s="127"/>
      <c r="H114" s="127">
        <f>SUM(H115:H120)</f>
        <v>584.28</v>
      </c>
      <c r="I114" s="127">
        <f>SUM(I115:I120)</f>
        <v>722.11</v>
      </c>
    </row>
    <row r="115" spans="1:9" x14ac:dyDescent="0.25">
      <c r="A115" s="36" t="s">
        <v>72</v>
      </c>
      <c r="B115" s="139">
        <v>1</v>
      </c>
      <c r="C115" s="138">
        <f t="shared" ref="C115:C120" si="27">D115+E115</f>
        <v>82</v>
      </c>
      <c r="D115" s="138">
        <v>77</v>
      </c>
      <c r="E115" s="139">
        <v>5</v>
      </c>
      <c r="F115" s="137">
        <v>762.53100000000006</v>
      </c>
      <c r="G115" s="133">
        <f>F115/154</f>
        <v>4.9515000000000002</v>
      </c>
      <c r="H115" s="133">
        <f t="shared" ref="H115:H120" si="28">ROUND(E115*G115*2,2)</f>
        <v>49.52</v>
      </c>
      <c r="I115" s="133">
        <f t="shared" ref="I115:I120" si="29">ROUND(H115*1.2359,2)</f>
        <v>61.2</v>
      </c>
    </row>
    <row r="116" spans="1:9" x14ac:dyDescent="0.25">
      <c r="A116" s="36" t="s">
        <v>72</v>
      </c>
      <c r="B116" s="139">
        <v>1</v>
      </c>
      <c r="C116" s="138">
        <f t="shared" si="27"/>
        <v>144</v>
      </c>
      <c r="D116" s="138">
        <v>140</v>
      </c>
      <c r="E116" s="139">
        <v>4</v>
      </c>
      <c r="F116" s="137">
        <v>762.53100000000006</v>
      </c>
      <c r="G116" s="133">
        <f t="shared" ref="G116:G120" si="30">F116/154</f>
        <v>4.9515000000000002</v>
      </c>
      <c r="H116" s="133">
        <f t="shared" si="28"/>
        <v>39.61</v>
      </c>
      <c r="I116" s="133">
        <f t="shared" si="29"/>
        <v>48.95</v>
      </c>
    </row>
    <row r="117" spans="1:9" x14ac:dyDescent="0.25">
      <c r="A117" s="36" t="s">
        <v>72</v>
      </c>
      <c r="B117" s="139">
        <v>1</v>
      </c>
      <c r="C117" s="138">
        <f t="shared" si="27"/>
        <v>138</v>
      </c>
      <c r="D117" s="138">
        <v>119</v>
      </c>
      <c r="E117" s="139">
        <v>19</v>
      </c>
      <c r="F117" s="137">
        <v>762.53100000000006</v>
      </c>
      <c r="G117" s="133">
        <f t="shared" si="30"/>
        <v>4.9515000000000002</v>
      </c>
      <c r="H117" s="133">
        <f t="shared" si="28"/>
        <v>188.16</v>
      </c>
      <c r="I117" s="133">
        <f t="shared" si="29"/>
        <v>232.55</v>
      </c>
    </row>
    <row r="118" spans="1:9" x14ac:dyDescent="0.25">
      <c r="A118" s="36" t="s">
        <v>72</v>
      </c>
      <c r="B118" s="139">
        <v>1</v>
      </c>
      <c r="C118" s="138">
        <f t="shared" si="27"/>
        <v>148</v>
      </c>
      <c r="D118" s="138">
        <v>140</v>
      </c>
      <c r="E118" s="139">
        <v>8</v>
      </c>
      <c r="F118" s="137">
        <v>762.53100000000006</v>
      </c>
      <c r="G118" s="133">
        <f t="shared" si="30"/>
        <v>4.9515000000000002</v>
      </c>
      <c r="H118" s="133">
        <f t="shared" si="28"/>
        <v>79.22</v>
      </c>
      <c r="I118" s="133">
        <f t="shared" si="29"/>
        <v>97.91</v>
      </c>
    </row>
    <row r="119" spans="1:9" x14ac:dyDescent="0.25">
      <c r="A119" s="36" t="s">
        <v>72</v>
      </c>
      <c r="B119" s="139">
        <v>1</v>
      </c>
      <c r="C119" s="138">
        <f t="shared" si="27"/>
        <v>144</v>
      </c>
      <c r="D119" s="138">
        <v>140</v>
      </c>
      <c r="E119" s="139">
        <v>4</v>
      </c>
      <c r="F119" s="137">
        <v>762.53100000000006</v>
      </c>
      <c r="G119" s="133">
        <f t="shared" si="30"/>
        <v>4.9515000000000002</v>
      </c>
      <c r="H119" s="133">
        <f t="shared" si="28"/>
        <v>39.61</v>
      </c>
      <c r="I119" s="133">
        <f t="shared" si="29"/>
        <v>48.95</v>
      </c>
    </row>
    <row r="120" spans="1:9" x14ac:dyDescent="0.25">
      <c r="A120" s="36" t="s">
        <v>72</v>
      </c>
      <c r="B120" s="139">
        <v>1</v>
      </c>
      <c r="C120" s="138">
        <f t="shared" si="27"/>
        <v>82</v>
      </c>
      <c r="D120" s="138">
        <v>63</v>
      </c>
      <c r="E120" s="139">
        <v>19</v>
      </c>
      <c r="F120" s="137">
        <v>762.53100000000006</v>
      </c>
      <c r="G120" s="133">
        <f t="shared" si="30"/>
        <v>4.9515000000000002</v>
      </c>
      <c r="H120" s="133">
        <f t="shared" si="28"/>
        <v>188.16</v>
      </c>
      <c r="I120" s="133">
        <f t="shared" si="29"/>
        <v>232.55</v>
      </c>
    </row>
    <row r="121" spans="1:9" ht="31.5" x14ac:dyDescent="0.25">
      <c r="A121" s="125" t="s">
        <v>76</v>
      </c>
      <c r="B121" s="144">
        <f t="shared" ref="B121" si="31">B122+B126</f>
        <v>8</v>
      </c>
      <c r="C121" s="145"/>
      <c r="D121" s="145"/>
      <c r="E121" s="144">
        <f>E122+E126</f>
        <v>465</v>
      </c>
      <c r="F121" s="32"/>
      <c r="G121" s="126"/>
      <c r="H121" s="126">
        <f>H122+H126</f>
        <v>8273.86</v>
      </c>
      <c r="I121" s="126">
        <f>I122+I126</f>
        <v>10225.66</v>
      </c>
    </row>
    <row r="122" spans="1:9" ht="31.5" x14ac:dyDescent="0.25">
      <c r="A122" s="124" t="s">
        <v>171</v>
      </c>
      <c r="B122" s="140">
        <f t="shared" ref="B122" si="32">SUM(B123:B125)</f>
        <v>3</v>
      </c>
      <c r="C122" s="141"/>
      <c r="D122" s="141"/>
      <c r="E122" s="140">
        <f>SUM(E123:E125)</f>
        <v>330</v>
      </c>
      <c r="F122" s="33"/>
      <c r="G122" s="127"/>
      <c r="H122" s="127">
        <f>SUM(H123:H125)</f>
        <v>6504.630000000001</v>
      </c>
      <c r="I122" s="127">
        <f>SUM(I123:I125)</f>
        <v>8039.07</v>
      </c>
    </row>
    <row r="123" spans="1:9" x14ac:dyDescent="0.25">
      <c r="A123" s="36" t="s">
        <v>61</v>
      </c>
      <c r="B123" s="139">
        <v>1</v>
      </c>
      <c r="C123" s="138">
        <f t="shared" ref="C123:C131" si="33">D123+E123</f>
        <v>122</v>
      </c>
      <c r="D123" s="138">
        <v>61</v>
      </c>
      <c r="E123" s="139">
        <v>61</v>
      </c>
      <c r="F123" s="137">
        <v>1734.5679999999998</v>
      </c>
      <c r="G123" s="133">
        <f>F123/176</f>
        <v>9.8554999999999993</v>
      </c>
      <c r="H123" s="133">
        <f>ROUND(E123*G123*2,2)</f>
        <v>1202.3699999999999</v>
      </c>
      <c r="I123" s="133">
        <f t="shared" ref="I123:I131" si="34">ROUND(H123*1.2359,2)</f>
        <v>1486.01</v>
      </c>
    </row>
    <row r="124" spans="1:9" x14ac:dyDescent="0.25">
      <c r="A124" s="36" t="s">
        <v>61</v>
      </c>
      <c r="B124" s="139">
        <v>1</v>
      </c>
      <c r="C124" s="138">
        <f t="shared" si="33"/>
        <v>330</v>
      </c>
      <c r="D124" s="138">
        <v>165</v>
      </c>
      <c r="E124" s="139">
        <v>165</v>
      </c>
      <c r="F124" s="137">
        <v>1734.5679999999998</v>
      </c>
      <c r="G124" s="133">
        <f t="shared" ref="G124:G125" si="35">F124/176</f>
        <v>9.8554999999999993</v>
      </c>
      <c r="H124" s="133">
        <f t="shared" ref="H124:H131" si="36">ROUND(E124*G124*2,2)</f>
        <v>3252.32</v>
      </c>
      <c r="I124" s="133">
        <f t="shared" si="34"/>
        <v>4019.54</v>
      </c>
    </row>
    <row r="125" spans="1:9" x14ac:dyDescent="0.25">
      <c r="A125" s="36" t="s">
        <v>61</v>
      </c>
      <c r="B125" s="139">
        <v>1</v>
      </c>
      <c r="C125" s="138">
        <f t="shared" si="33"/>
        <v>208</v>
      </c>
      <c r="D125" s="138">
        <v>104</v>
      </c>
      <c r="E125" s="139">
        <v>104</v>
      </c>
      <c r="F125" s="137">
        <v>1734.5679999999998</v>
      </c>
      <c r="G125" s="133">
        <f t="shared" si="35"/>
        <v>9.8554999999999993</v>
      </c>
      <c r="H125" s="133">
        <f t="shared" si="36"/>
        <v>2049.94</v>
      </c>
      <c r="I125" s="133">
        <f t="shared" si="34"/>
        <v>2533.52</v>
      </c>
    </row>
    <row r="126" spans="1:9" ht="31.5" x14ac:dyDescent="0.25">
      <c r="A126" s="124" t="s">
        <v>237</v>
      </c>
      <c r="B126" s="140">
        <f t="shared" ref="B126" si="37">SUM(B127:B131)</f>
        <v>5</v>
      </c>
      <c r="C126" s="141"/>
      <c r="D126" s="141"/>
      <c r="E126" s="140">
        <f>SUM(E127:E131)</f>
        <v>135</v>
      </c>
      <c r="F126" s="137"/>
      <c r="G126" s="133"/>
      <c r="H126" s="127">
        <f>SUM(H127:H131)</f>
        <v>1769.23</v>
      </c>
      <c r="I126" s="127">
        <f>SUM(I127:I131)</f>
        <v>2186.59</v>
      </c>
    </row>
    <row r="127" spans="1:9" x14ac:dyDescent="0.25">
      <c r="A127" s="37" t="s">
        <v>77</v>
      </c>
      <c r="B127" s="139">
        <v>1</v>
      </c>
      <c r="C127" s="138">
        <f t="shared" si="33"/>
        <v>192</v>
      </c>
      <c r="D127" s="138">
        <v>154</v>
      </c>
      <c r="E127" s="139">
        <v>38</v>
      </c>
      <c r="F127" s="137">
        <v>1035.9888000000001</v>
      </c>
      <c r="G127" s="133">
        <f>F127/154</f>
        <v>6.7272000000000007</v>
      </c>
      <c r="H127" s="133">
        <f t="shared" si="36"/>
        <v>511.27</v>
      </c>
      <c r="I127" s="133">
        <f t="shared" si="34"/>
        <v>631.88</v>
      </c>
    </row>
    <row r="128" spans="1:9" x14ac:dyDescent="0.25">
      <c r="A128" s="37" t="s">
        <v>77</v>
      </c>
      <c r="B128" s="139">
        <v>1</v>
      </c>
      <c r="C128" s="138">
        <f t="shared" si="33"/>
        <v>192</v>
      </c>
      <c r="D128" s="138">
        <v>154</v>
      </c>
      <c r="E128" s="139">
        <v>38</v>
      </c>
      <c r="F128" s="137">
        <v>1035.9888000000001</v>
      </c>
      <c r="G128" s="133">
        <f t="shared" ref="G128:G131" si="38">F128/154</f>
        <v>6.7272000000000007</v>
      </c>
      <c r="H128" s="133">
        <f t="shared" si="36"/>
        <v>511.27</v>
      </c>
      <c r="I128" s="133">
        <f t="shared" si="34"/>
        <v>631.88</v>
      </c>
    </row>
    <row r="129" spans="1:9" x14ac:dyDescent="0.25">
      <c r="A129" s="37" t="s">
        <v>68</v>
      </c>
      <c r="B129" s="139">
        <v>1</v>
      </c>
      <c r="C129" s="138">
        <f t="shared" si="33"/>
        <v>84</v>
      </c>
      <c r="D129" s="138">
        <v>63</v>
      </c>
      <c r="E129" s="139">
        <v>21</v>
      </c>
      <c r="F129" s="137">
        <v>1035.9888000000001</v>
      </c>
      <c r="G129" s="133">
        <f t="shared" si="38"/>
        <v>6.7272000000000007</v>
      </c>
      <c r="H129" s="133">
        <f t="shared" si="36"/>
        <v>282.54000000000002</v>
      </c>
      <c r="I129" s="133">
        <f t="shared" si="34"/>
        <v>349.19</v>
      </c>
    </row>
    <row r="130" spans="1:9" x14ac:dyDescent="0.25">
      <c r="A130" s="37" t="s">
        <v>70</v>
      </c>
      <c r="B130" s="139">
        <v>1</v>
      </c>
      <c r="C130" s="138">
        <f t="shared" si="33"/>
        <v>92</v>
      </c>
      <c r="D130" s="138">
        <v>84</v>
      </c>
      <c r="E130" s="139">
        <v>8</v>
      </c>
      <c r="F130" s="137">
        <v>1035.9888000000001</v>
      </c>
      <c r="G130" s="133">
        <f t="shared" si="38"/>
        <v>6.7272000000000007</v>
      </c>
      <c r="H130" s="133">
        <f t="shared" si="36"/>
        <v>107.64</v>
      </c>
      <c r="I130" s="133">
        <f t="shared" si="34"/>
        <v>133.03</v>
      </c>
    </row>
    <row r="131" spans="1:9" x14ac:dyDescent="0.25">
      <c r="A131" s="37" t="s">
        <v>70</v>
      </c>
      <c r="B131" s="139">
        <v>1</v>
      </c>
      <c r="C131" s="138">
        <f t="shared" si="33"/>
        <v>184</v>
      </c>
      <c r="D131" s="138">
        <v>154</v>
      </c>
      <c r="E131" s="139">
        <v>30</v>
      </c>
      <c r="F131" s="137">
        <v>915.03719999999998</v>
      </c>
      <c r="G131" s="133">
        <f t="shared" si="38"/>
        <v>5.9417999999999997</v>
      </c>
      <c r="H131" s="133">
        <f t="shared" si="36"/>
        <v>356.51</v>
      </c>
      <c r="I131" s="133">
        <f t="shared" si="34"/>
        <v>440.61</v>
      </c>
    </row>
    <row r="132" spans="1:9" ht="31.5" x14ac:dyDescent="0.25">
      <c r="A132" s="125" t="s">
        <v>78</v>
      </c>
      <c r="B132" s="144">
        <f t="shared" ref="B132" si="39">B133+B137</f>
        <v>5</v>
      </c>
      <c r="C132" s="145"/>
      <c r="D132" s="145"/>
      <c r="E132" s="144">
        <f>E133+E137</f>
        <v>46</v>
      </c>
      <c r="F132" s="32"/>
      <c r="G132" s="126"/>
      <c r="H132" s="126">
        <f>H133+H137</f>
        <v>576.28</v>
      </c>
      <c r="I132" s="126">
        <f>I133+I137</f>
        <v>712.24</v>
      </c>
    </row>
    <row r="133" spans="1:9" ht="31.5" x14ac:dyDescent="0.25">
      <c r="A133" s="124" t="s">
        <v>237</v>
      </c>
      <c r="B133" s="140">
        <f t="shared" ref="B133" si="40">SUM(B134:B136)</f>
        <v>3</v>
      </c>
      <c r="C133" s="141"/>
      <c r="D133" s="141"/>
      <c r="E133" s="140">
        <f>SUM(E134:E136)</f>
        <v>34</v>
      </c>
      <c r="F133" s="33"/>
      <c r="G133" s="127"/>
      <c r="H133" s="127">
        <f>SUM(H134:H136)</f>
        <v>457.43999999999994</v>
      </c>
      <c r="I133" s="127">
        <f>SUM(I134:I136)</f>
        <v>565.36</v>
      </c>
    </row>
    <row r="134" spans="1:9" x14ac:dyDescent="0.25">
      <c r="A134" s="37" t="s">
        <v>70</v>
      </c>
      <c r="B134" s="139">
        <v>1</v>
      </c>
      <c r="C134" s="138">
        <f t="shared" ref="C134:C139" si="41">D134+E134</f>
        <v>96</v>
      </c>
      <c r="D134" s="138">
        <v>84</v>
      </c>
      <c r="E134" s="139">
        <v>12</v>
      </c>
      <c r="F134" s="137">
        <v>1035.9888000000001</v>
      </c>
      <c r="G134" s="133">
        <f>F134/154</f>
        <v>6.7272000000000007</v>
      </c>
      <c r="H134" s="133">
        <f t="shared" ref="H134:H139" si="42">ROUND(E134*G134*2,2)</f>
        <v>161.44999999999999</v>
      </c>
      <c r="I134" s="133">
        <f>ROUND(H134*1.2359,2)</f>
        <v>199.54</v>
      </c>
    </row>
    <row r="135" spans="1:9" x14ac:dyDescent="0.25">
      <c r="A135" s="37" t="s">
        <v>70</v>
      </c>
      <c r="B135" s="139">
        <v>1</v>
      </c>
      <c r="C135" s="138">
        <f t="shared" si="41"/>
        <v>96</v>
      </c>
      <c r="D135" s="138">
        <v>84</v>
      </c>
      <c r="E135" s="139">
        <v>12</v>
      </c>
      <c r="F135" s="137">
        <v>1035.9888000000001</v>
      </c>
      <c r="G135" s="133">
        <f t="shared" ref="G135:G136" si="43">F135/154</f>
        <v>6.7272000000000007</v>
      </c>
      <c r="H135" s="133">
        <f t="shared" si="42"/>
        <v>161.44999999999999</v>
      </c>
      <c r="I135" s="133">
        <f t="shared" ref="I135:I139" si="44">ROUND(H135*1.2359,2)</f>
        <v>199.54</v>
      </c>
    </row>
    <row r="136" spans="1:9" x14ac:dyDescent="0.25">
      <c r="A136" s="37" t="s">
        <v>68</v>
      </c>
      <c r="B136" s="139">
        <v>1</v>
      </c>
      <c r="C136" s="138">
        <f t="shared" si="41"/>
        <v>94</v>
      </c>
      <c r="D136" s="138">
        <v>84</v>
      </c>
      <c r="E136" s="139">
        <v>10</v>
      </c>
      <c r="F136" s="137">
        <v>1035.9888000000001</v>
      </c>
      <c r="G136" s="133">
        <f t="shared" si="43"/>
        <v>6.7272000000000007</v>
      </c>
      <c r="H136" s="133">
        <f t="shared" si="42"/>
        <v>134.54</v>
      </c>
      <c r="I136" s="133">
        <f t="shared" si="44"/>
        <v>166.28</v>
      </c>
    </row>
    <row r="137" spans="1:9" ht="31.5" x14ac:dyDescent="0.25">
      <c r="A137" s="124" t="s">
        <v>309</v>
      </c>
      <c r="B137" s="140">
        <f t="shared" ref="B137" si="45">SUM(B138:B139)</f>
        <v>2</v>
      </c>
      <c r="C137" s="141"/>
      <c r="D137" s="141"/>
      <c r="E137" s="140">
        <f>SUM(E138:E139)</f>
        <v>12</v>
      </c>
      <c r="F137" s="137"/>
      <c r="G137" s="133"/>
      <c r="H137" s="127">
        <f>SUM(H138:H139)</f>
        <v>118.84</v>
      </c>
      <c r="I137" s="127">
        <f>SUM(I138:I139)</f>
        <v>146.88</v>
      </c>
    </row>
    <row r="138" spans="1:9" x14ac:dyDescent="0.25">
      <c r="A138" s="37" t="s">
        <v>72</v>
      </c>
      <c r="B138" s="139">
        <v>1</v>
      </c>
      <c r="C138" s="138">
        <f t="shared" si="41"/>
        <v>90</v>
      </c>
      <c r="D138" s="138">
        <v>84</v>
      </c>
      <c r="E138" s="139">
        <v>6</v>
      </c>
      <c r="F138" s="137">
        <v>762.53100000000006</v>
      </c>
      <c r="G138" s="133">
        <f>F138/154</f>
        <v>4.9515000000000002</v>
      </c>
      <c r="H138" s="133">
        <f t="shared" si="42"/>
        <v>59.42</v>
      </c>
      <c r="I138" s="133">
        <f t="shared" si="44"/>
        <v>73.44</v>
      </c>
    </row>
    <row r="139" spans="1:9" x14ac:dyDescent="0.25">
      <c r="A139" s="37" t="s">
        <v>72</v>
      </c>
      <c r="B139" s="139">
        <v>1</v>
      </c>
      <c r="C139" s="138">
        <f t="shared" si="41"/>
        <v>76</v>
      </c>
      <c r="D139" s="138">
        <v>70</v>
      </c>
      <c r="E139" s="139">
        <v>6</v>
      </c>
      <c r="F139" s="137">
        <v>762.53100000000006</v>
      </c>
      <c r="G139" s="133">
        <f>F139/154</f>
        <v>4.9515000000000002</v>
      </c>
      <c r="H139" s="133">
        <f t="shared" si="42"/>
        <v>59.42</v>
      </c>
      <c r="I139" s="133">
        <f t="shared" si="44"/>
        <v>73.44</v>
      </c>
    </row>
    <row r="140" spans="1:9" ht="31.5" x14ac:dyDescent="0.25">
      <c r="A140" s="125" t="s">
        <v>79</v>
      </c>
      <c r="B140" s="144">
        <f t="shared" ref="B140" si="46">B141+B150</f>
        <v>11</v>
      </c>
      <c r="C140" s="145"/>
      <c r="D140" s="145"/>
      <c r="E140" s="144">
        <f>E141+E150</f>
        <v>201</v>
      </c>
      <c r="F140" s="32"/>
      <c r="G140" s="126"/>
      <c r="H140" s="126">
        <f>H141+H150</f>
        <v>2561.1699999999996</v>
      </c>
      <c r="I140" s="126">
        <f>I141+I150</f>
        <v>3165.35</v>
      </c>
    </row>
    <row r="141" spans="1:9" ht="31.5" x14ac:dyDescent="0.25">
      <c r="A141" s="124" t="s">
        <v>237</v>
      </c>
      <c r="B141" s="140">
        <f t="shared" ref="B141" si="47">SUM(B142:B149)</f>
        <v>8</v>
      </c>
      <c r="C141" s="141"/>
      <c r="D141" s="141"/>
      <c r="E141" s="140">
        <f>SUM(E142:E149)</f>
        <v>166</v>
      </c>
      <c r="F141" s="33"/>
      <c r="G141" s="127"/>
      <c r="H141" s="127">
        <f>SUM(H142:H149)</f>
        <v>2214.5699999999997</v>
      </c>
      <c r="I141" s="127">
        <f>SUM(I142:I149)</f>
        <v>2736.99</v>
      </c>
    </row>
    <row r="142" spans="1:9" x14ac:dyDescent="0.25">
      <c r="A142" s="36" t="s">
        <v>68</v>
      </c>
      <c r="B142" s="139">
        <v>1</v>
      </c>
      <c r="C142" s="138">
        <f t="shared" ref="C142:C149" si="48">D142+E142</f>
        <v>176</v>
      </c>
      <c r="D142" s="138">
        <v>154</v>
      </c>
      <c r="E142" s="139">
        <v>22</v>
      </c>
      <c r="F142" s="137">
        <v>1035.9888000000001</v>
      </c>
      <c r="G142" s="133">
        <f>F142/154</f>
        <v>6.7272000000000007</v>
      </c>
      <c r="H142" s="133">
        <f t="shared" ref="H142:H153" si="49">ROUND(E142*G142*2,2)</f>
        <v>296</v>
      </c>
      <c r="I142" s="133">
        <f t="shared" ref="I142:I153" si="50">ROUND(H142*1.2359,2)</f>
        <v>365.83</v>
      </c>
    </row>
    <row r="143" spans="1:9" x14ac:dyDescent="0.25">
      <c r="A143" s="36" t="s">
        <v>68</v>
      </c>
      <c r="B143" s="139">
        <v>1</v>
      </c>
      <c r="C143" s="138">
        <f t="shared" si="48"/>
        <v>184</v>
      </c>
      <c r="D143" s="138">
        <v>154</v>
      </c>
      <c r="E143" s="139">
        <v>30</v>
      </c>
      <c r="F143" s="137">
        <v>1035.9888000000001</v>
      </c>
      <c r="G143" s="133">
        <f t="shared" ref="G143:G149" si="51">F143/154</f>
        <v>6.7272000000000007</v>
      </c>
      <c r="H143" s="133">
        <f t="shared" si="49"/>
        <v>403.63</v>
      </c>
      <c r="I143" s="133">
        <f t="shared" si="50"/>
        <v>498.85</v>
      </c>
    </row>
    <row r="144" spans="1:9" x14ac:dyDescent="0.25">
      <c r="A144" s="36" t="s">
        <v>68</v>
      </c>
      <c r="B144" s="139">
        <v>1</v>
      </c>
      <c r="C144" s="138">
        <f t="shared" si="48"/>
        <v>168</v>
      </c>
      <c r="D144" s="138">
        <v>154</v>
      </c>
      <c r="E144" s="139">
        <v>14</v>
      </c>
      <c r="F144" s="137">
        <v>1035.9888000000001</v>
      </c>
      <c r="G144" s="133">
        <f t="shared" si="51"/>
        <v>6.7272000000000007</v>
      </c>
      <c r="H144" s="133">
        <f t="shared" si="49"/>
        <v>188.36</v>
      </c>
      <c r="I144" s="133">
        <f t="shared" si="50"/>
        <v>232.79</v>
      </c>
    </row>
    <row r="145" spans="1:9" x14ac:dyDescent="0.25">
      <c r="A145" s="36" t="s">
        <v>68</v>
      </c>
      <c r="B145" s="139">
        <v>1</v>
      </c>
      <c r="C145" s="138">
        <f t="shared" si="48"/>
        <v>176</v>
      </c>
      <c r="D145" s="138">
        <v>154</v>
      </c>
      <c r="E145" s="139">
        <v>22</v>
      </c>
      <c r="F145" s="137">
        <v>1035.9888000000001</v>
      </c>
      <c r="G145" s="133">
        <f t="shared" si="51"/>
        <v>6.7272000000000007</v>
      </c>
      <c r="H145" s="133">
        <f t="shared" si="49"/>
        <v>296</v>
      </c>
      <c r="I145" s="133">
        <f t="shared" si="50"/>
        <v>365.83</v>
      </c>
    </row>
    <row r="146" spans="1:9" x14ac:dyDescent="0.25">
      <c r="A146" s="36" t="s">
        <v>68</v>
      </c>
      <c r="B146" s="139">
        <v>1</v>
      </c>
      <c r="C146" s="138">
        <f t="shared" si="48"/>
        <v>168</v>
      </c>
      <c r="D146" s="138">
        <v>154</v>
      </c>
      <c r="E146" s="139">
        <v>14</v>
      </c>
      <c r="F146" s="137">
        <v>1035.9888000000001</v>
      </c>
      <c r="G146" s="133">
        <f t="shared" si="51"/>
        <v>6.7272000000000007</v>
      </c>
      <c r="H146" s="133">
        <f t="shared" si="49"/>
        <v>188.36</v>
      </c>
      <c r="I146" s="133">
        <f t="shared" si="50"/>
        <v>232.79</v>
      </c>
    </row>
    <row r="147" spans="1:9" x14ac:dyDescent="0.25">
      <c r="A147" s="36" t="s">
        <v>68</v>
      </c>
      <c r="B147" s="139">
        <v>1</v>
      </c>
      <c r="C147" s="138">
        <f t="shared" si="48"/>
        <v>180</v>
      </c>
      <c r="D147" s="138">
        <v>154</v>
      </c>
      <c r="E147" s="139">
        <v>26</v>
      </c>
      <c r="F147" s="137">
        <v>1035.9888000000001</v>
      </c>
      <c r="G147" s="133">
        <f t="shared" si="51"/>
        <v>6.7272000000000007</v>
      </c>
      <c r="H147" s="133">
        <f t="shared" si="49"/>
        <v>349.81</v>
      </c>
      <c r="I147" s="133">
        <f t="shared" si="50"/>
        <v>432.33</v>
      </c>
    </row>
    <row r="148" spans="1:9" x14ac:dyDescent="0.25">
      <c r="A148" s="36" t="s">
        <v>70</v>
      </c>
      <c r="B148" s="139">
        <v>1</v>
      </c>
      <c r="C148" s="138">
        <f t="shared" si="48"/>
        <v>180</v>
      </c>
      <c r="D148" s="138">
        <v>154</v>
      </c>
      <c r="E148" s="139">
        <v>26</v>
      </c>
      <c r="F148" s="137">
        <v>1035.9888000000001</v>
      </c>
      <c r="G148" s="133">
        <f t="shared" si="51"/>
        <v>6.7272000000000007</v>
      </c>
      <c r="H148" s="133">
        <f t="shared" si="49"/>
        <v>349.81</v>
      </c>
      <c r="I148" s="133">
        <f t="shared" si="50"/>
        <v>432.33</v>
      </c>
    </row>
    <row r="149" spans="1:9" x14ac:dyDescent="0.25">
      <c r="A149" s="36" t="s">
        <v>70</v>
      </c>
      <c r="B149" s="139">
        <v>1</v>
      </c>
      <c r="C149" s="138">
        <f t="shared" si="48"/>
        <v>166</v>
      </c>
      <c r="D149" s="138">
        <v>154</v>
      </c>
      <c r="E149" s="139">
        <v>12</v>
      </c>
      <c r="F149" s="137">
        <v>915.03719999999998</v>
      </c>
      <c r="G149" s="133">
        <f t="shared" si="51"/>
        <v>5.9417999999999997</v>
      </c>
      <c r="H149" s="133">
        <f t="shared" si="49"/>
        <v>142.6</v>
      </c>
      <c r="I149" s="133">
        <f t="shared" si="50"/>
        <v>176.24</v>
      </c>
    </row>
    <row r="150" spans="1:9" ht="31.5" x14ac:dyDescent="0.25">
      <c r="A150" s="124" t="s">
        <v>309</v>
      </c>
      <c r="B150" s="140">
        <f t="shared" ref="B150" si="52">SUM(B151:B153)</f>
        <v>3</v>
      </c>
      <c r="C150" s="141"/>
      <c r="D150" s="141"/>
      <c r="E150" s="140">
        <f>SUM(E151:E153)</f>
        <v>35</v>
      </c>
      <c r="F150" s="33"/>
      <c r="G150" s="127"/>
      <c r="H150" s="127">
        <f>SUM(H151:H153)</f>
        <v>346.59999999999997</v>
      </c>
      <c r="I150" s="127">
        <f>SUM(I151:I153)</f>
        <v>428.36</v>
      </c>
    </row>
    <row r="151" spans="1:9" x14ac:dyDescent="0.25">
      <c r="A151" s="36" t="s">
        <v>72</v>
      </c>
      <c r="B151" s="139">
        <v>1</v>
      </c>
      <c r="C151" s="138">
        <f t="shared" ref="C151:C153" si="53">D151+E151</f>
        <v>130</v>
      </c>
      <c r="D151" s="138">
        <v>126</v>
      </c>
      <c r="E151" s="139">
        <v>4</v>
      </c>
      <c r="F151" s="137">
        <v>762.53100000000006</v>
      </c>
      <c r="G151" s="133">
        <f>F151/154</f>
        <v>4.9515000000000002</v>
      </c>
      <c r="H151" s="133">
        <f t="shared" si="49"/>
        <v>39.61</v>
      </c>
      <c r="I151" s="133">
        <f t="shared" si="50"/>
        <v>48.95</v>
      </c>
    </row>
    <row r="152" spans="1:9" x14ac:dyDescent="0.25">
      <c r="A152" s="36" t="s">
        <v>72</v>
      </c>
      <c r="B152" s="139">
        <v>1</v>
      </c>
      <c r="C152" s="138">
        <f t="shared" si="53"/>
        <v>178</v>
      </c>
      <c r="D152" s="138">
        <v>154</v>
      </c>
      <c r="E152" s="139">
        <v>24</v>
      </c>
      <c r="F152" s="137">
        <v>762.53100000000006</v>
      </c>
      <c r="G152" s="133">
        <f t="shared" ref="G152:G153" si="54">F152/154</f>
        <v>4.9515000000000002</v>
      </c>
      <c r="H152" s="133">
        <f t="shared" si="49"/>
        <v>237.67</v>
      </c>
      <c r="I152" s="133">
        <f t="shared" si="50"/>
        <v>293.74</v>
      </c>
    </row>
    <row r="153" spans="1:9" x14ac:dyDescent="0.25">
      <c r="A153" s="36" t="s">
        <v>72</v>
      </c>
      <c r="B153" s="139">
        <v>1</v>
      </c>
      <c r="C153" s="138">
        <f t="shared" si="53"/>
        <v>154</v>
      </c>
      <c r="D153" s="138">
        <v>147</v>
      </c>
      <c r="E153" s="139">
        <v>7</v>
      </c>
      <c r="F153" s="137">
        <v>762.53099999999995</v>
      </c>
      <c r="G153" s="133">
        <f t="shared" si="54"/>
        <v>4.9514999999999993</v>
      </c>
      <c r="H153" s="133">
        <f t="shared" si="49"/>
        <v>69.319999999999993</v>
      </c>
      <c r="I153" s="133">
        <f t="shared" si="50"/>
        <v>85.67</v>
      </c>
    </row>
  </sheetData>
  <mergeCells count="12"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  <mergeCell ref="D8:D9"/>
    <mergeCell ref="E8:E9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9175F-5B5D-483F-AF76-AB6D43601B52}">
  <sheetPr>
    <tabColor theme="9" tint="0.59999389629810485"/>
  </sheetPr>
  <dimension ref="A1:I183"/>
  <sheetViews>
    <sheetView zoomScale="80" zoomScaleNormal="80" workbookViewId="0">
      <selection activeCell="H1" sqref="H1:I1"/>
    </sheetView>
  </sheetViews>
  <sheetFormatPr defaultRowHeight="16.5" x14ac:dyDescent="0.25"/>
  <cols>
    <col min="1" max="1" width="58.140625" style="146" customWidth="1"/>
    <col min="2" max="2" width="15.28515625" style="147" customWidth="1"/>
    <col min="3" max="3" width="14.5703125" style="146" customWidth="1"/>
    <col min="4" max="4" width="14.7109375" style="146" customWidth="1"/>
    <col min="5" max="5" width="18.42578125" style="146" customWidth="1"/>
    <col min="6" max="6" width="17.28515625" style="146" customWidth="1"/>
    <col min="7" max="7" width="16.85546875" style="148" customWidth="1"/>
    <col min="8" max="8" width="23.140625" style="146" customWidth="1"/>
    <col min="9" max="9" width="21.42578125" style="146" customWidth="1"/>
    <col min="10" max="16384" width="9.140625" style="146"/>
  </cols>
  <sheetData>
    <row r="1" spans="1:9" x14ac:dyDescent="0.25">
      <c r="H1" s="290" t="s">
        <v>337</v>
      </c>
      <c r="I1" s="290"/>
    </row>
    <row r="2" spans="1:9" s="149" customFormat="1" ht="39" customHeight="1" x14ac:dyDescent="0.25">
      <c r="A2" s="291" t="s">
        <v>297</v>
      </c>
      <c r="B2" s="291"/>
      <c r="C2" s="291"/>
      <c r="D2" s="291"/>
      <c r="E2" s="291"/>
      <c r="F2" s="291"/>
      <c r="G2" s="291"/>
      <c r="H2" s="291"/>
      <c r="I2" s="291"/>
    </row>
    <row r="4" spans="1:9" x14ac:dyDescent="0.25">
      <c r="A4" s="146" t="s">
        <v>317</v>
      </c>
    </row>
    <row r="5" spans="1:9" x14ac:dyDescent="0.25">
      <c r="A5" s="146" t="s">
        <v>314</v>
      </c>
    </row>
    <row r="6" spans="1:9" x14ac:dyDescent="0.25">
      <c r="B6" s="163"/>
      <c r="C6" s="164"/>
      <c r="D6" s="164"/>
      <c r="E6" s="165"/>
      <c r="F6" s="164"/>
      <c r="G6" s="166"/>
      <c r="H6" s="167"/>
      <c r="I6" s="164"/>
    </row>
    <row r="7" spans="1:9" ht="40.5" customHeight="1" x14ac:dyDescent="0.25">
      <c r="A7" s="292"/>
      <c r="B7" s="284" t="s">
        <v>3</v>
      </c>
      <c r="C7" s="285" t="s">
        <v>4</v>
      </c>
      <c r="D7" s="285"/>
      <c r="E7" s="285"/>
      <c r="F7" s="285" t="s">
        <v>2</v>
      </c>
      <c r="G7" s="285" t="s">
        <v>296</v>
      </c>
      <c r="H7" s="285" t="s">
        <v>5</v>
      </c>
      <c r="I7" s="287" t="s">
        <v>1</v>
      </c>
    </row>
    <row r="8" spans="1:9" x14ac:dyDescent="0.25">
      <c r="A8" s="292"/>
      <c r="B8" s="284"/>
      <c r="C8" s="288" t="s">
        <v>294</v>
      </c>
      <c r="D8" s="288" t="s">
        <v>300</v>
      </c>
      <c r="E8" s="285" t="s">
        <v>6</v>
      </c>
      <c r="F8" s="285"/>
      <c r="G8" s="285"/>
      <c r="H8" s="285"/>
      <c r="I8" s="287"/>
    </row>
    <row r="9" spans="1:9" ht="49.5" customHeight="1" x14ac:dyDescent="0.25">
      <c r="A9" s="292"/>
      <c r="B9" s="284"/>
      <c r="C9" s="289"/>
      <c r="D9" s="289"/>
      <c r="E9" s="285"/>
      <c r="F9" s="285"/>
      <c r="G9" s="285"/>
      <c r="H9" s="285"/>
      <c r="I9" s="287"/>
    </row>
    <row r="10" spans="1:9" x14ac:dyDescent="0.25">
      <c r="A10" s="69">
        <v>1</v>
      </c>
      <c r="B10" s="69">
        <v>2</v>
      </c>
      <c r="C10" s="69" t="s">
        <v>42</v>
      </c>
      <c r="D10" s="69">
        <v>4</v>
      </c>
      <c r="E10" s="69">
        <v>5</v>
      </c>
      <c r="F10" s="69">
        <v>6</v>
      </c>
      <c r="G10" s="69">
        <v>7</v>
      </c>
      <c r="H10" s="69">
        <v>8</v>
      </c>
      <c r="I10" s="69" t="s">
        <v>293</v>
      </c>
    </row>
    <row r="11" spans="1:9" s="149" customFormat="1" x14ac:dyDescent="0.25">
      <c r="A11" s="150" t="s">
        <v>0</v>
      </c>
      <c r="B11" s="175">
        <f>B12+B97+B111+B138+B145+B151+B170+B178</f>
        <v>146</v>
      </c>
      <c r="C11" s="175"/>
      <c r="D11" s="175"/>
      <c r="E11" s="175">
        <f t="shared" ref="E11" si="0">E12+E97+E111+E138+E145+E151+E170+E178</f>
        <v>6519</v>
      </c>
      <c r="F11" s="169"/>
      <c r="G11" s="169"/>
      <c r="H11" s="169">
        <f t="shared" ref="H11:I11" si="1">H12+H97+H111+H138+H145+H151+H170+H178</f>
        <v>108571.04999999997</v>
      </c>
      <c r="I11" s="169">
        <f t="shared" si="1"/>
        <v>134182.99</v>
      </c>
    </row>
    <row r="12" spans="1:9" s="149" customFormat="1" x14ac:dyDescent="0.25">
      <c r="A12" s="151" t="s">
        <v>57</v>
      </c>
      <c r="B12" s="176">
        <f>B13+B51+B86</f>
        <v>81</v>
      </c>
      <c r="C12" s="176"/>
      <c r="D12" s="176"/>
      <c r="E12" s="176">
        <f t="shared" ref="E12" si="2">E13+E51+E86</f>
        <v>4774</v>
      </c>
      <c r="F12" s="152"/>
      <c r="G12" s="152"/>
      <c r="H12" s="152">
        <f t="shared" ref="H12:I12" si="3">H13+H51+H86</f>
        <v>78498.899999999994</v>
      </c>
      <c r="I12" s="152">
        <f t="shared" si="3"/>
        <v>97016.76</v>
      </c>
    </row>
    <row r="13" spans="1:9" s="149" customFormat="1" ht="33" x14ac:dyDescent="0.25">
      <c r="A13" s="153" t="s">
        <v>171</v>
      </c>
      <c r="B13" s="174">
        <f>SUM(B14:B50)</f>
        <v>37</v>
      </c>
      <c r="C13" s="174"/>
      <c r="D13" s="174"/>
      <c r="E13" s="174">
        <f t="shared" ref="E13" si="4">SUM(E14:E50)</f>
        <v>2969</v>
      </c>
      <c r="F13" s="154"/>
      <c r="G13" s="154"/>
      <c r="H13" s="154">
        <f>SUM(H14:H50)</f>
        <v>58521.94999999999</v>
      </c>
      <c r="I13" s="154">
        <f t="shared" ref="I13" si="5">SUM(I14:I50)</f>
        <v>72327.259999999995</v>
      </c>
    </row>
    <row r="14" spans="1:9" s="149" customFormat="1" x14ac:dyDescent="0.25">
      <c r="A14" s="155" t="s">
        <v>95</v>
      </c>
      <c r="B14" s="170">
        <v>1</v>
      </c>
      <c r="C14" s="170">
        <f>D14+E14</f>
        <v>296</v>
      </c>
      <c r="D14" s="170">
        <v>176</v>
      </c>
      <c r="E14" s="170">
        <v>120</v>
      </c>
      <c r="F14" s="171">
        <v>1734.5679999999998</v>
      </c>
      <c r="G14" s="172">
        <f>F14/176</f>
        <v>9.8554999999999993</v>
      </c>
      <c r="H14" s="172">
        <f>ROUND(E14*G14*2,2)</f>
        <v>2365.3200000000002</v>
      </c>
      <c r="I14" s="172">
        <f>ROUND(H14*1.2359,2)</f>
        <v>2923.3</v>
      </c>
    </row>
    <row r="15" spans="1:9" s="149" customFormat="1" x14ac:dyDescent="0.25">
      <c r="A15" s="155" t="s">
        <v>96</v>
      </c>
      <c r="B15" s="170">
        <v>1</v>
      </c>
      <c r="C15" s="170">
        <f t="shared" ref="C15:C50" si="6">D15+E15</f>
        <v>240</v>
      </c>
      <c r="D15" s="170">
        <v>176</v>
      </c>
      <c r="E15" s="170">
        <v>64</v>
      </c>
      <c r="F15" s="171">
        <v>1734.5679999999998</v>
      </c>
      <c r="G15" s="172">
        <f t="shared" ref="G15:G50" si="7">F15/176</f>
        <v>9.8554999999999993</v>
      </c>
      <c r="H15" s="172">
        <f t="shared" ref="H15:H50" si="8">ROUND(E15*G15*2,2)</f>
        <v>1261.5</v>
      </c>
      <c r="I15" s="172">
        <f t="shared" ref="I15:I50" si="9">ROUND(H15*1.2359,2)</f>
        <v>1559.09</v>
      </c>
    </row>
    <row r="16" spans="1:9" s="149" customFormat="1" x14ac:dyDescent="0.25">
      <c r="A16" s="155" t="s">
        <v>22</v>
      </c>
      <c r="B16" s="170">
        <v>1</v>
      </c>
      <c r="C16" s="170">
        <f t="shared" si="6"/>
        <v>216</v>
      </c>
      <c r="D16" s="170">
        <v>176</v>
      </c>
      <c r="E16" s="170">
        <v>40</v>
      </c>
      <c r="F16" s="171">
        <v>1734.5679999999998</v>
      </c>
      <c r="G16" s="172">
        <f t="shared" si="7"/>
        <v>9.8554999999999993</v>
      </c>
      <c r="H16" s="172">
        <f t="shared" si="8"/>
        <v>788.44</v>
      </c>
      <c r="I16" s="172">
        <f t="shared" si="9"/>
        <v>974.43</v>
      </c>
    </row>
    <row r="17" spans="1:9" s="149" customFormat="1" x14ac:dyDescent="0.25">
      <c r="A17" s="155" t="s">
        <v>97</v>
      </c>
      <c r="B17" s="170">
        <v>1</v>
      </c>
      <c r="C17" s="170">
        <f t="shared" si="6"/>
        <v>200</v>
      </c>
      <c r="D17" s="170">
        <v>176</v>
      </c>
      <c r="E17" s="170">
        <v>24</v>
      </c>
      <c r="F17" s="171">
        <v>1734.5679999999998</v>
      </c>
      <c r="G17" s="172">
        <f t="shared" si="7"/>
        <v>9.8554999999999993</v>
      </c>
      <c r="H17" s="172">
        <f t="shared" si="8"/>
        <v>473.06</v>
      </c>
      <c r="I17" s="172">
        <f t="shared" si="9"/>
        <v>584.65</v>
      </c>
    </row>
    <row r="18" spans="1:9" s="149" customFormat="1" x14ac:dyDescent="0.25">
      <c r="A18" s="155" t="s">
        <v>59</v>
      </c>
      <c r="B18" s="170">
        <v>1</v>
      </c>
      <c r="C18" s="170">
        <f t="shared" si="6"/>
        <v>288</v>
      </c>
      <c r="D18" s="170">
        <v>176</v>
      </c>
      <c r="E18" s="170">
        <v>112</v>
      </c>
      <c r="F18" s="171">
        <v>1734.5679999999998</v>
      </c>
      <c r="G18" s="172">
        <f t="shared" si="7"/>
        <v>9.8554999999999993</v>
      </c>
      <c r="H18" s="172">
        <f t="shared" si="8"/>
        <v>2207.63</v>
      </c>
      <c r="I18" s="172">
        <f t="shared" si="9"/>
        <v>2728.41</v>
      </c>
    </row>
    <row r="19" spans="1:9" s="149" customFormat="1" x14ac:dyDescent="0.25">
      <c r="A19" s="155" t="s">
        <v>59</v>
      </c>
      <c r="B19" s="170">
        <v>1</v>
      </c>
      <c r="C19" s="170">
        <f t="shared" si="6"/>
        <v>182</v>
      </c>
      <c r="D19" s="170">
        <v>126</v>
      </c>
      <c r="E19" s="170">
        <v>56</v>
      </c>
      <c r="F19" s="171">
        <v>1734.5679999999998</v>
      </c>
      <c r="G19" s="172">
        <f t="shared" si="7"/>
        <v>9.8554999999999993</v>
      </c>
      <c r="H19" s="172">
        <f t="shared" si="8"/>
        <v>1103.82</v>
      </c>
      <c r="I19" s="172">
        <f t="shared" si="9"/>
        <v>1364.21</v>
      </c>
    </row>
    <row r="20" spans="1:9" s="149" customFormat="1" x14ac:dyDescent="0.25">
      <c r="A20" s="155" t="s">
        <v>65</v>
      </c>
      <c r="B20" s="170">
        <v>1</v>
      </c>
      <c r="C20" s="170">
        <f t="shared" si="6"/>
        <v>159</v>
      </c>
      <c r="D20" s="170">
        <v>119</v>
      </c>
      <c r="E20" s="170">
        <v>40</v>
      </c>
      <c r="F20" s="171">
        <v>1734.5679999999998</v>
      </c>
      <c r="G20" s="172">
        <f t="shared" si="7"/>
        <v>9.8554999999999993</v>
      </c>
      <c r="H20" s="172">
        <f t="shared" si="8"/>
        <v>788.44</v>
      </c>
      <c r="I20" s="172">
        <f t="shared" si="9"/>
        <v>974.43</v>
      </c>
    </row>
    <row r="21" spans="1:9" s="149" customFormat="1" x14ac:dyDescent="0.25">
      <c r="A21" s="155" t="s">
        <v>65</v>
      </c>
      <c r="B21" s="170">
        <v>1</v>
      </c>
      <c r="C21" s="170">
        <f t="shared" si="6"/>
        <v>52</v>
      </c>
      <c r="D21" s="170">
        <v>48</v>
      </c>
      <c r="E21" s="170">
        <v>4</v>
      </c>
      <c r="F21" s="171">
        <v>1734.5679999999998</v>
      </c>
      <c r="G21" s="172">
        <f t="shared" si="7"/>
        <v>9.8554999999999993</v>
      </c>
      <c r="H21" s="172">
        <f t="shared" si="8"/>
        <v>78.84</v>
      </c>
      <c r="I21" s="172">
        <f t="shared" si="9"/>
        <v>97.44</v>
      </c>
    </row>
    <row r="22" spans="1:9" s="149" customFormat="1" x14ac:dyDescent="0.25">
      <c r="A22" s="155" t="s">
        <v>65</v>
      </c>
      <c r="B22" s="170">
        <v>1</v>
      </c>
      <c r="C22" s="170">
        <f t="shared" si="6"/>
        <v>207</v>
      </c>
      <c r="D22" s="170">
        <v>119</v>
      </c>
      <c r="E22" s="170">
        <v>88</v>
      </c>
      <c r="F22" s="171">
        <v>1734.5679999999998</v>
      </c>
      <c r="G22" s="172">
        <f t="shared" si="7"/>
        <v>9.8554999999999993</v>
      </c>
      <c r="H22" s="172">
        <f t="shared" si="8"/>
        <v>1734.57</v>
      </c>
      <c r="I22" s="172">
        <f t="shared" si="9"/>
        <v>2143.7600000000002</v>
      </c>
    </row>
    <row r="23" spans="1:9" s="149" customFormat="1" x14ac:dyDescent="0.25">
      <c r="A23" s="156" t="s">
        <v>65</v>
      </c>
      <c r="B23" s="170">
        <v>1</v>
      </c>
      <c r="C23" s="170">
        <f t="shared" si="6"/>
        <v>240</v>
      </c>
      <c r="D23" s="173">
        <v>176</v>
      </c>
      <c r="E23" s="173">
        <v>64</v>
      </c>
      <c r="F23" s="171">
        <v>1734.5679999999998</v>
      </c>
      <c r="G23" s="172">
        <f t="shared" si="7"/>
        <v>9.8554999999999993</v>
      </c>
      <c r="H23" s="172">
        <f t="shared" si="8"/>
        <v>1261.5</v>
      </c>
      <c r="I23" s="172">
        <f t="shared" si="9"/>
        <v>1559.09</v>
      </c>
    </row>
    <row r="24" spans="1:9" s="149" customFormat="1" x14ac:dyDescent="0.25">
      <c r="A24" s="156" t="s">
        <v>65</v>
      </c>
      <c r="B24" s="170">
        <v>1</v>
      </c>
      <c r="C24" s="170">
        <f t="shared" si="6"/>
        <v>232</v>
      </c>
      <c r="D24" s="173">
        <v>176</v>
      </c>
      <c r="E24" s="173">
        <v>56</v>
      </c>
      <c r="F24" s="171">
        <v>1734.5679999999998</v>
      </c>
      <c r="G24" s="172">
        <f t="shared" si="7"/>
        <v>9.8554999999999993</v>
      </c>
      <c r="H24" s="172">
        <f t="shared" si="8"/>
        <v>1103.82</v>
      </c>
      <c r="I24" s="172">
        <f t="shared" si="9"/>
        <v>1364.21</v>
      </c>
    </row>
    <row r="25" spans="1:9" s="149" customFormat="1" x14ac:dyDescent="0.25">
      <c r="A25" s="156" t="s">
        <v>98</v>
      </c>
      <c r="B25" s="170">
        <v>1</v>
      </c>
      <c r="C25" s="170">
        <f t="shared" si="6"/>
        <v>300</v>
      </c>
      <c r="D25" s="173">
        <v>176</v>
      </c>
      <c r="E25" s="173">
        <v>124</v>
      </c>
      <c r="F25" s="171">
        <v>1734.5679999999998</v>
      </c>
      <c r="G25" s="172">
        <f t="shared" si="7"/>
        <v>9.8554999999999993</v>
      </c>
      <c r="H25" s="172">
        <f t="shared" si="8"/>
        <v>2444.16</v>
      </c>
      <c r="I25" s="172">
        <f t="shared" si="9"/>
        <v>3020.74</v>
      </c>
    </row>
    <row r="26" spans="1:9" s="149" customFormat="1" x14ac:dyDescent="0.25">
      <c r="A26" s="156" t="s">
        <v>98</v>
      </c>
      <c r="B26" s="170">
        <v>1</v>
      </c>
      <c r="C26" s="170">
        <f t="shared" si="6"/>
        <v>100</v>
      </c>
      <c r="D26" s="173">
        <v>96</v>
      </c>
      <c r="E26" s="173">
        <v>4</v>
      </c>
      <c r="F26" s="171">
        <v>1734.5679999999998</v>
      </c>
      <c r="G26" s="172">
        <f t="shared" si="7"/>
        <v>9.8554999999999993</v>
      </c>
      <c r="H26" s="172">
        <f t="shared" si="8"/>
        <v>78.84</v>
      </c>
      <c r="I26" s="172">
        <f t="shared" si="9"/>
        <v>97.44</v>
      </c>
    </row>
    <row r="27" spans="1:9" s="149" customFormat="1" x14ac:dyDescent="0.25">
      <c r="A27" s="156" t="s">
        <v>62</v>
      </c>
      <c r="B27" s="170">
        <v>1</v>
      </c>
      <c r="C27" s="170">
        <f t="shared" si="6"/>
        <v>288</v>
      </c>
      <c r="D27" s="173">
        <v>136</v>
      </c>
      <c r="E27" s="173">
        <v>152</v>
      </c>
      <c r="F27" s="171">
        <v>1734.5679999999998</v>
      </c>
      <c r="G27" s="172">
        <f t="shared" si="7"/>
        <v>9.8554999999999993</v>
      </c>
      <c r="H27" s="172">
        <f t="shared" si="8"/>
        <v>2996.07</v>
      </c>
      <c r="I27" s="172">
        <f t="shared" si="9"/>
        <v>3702.84</v>
      </c>
    </row>
    <row r="28" spans="1:9" s="149" customFormat="1" x14ac:dyDescent="0.25">
      <c r="A28" s="156" t="s">
        <v>62</v>
      </c>
      <c r="B28" s="170">
        <v>1</v>
      </c>
      <c r="C28" s="170">
        <f t="shared" si="6"/>
        <v>49</v>
      </c>
      <c r="D28" s="173">
        <v>16</v>
      </c>
      <c r="E28" s="173">
        <v>33</v>
      </c>
      <c r="F28" s="171">
        <v>1734.5679999999998</v>
      </c>
      <c r="G28" s="172">
        <f t="shared" si="7"/>
        <v>9.8554999999999993</v>
      </c>
      <c r="H28" s="172">
        <f t="shared" si="8"/>
        <v>650.46</v>
      </c>
      <c r="I28" s="172">
        <f t="shared" si="9"/>
        <v>803.9</v>
      </c>
    </row>
    <row r="29" spans="1:9" s="149" customFormat="1" x14ac:dyDescent="0.25">
      <c r="A29" s="156" t="s">
        <v>62</v>
      </c>
      <c r="B29" s="170">
        <v>1</v>
      </c>
      <c r="C29" s="170">
        <f t="shared" si="6"/>
        <v>259</v>
      </c>
      <c r="D29" s="173">
        <v>176</v>
      </c>
      <c r="E29" s="173">
        <v>83</v>
      </c>
      <c r="F29" s="171">
        <v>1734.5679999999998</v>
      </c>
      <c r="G29" s="172">
        <f t="shared" si="7"/>
        <v>9.8554999999999993</v>
      </c>
      <c r="H29" s="172">
        <f t="shared" si="8"/>
        <v>1636.01</v>
      </c>
      <c r="I29" s="172">
        <f t="shared" si="9"/>
        <v>2021.94</v>
      </c>
    </row>
    <row r="30" spans="1:9" s="149" customFormat="1" x14ac:dyDescent="0.25">
      <c r="A30" s="156" t="s">
        <v>62</v>
      </c>
      <c r="B30" s="170">
        <v>1</v>
      </c>
      <c r="C30" s="170">
        <f t="shared" si="6"/>
        <v>227</v>
      </c>
      <c r="D30" s="173">
        <v>176</v>
      </c>
      <c r="E30" s="173">
        <v>51</v>
      </c>
      <c r="F30" s="171">
        <v>1734.5679999999998</v>
      </c>
      <c r="G30" s="172">
        <f t="shared" si="7"/>
        <v>9.8554999999999993</v>
      </c>
      <c r="H30" s="172">
        <f t="shared" si="8"/>
        <v>1005.26</v>
      </c>
      <c r="I30" s="172">
        <f t="shared" si="9"/>
        <v>1242.4000000000001</v>
      </c>
    </row>
    <row r="31" spans="1:9" s="149" customFormat="1" x14ac:dyDescent="0.25">
      <c r="A31" s="156" t="s">
        <v>62</v>
      </c>
      <c r="B31" s="170">
        <v>1</v>
      </c>
      <c r="C31" s="170">
        <f t="shared" si="6"/>
        <v>216</v>
      </c>
      <c r="D31" s="173">
        <v>136</v>
      </c>
      <c r="E31" s="173">
        <v>80</v>
      </c>
      <c r="F31" s="171">
        <v>1734.5679999999998</v>
      </c>
      <c r="G31" s="172">
        <f t="shared" si="7"/>
        <v>9.8554999999999993</v>
      </c>
      <c r="H31" s="172">
        <f t="shared" si="8"/>
        <v>1576.88</v>
      </c>
      <c r="I31" s="172">
        <f t="shared" si="9"/>
        <v>1948.87</v>
      </c>
    </row>
    <row r="32" spans="1:9" s="149" customFormat="1" x14ac:dyDescent="0.25">
      <c r="A32" s="156" t="s">
        <v>62</v>
      </c>
      <c r="B32" s="170">
        <v>1</v>
      </c>
      <c r="C32" s="170">
        <f t="shared" si="6"/>
        <v>96.5</v>
      </c>
      <c r="D32" s="173">
        <v>88</v>
      </c>
      <c r="E32" s="173">
        <v>8.5</v>
      </c>
      <c r="F32" s="171">
        <v>1734.5679999999998</v>
      </c>
      <c r="G32" s="172">
        <f t="shared" si="7"/>
        <v>9.8554999999999993</v>
      </c>
      <c r="H32" s="172">
        <f t="shared" si="8"/>
        <v>167.54</v>
      </c>
      <c r="I32" s="172">
        <f t="shared" si="9"/>
        <v>207.06</v>
      </c>
    </row>
    <row r="33" spans="1:9" s="149" customFormat="1" x14ac:dyDescent="0.25">
      <c r="A33" s="156" t="s">
        <v>99</v>
      </c>
      <c r="B33" s="170">
        <v>1</v>
      </c>
      <c r="C33" s="170">
        <f t="shared" si="6"/>
        <v>176</v>
      </c>
      <c r="D33" s="173">
        <v>104</v>
      </c>
      <c r="E33" s="173">
        <v>72</v>
      </c>
      <c r="F33" s="171">
        <v>1734.5679999999998</v>
      </c>
      <c r="G33" s="172">
        <f t="shared" si="7"/>
        <v>9.8554999999999993</v>
      </c>
      <c r="H33" s="172">
        <f t="shared" si="8"/>
        <v>1419.19</v>
      </c>
      <c r="I33" s="172">
        <f t="shared" si="9"/>
        <v>1753.98</v>
      </c>
    </row>
    <row r="34" spans="1:9" s="149" customFormat="1" x14ac:dyDescent="0.25">
      <c r="A34" s="156" t="s">
        <v>100</v>
      </c>
      <c r="B34" s="170">
        <v>1</v>
      </c>
      <c r="C34" s="170">
        <f t="shared" si="6"/>
        <v>288</v>
      </c>
      <c r="D34" s="173">
        <v>168</v>
      </c>
      <c r="E34" s="173">
        <v>120</v>
      </c>
      <c r="F34" s="171">
        <v>1734.5679999999998</v>
      </c>
      <c r="G34" s="172">
        <f t="shared" si="7"/>
        <v>9.8554999999999993</v>
      </c>
      <c r="H34" s="172">
        <f t="shared" si="8"/>
        <v>2365.3200000000002</v>
      </c>
      <c r="I34" s="172">
        <f t="shared" si="9"/>
        <v>2923.3</v>
      </c>
    </row>
    <row r="35" spans="1:9" s="149" customFormat="1" x14ac:dyDescent="0.25">
      <c r="A35" s="156" t="s">
        <v>101</v>
      </c>
      <c r="B35" s="170">
        <v>1</v>
      </c>
      <c r="C35" s="170">
        <f t="shared" si="6"/>
        <v>320</v>
      </c>
      <c r="D35" s="173">
        <v>176</v>
      </c>
      <c r="E35" s="173">
        <v>144</v>
      </c>
      <c r="F35" s="171">
        <v>1734.5679999999998</v>
      </c>
      <c r="G35" s="172">
        <f t="shared" si="7"/>
        <v>9.8554999999999993</v>
      </c>
      <c r="H35" s="172">
        <f t="shared" si="8"/>
        <v>2838.38</v>
      </c>
      <c r="I35" s="172">
        <f t="shared" si="9"/>
        <v>3507.95</v>
      </c>
    </row>
    <row r="36" spans="1:9" s="149" customFormat="1" x14ac:dyDescent="0.25">
      <c r="A36" s="156" t="s">
        <v>64</v>
      </c>
      <c r="B36" s="170">
        <v>1</v>
      </c>
      <c r="C36" s="170">
        <f t="shared" si="6"/>
        <v>320</v>
      </c>
      <c r="D36" s="173">
        <v>176</v>
      </c>
      <c r="E36" s="173">
        <v>144</v>
      </c>
      <c r="F36" s="171">
        <v>1734.5679999999998</v>
      </c>
      <c r="G36" s="172">
        <f t="shared" si="7"/>
        <v>9.8554999999999993</v>
      </c>
      <c r="H36" s="172">
        <f t="shared" si="8"/>
        <v>2838.38</v>
      </c>
      <c r="I36" s="172">
        <f t="shared" si="9"/>
        <v>3507.95</v>
      </c>
    </row>
    <row r="37" spans="1:9" s="149" customFormat="1" x14ac:dyDescent="0.25">
      <c r="A37" s="156" t="s">
        <v>64</v>
      </c>
      <c r="B37" s="170">
        <v>1</v>
      </c>
      <c r="C37" s="170">
        <f t="shared" si="6"/>
        <v>192</v>
      </c>
      <c r="D37" s="173">
        <v>176</v>
      </c>
      <c r="E37" s="173">
        <v>16</v>
      </c>
      <c r="F37" s="171">
        <v>1734.5679999999998</v>
      </c>
      <c r="G37" s="172">
        <f t="shared" si="7"/>
        <v>9.8554999999999993</v>
      </c>
      <c r="H37" s="172">
        <f t="shared" si="8"/>
        <v>315.38</v>
      </c>
      <c r="I37" s="172">
        <f t="shared" si="9"/>
        <v>389.78</v>
      </c>
    </row>
    <row r="38" spans="1:9" s="149" customFormat="1" x14ac:dyDescent="0.25">
      <c r="A38" s="156" t="s">
        <v>64</v>
      </c>
      <c r="B38" s="170">
        <v>1</v>
      </c>
      <c r="C38" s="170">
        <f t="shared" si="6"/>
        <v>224</v>
      </c>
      <c r="D38" s="173">
        <v>176</v>
      </c>
      <c r="E38" s="173">
        <v>48</v>
      </c>
      <c r="F38" s="171">
        <v>1734.5679999999998</v>
      </c>
      <c r="G38" s="172">
        <f t="shared" si="7"/>
        <v>9.8554999999999993</v>
      </c>
      <c r="H38" s="172">
        <f t="shared" si="8"/>
        <v>946.13</v>
      </c>
      <c r="I38" s="172">
        <f t="shared" si="9"/>
        <v>1169.32</v>
      </c>
    </row>
    <row r="39" spans="1:9" s="149" customFormat="1" x14ac:dyDescent="0.25">
      <c r="A39" s="156" t="s">
        <v>64</v>
      </c>
      <c r="B39" s="170">
        <v>1</v>
      </c>
      <c r="C39" s="170">
        <f t="shared" si="6"/>
        <v>312</v>
      </c>
      <c r="D39" s="173">
        <v>176</v>
      </c>
      <c r="E39" s="173">
        <v>136</v>
      </c>
      <c r="F39" s="171">
        <v>1734.5679999999998</v>
      </c>
      <c r="G39" s="172">
        <f t="shared" si="7"/>
        <v>9.8554999999999993</v>
      </c>
      <c r="H39" s="172">
        <f t="shared" si="8"/>
        <v>2680.7</v>
      </c>
      <c r="I39" s="172">
        <f t="shared" si="9"/>
        <v>3313.08</v>
      </c>
    </row>
    <row r="40" spans="1:9" s="149" customFormat="1" x14ac:dyDescent="0.25">
      <c r="A40" s="156" t="s">
        <v>102</v>
      </c>
      <c r="B40" s="170">
        <v>1</v>
      </c>
      <c r="C40" s="170">
        <f t="shared" si="6"/>
        <v>168</v>
      </c>
      <c r="D40" s="173">
        <v>80</v>
      </c>
      <c r="E40" s="173">
        <v>88</v>
      </c>
      <c r="F40" s="171">
        <v>1734.5679999999998</v>
      </c>
      <c r="G40" s="172">
        <f t="shared" si="7"/>
        <v>9.8554999999999993</v>
      </c>
      <c r="H40" s="172">
        <f t="shared" si="8"/>
        <v>1734.57</v>
      </c>
      <c r="I40" s="172">
        <f t="shared" si="9"/>
        <v>2143.7600000000002</v>
      </c>
    </row>
    <row r="41" spans="1:9" s="149" customFormat="1" x14ac:dyDescent="0.25">
      <c r="A41" s="156" t="s">
        <v>61</v>
      </c>
      <c r="B41" s="170">
        <v>1</v>
      </c>
      <c r="C41" s="170">
        <f t="shared" si="6"/>
        <v>261</v>
      </c>
      <c r="D41" s="173">
        <v>176</v>
      </c>
      <c r="E41" s="173">
        <v>85</v>
      </c>
      <c r="F41" s="171">
        <v>1734.5679999999998</v>
      </c>
      <c r="G41" s="172">
        <f t="shared" si="7"/>
        <v>9.8554999999999993</v>
      </c>
      <c r="H41" s="172">
        <f t="shared" si="8"/>
        <v>1675.44</v>
      </c>
      <c r="I41" s="172">
        <f t="shared" si="9"/>
        <v>2070.6799999999998</v>
      </c>
    </row>
    <row r="42" spans="1:9" s="149" customFormat="1" x14ac:dyDescent="0.25">
      <c r="A42" s="156" t="s">
        <v>61</v>
      </c>
      <c r="B42" s="170">
        <v>1</v>
      </c>
      <c r="C42" s="170">
        <f t="shared" si="6"/>
        <v>173</v>
      </c>
      <c r="D42" s="173">
        <v>136</v>
      </c>
      <c r="E42" s="173">
        <v>37</v>
      </c>
      <c r="F42" s="171">
        <v>1734.5679999999998</v>
      </c>
      <c r="G42" s="172">
        <f t="shared" si="7"/>
        <v>9.8554999999999993</v>
      </c>
      <c r="H42" s="172">
        <f t="shared" si="8"/>
        <v>729.31</v>
      </c>
      <c r="I42" s="172">
        <f t="shared" si="9"/>
        <v>901.35</v>
      </c>
    </row>
    <row r="43" spans="1:9" s="149" customFormat="1" x14ac:dyDescent="0.25">
      <c r="A43" s="156" t="s">
        <v>61</v>
      </c>
      <c r="B43" s="170">
        <v>1</v>
      </c>
      <c r="C43" s="170">
        <f t="shared" si="6"/>
        <v>208</v>
      </c>
      <c r="D43" s="173">
        <v>176</v>
      </c>
      <c r="E43" s="173">
        <v>32</v>
      </c>
      <c r="F43" s="171">
        <v>1734.5679999999998</v>
      </c>
      <c r="G43" s="172">
        <f t="shared" si="7"/>
        <v>9.8554999999999993</v>
      </c>
      <c r="H43" s="172">
        <f t="shared" si="8"/>
        <v>630.75</v>
      </c>
      <c r="I43" s="172">
        <f t="shared" si="9"/>
        <v>779.54</v>
      </c>
    </row>
    <row r="44" spans="1:9" s="149" customFormat="1" x14ac:dyDescent="0.25">
      <c r="A44" s="156" t="s">
        <v>61</v>
      </c>
      <c r="B44" s="170">
        <v>1</v>
      </c>
      <c r="C44" s="170">
        <f t="shared" si="6"/>
        <v>367.5</v>
      </c>
      <c r="D44" s="173">
        <v>176</v>
      </c>
      <c r="E44" s="173">
        <v>191.5</v>
      </c>
      <c r="F44" s="171">
        <v>1734.5679999999998</v>
      </c>
      <c r="G44" s="172">
        <f t="shared" si="7"/>
        <v>9.8554999999999993</v>
      </c>
      <c r="H44" s="172">
        <f t="shared" si="8"/>
        <v>3774.66</v>
      </c>
      <c r="I44" s="172">
        <f t="shared" si="9"/>
        <v>4665.1000000000004</v>
      </c>
    </row>
    <row r="45" spans="1:9" s="149" customFormat="1" x14ac:dyDescent="0.25">
      <c r="A45" s="156" t="s">
        <v>61</v>
      </c>
      <c r="B45" s="170">
        <v>1</v>
      </c>
      <c r="C45" s="170">
        <f t="shared" si="6"/>
        <v>282</v>
      </c>
      <c r="D45" s="173">
        <v>136</v>
      </c>
      <c r="E45" s="173">
        <v>146</v>
      </c>
      <c r="F45" s="171">
        <v>1734.5679999999998</v>
      </c>
      <c r="G45" s="172">
        <f t="shared" si="7"/>
        <v>9.8554999999999993</v>
      </c>
      <c r="H45" s="172">
        <f t="shared" si="8"/>
        <v>2877.81</v>
      </c>
      <c r="I45" s="172">
        <f t="shared" si="9"/>
        <v>3556.69</v>
      </c>
    </row>
    <row r="46" spans="1:9" s="149" customFormat="1" x14ac:dyDescent="0.25">
      <c r="A46" s="156" t="s">
        <v>61</v>
      </c>
      <c r="B46" s="170">
        <v>1</v>
      </c>
      <c r="C46" s="170">
        <f t="shared" si="6"/>
        <v>126</v>
      </c>
      <c r="D46" s="173">
        <v>80</v>
      </c>
      <c r="E46" s="173">
        <v>46</v>
      </c>
      <c r="F46" s="171">
        <v>1734.5679999999998</v>
      </c>
      <c r="G46" s="172">
        <f t="shared" si="7"/>
        <v>9.8554999999999993</v>
      </c>
      <c r="H46" s="172">
        <f t="shared" si="8"/>
        <v>906.71</v>
      </c>
      <c r="I46" s="172">
        <f t="shared" si="9"/>
        <v>1120.5999999999999</v>
      </c>
    </row>
    <row r="47" spans="1:9" s="149" customFormat="1" x14ac:dyDescent="0.25">
      <c r="A47" s="156" t="s">
        <v>61</v>
      </c>
      <c r="B47" s="170">
        <v>1</v>
      </c>
      <c r="C47" s="170">
        <f t="shared" si="6"/>
        <v>317</v>
      </c>
      <c r="D47" s="173">
        <v>160</v>
      </c>
      <c r="E47" s="173">
        <v>157</v>
      </c>
      <c r="F47" s="171">
        <v>1734.5679999999998</v>
      </c>
      <c r="G47" s="172">
        <f t="shared" si="7"/>
        <v>9.8554999999999993</v>
      </c>
      <c r="H47" s="172">
        <f t="shared" si="8"/>
        <v>3094.63</v>
      </c>
      <c r="I47" s="172">
        <f t="shared" si="9"/>
        <v>3824.65</v>
      </c>
    </row>
    <row r="48" spans="1:9" s="149" customFormat="1" x14ac:dyDescent="0.25">
      <c r="A48" s="156" t="s">
        <v>103</v>
      </c>
      <c r="B48" s="170">
        <v>1</v>
      </c>
      <c r="C48" s="170">
        <f t="shared" si="6"/>
        <v>208</v>
      </c>
      <c r="D48" s="173">
        <v>176</v>
      </c>
      <c r="E48" s="173">
        <v>32</v>
      </c>
      <c r="F48" s="171">
        <v>1734.5679999999998</v>
      </c>
      <c r="G48" s="172">
        <f t="shared" si="7"/>
        <v>9.8554999999999993</v>
      </c>
      <c r="H48" s="172">
        <f t="shared" si="8"/>
        <v>630.75</v>
      </c>
      <c r="I48" s="172">
        <f t="shared" si="9"/>
        <v>779.54</v>
      </c>
    </row>
    <row r="49" spans="1:9" s="149" customFormat="1" x14ac:dyDescent="0.25">
      <c r="A49" s="156" t="s">
        <v>103</v>
      </c>
      <c r="B49" s="170">
        <v>1</v>
      </c>
      <c r="C49" s="170">
        <f t="shared" si="6"/>
        <v>267.5</v>
      </c>
      <c r="D49" s="173">
        <v>136</v>
      </c>
      <c r="E49" s="173">
        <v>131.5</v>
      </c>
      <c r="F49" s="171">
        <v>1734.5679999999998</v>
      </c>
      <c r="G49" s="172">
        <f t="shared" si="7"/>
        <v>9.8554999999999993</v>
      </c>
      <c r="H49" s="172">
        <f t="shared" si="8"/>
        <v>2592</v>
      </c>
      <c r="I49" s="172">
        <f t="shared" si="9"/>
        <v>3203.45</v>
      </c>
    </row>
    <row r="50" spans="1:9" s="149" customFormat="1" x14ac:dyDescent="0.25">
      <c r="A50" s="156" t="s">
        <v>103</v>
      </c>
      <c r="B50" s="170">
        <v>1</v>
      </c>
      <c r="C50" s="170">
        <f t="shared" si="6"/>
        <v>315.5</v>
      </c>
      <c r="D50" s="173">
        <v>176</v>
      </c>
      <c r="E50" s="173">
        <v>139.5</v>
      </c>
      <c r="F50" s="171">
        <v>1734.5679999999998</v>
      </c>
      <c r="G50" s="172">
        <f t="shared" si="7"/>
        <v>9.8554999999999993</v>
      </c>
      <c r="H50" s="172">
        <f t="shared" si="8"/>
        <v>2749.68</v>
      </c>
      <c r="I50" s="172">
        <f t="shared" si="9"/>
        <v>3398.33</v>
      </c>
    </row>
    <row r="51" spans="1:9" s="149" customFormat="1" ht="33" customHeight="1" x14ac:dyDescent="0.25">
      <c r="A51" s="153" t="s">
        <v>237</v>
      </c>
      <c r="B51" s="174">
        <f>SUM(B52:B85)</f>
        <v>34</v>
      </c>
      <c r="C51" s="174"/>
      <c r="D51" s="174"/>
      <c r="E51" s="174">
        <f>SUM(E52:E85)</f>
        <v>1525</v>
      </c>
      <c r="F51" s="154"/>
      <c r="G51" s="154"/>
      <c r="H51" s="154">
        <f>SUM(H52:H85)</f>
        <v>17555.23</v>
      </c>
      <c r="I51" s="154">
        <f>SUM(I52:I85)</f>
        <v>21696.5</v>
      </c>
    </row>
    <row r="52" spans="1:9" s="149" customFormat="1" x14ac:dyDescent="0.25">
      <c r="A52" s="156" t="s">
        <v>104</v>
      </c>
      <c r="B52" s="173">
        <v>1</v>
      </c>
      <c r="C52" s="173">
        <f>D52+E52</f>
        <v>200</v>
      </c>
      <c r="D52" s="173">
        <v>176</v>
      </c>
      <c r="E52" s="173">
        <v>24</v>
      </c>
      <c r="F52" s="172">
        <v>1150</v>
      </c>
      <c r="G52" s="172">
        <f>F52/176</f>
        <v>6.5340909090909092</v>
      </c>
      <c r="H52" s="172">
        <f t="shared" ref="H52:H85" si="10">ROUND(E52*G52*2,2)</f>
        <v>313.64</v>
      </c>
      <c r="I52" s="172">
        <f t="shared" ref="I52:I85" si="11">ROUND(H52*1.2359,2)</f>
        <v>387.63</v>
      </c>
    </row>
    <row r="53" spans="1:9" s="149" customFormat="1" x14ac:dyDescent="0.25">
      <c r="A53" s="156" t="s">
        <v>67</v>
      </c>
      <c r="B53" s="173">
        <v>1</v>
      </c>
      <c r="C53" s="173">
        <f>D53+E53</f>
        <v>98</v>
      </c>
      <c r="D53" s="173">
        <v>64</v>
      </c>
      <c r="E53" s="173">
        <v>34</v>
      </c>
      <c r="F53" s="172">
        <v>1035.4784</v>
      </c>
      <c r="G53" s="172">
        <f t="shared" ref="G53:G85" si="12">F53/176</f>
        <v>5.8834</v>
      </c>
      <c r="H53" s="172">
        <f t="shared" si="10"/>
        <v>400.07</v>
      </c>
      <c r="I53" s="172">
        <f t="shared" si="11"/>
        <v>494.45</v>
      </c>
    </row>
    <row r="54" spans="1:9" s="149" customFormat="1" x14ac:dyDescent="0.25">
      <c r="A54" s="156" t="s">
        <v>67</v>
      </c>
      <c r="B54" s="173">
        <v>1</v>
      </c>
      <c r="C54" s="173">
        <f t="shared" ref="C54:C85" si="13">D54+E54</f>
        <v>300</v>
      </c>
      <c r="D54" s="173">
        <v>176</v>
      </c>
      <c r="E54" s="173">
        <v>124</v>
      </c>
      <c r="F54" s="172">
        <v>1035.4784</v>
      </c>
      <c r="G54" s="172">
        <f t="shared" si="12"/>
        <v>5.8834</v>
      </c>
      <c r="H54" s="172">
        <f t="shared" si="10"/>
        <v>1459.08</v>
      </c>
      <c r="I54" s="172">
        <f t="shared" si="11"/>
        <v>1803.28</v>
      </c>
    </row>
    <row r="55" spans="1:9" s="149" customFormat="1" x14ac:dyDescent="0.25">
      <c r="A55" s="156" t="s">
        <v>67</v>
      </c>
      <c r="B55" s="173">
        <v>1</v>
      </c>
      <c r="C55" s="173">
        <f t="shared" si="13"/>
        <v>259</v>
      </c>
      <c r="D55" s="173">
        <v>176</v>
      </c>
      <c r="E55" s="173">
        <v>83</v>
      </c>
      <c r="F55" s="172">
        <v>1035.4784</v>
      </c>
      <c r="G55" s="172">
        <f t="shared" si="12"/>
        <v>5.8834</v>
      </c>
      <c r="H55" s="172">
        <f t="shared" si="10"/>
        <v>976.64</v>
      </c>
      <c r="I55" s="172">
        <f t="shared" si="11"/>
        <v>1207.03</v>
      </c>
    </row>
    <row r="56" spans="1:9" s="149" customFormat="1" x14ac:dyDescent="0.25">
      <c r="A56" s="156" t="s">
        <v>67</v>
      </c>
      <c r="B56" s="173">
        <v>1</v>
      </c>
      <c r="C56" s="173">
        <f t="shared" si="13"/>
        <v>255</v>
      </c>
      <c r="D56" s="173">
        <v>176</v>
      </c>
      <c r="E56" s="173">
        <v>79</v>
      </c>
      <c r="F56" s="172">
        <v>1035.4784</v>
      </c>
      <c r="G56" s="172">
        <f t="shared" si="12"/>
        <v>5.8834</v>
      </c>
      <c r="H56" s="172">
        <f t="shared" si="10"/>
        <v>929.58</v>
      </c>
      <c r="I56" s="172">
        <f t="shared" si="11"/>
        <v>1148.8699999999999</v>
      </c>
    </row>
    <row r="57" spans="1:9" s="149" customFormat="1" x14ac:dyDescent="0.25">
      <c r="A57" s="156" t="s">
        <v>68</v>
      </c>
      <c r="B57" s="173">
        <v>1</v>
      </c>
      <c r="C57" s="173">
        <f t="shared" si="13"/>
        <v>172</v>
      </c>
      <c r="D57" s="173">
        <v>160</v>
      </c>
      <c r="E57" s="173">
        <v>12</v>
      </c>
      <c r="F57" s="172">
        <v>1035.4784</v>
      </c>
      <c r="G57" s="172">
        <f t="shared" si="12"/>
        <v>5.8834</v>
      </c>
      <c r="H57" s="172">
        <f t="shared" si="10"/>
        <v>141.19999999999999</v>
      </c>
      <c r="I57" s="172">
        <f t="shared" si="11"/>
        <v>174.51</v>
      </c>
    </row>
    <row r="58" spans="1:9" s="149" customFormat="1" x14ac:dyDescent="0.25">
      <c r="A58" s="156" t="s">
        <v>68</v>
      </c>
      <c r="B58" s="173">
        <v>1</v>
      </c>
      <c r="C58" s="173">
        <f t="shared" si="13"/>
        <v>208</v>
      </c>
      <c r="D58" s="173">
        <v>176</v>
      </c>
      <c r="E58" s="173">
        <v>32</v>
      </c>
      <c r="F58" s="172">
        <v>1035.4784</v>
      </c>
      <c r="G58" s="172">
        <f t="shared" si="12"/>
        <v>5.8834</v>
      </c>
      <c r="H58" s="172">
        <f t="shared" si="10"/>
        <v>376.54</v>
      </c>
      <c r="I58" s="172">
        <f t="shared" si="11"/>
        <v>465.37</v>
      </c>
    </row>
    <row r="59" spans="1:9" s="149" customFormat="1" x14ac:dyDescent="0.25">
      <c r="A59" s="156" t="s">
        <v>68</v>
      </c>
      <c r="B59" s="173">
        <v>1</v>
      </c>
      <c r="C59" s="173">
        <f t="shared" si="13"/>
        <v>240</v>
      </c>
      <c r="D59" s="173">
        <v>176</v>
      </c>
      <c r="E59" s="173">
        <v>64</v>
      </c>
      <c r="F59" s="172">
        <v>1035.4784</v>
      </c>
      <c r="G59" s="172">
        <f t="shared" si="12"/>
        <v>5.8834</v>
      </c>
      <c r="H59" s="172">
        <f t="shared" si="10"/>
        <v>753.08</v>
      </c>
      <c r="I59" s="172">
        <f t="shared" si="11"/>
        <v>930.73</v>
      </c>
    </row>
    <row r="60" spans="1:9" s="149" customFormat="1" x14ac:dyDescent="0.25">
      <c r="A60" s="156" t="s">
        <v>68</v>
      </c>
      <c r="B60" s="173">
        <v>1</v>
      </c>
      <c r="C60" s="173">
        <f t="shared" si="13"/>
        <v>216</v>
      </c>
      <c r="D60" s="173">
        <v>176</v>
      </c>
      <c r="E60" s="173">
        <v>40</v>
      </c>
      <c r="F60" s="172">
        <v>1035.4784</v>
      </c>
      <c r="G60" s="172">
        <f t="shared" si="12"/>
        <v>5.8834</v>
      </c>
      <c r="H60" s="172">
        <f t="shared" si="10"/>
        <v>470.67</v>
      </c>
      <c r="I60" s="172">
        <f t="shared" si="11"/>
        <v>581.70000000000005</v>
      </c>
    </row>
    <row r="61" spans="1:9" s="149" customFormat="1" x14ac:dyDescent="0.25">
      <c r="A61" s="156" t="s">
        <v>68</v>
      </c>
      <c r="B61" s="173">
        <v>1</v>
      </c>
      <c r="C61" s="173">
        <f t="shared" si="13"/>
        <v>187</v>
      </c>
      <c r="D61" s="173">
        <v>176</v>
      </c>
      <c r="E61" s="173">
        <v>11</v>
      </c>
      <c r="F61" s="172">
        <v>1035.4784</v>
      </c>
      <c r="G61" s="172">
        <f t="shared" si="12"/>
        <v>5.8834</v>
      </c>
      <c r="H61" s="172">
        <f t="shared" si="10"/>
        <v>129.43</v>
      </c>
      <c r="I61" s="172">
        <f t="shared" si="11"/>
        <v>159.96</v>
      </c>
    </row>
    <row r="62" spans="1:9" s="149" customFormat="1" x14ac:dyDescent="0.25">
      <c r="A62" s="156" t="s">
        <v>68</v>
      </c>
      <c r="B62" s="173">
        <v>1</v>
      </c>
      <c r="C62" s="173">
        <f t="shared" si="13"/>
        <v>256</v>
      </c>
      <c r="D62" s="173">
        <v>176</v>
      </c>
      <c r="E62" s="173">
        <v>80</v>
      </c>
      <c r="F62" s="172">
        <v>1035.4784</v>
      </c>
      <c r="G62" s="172">
        <f t="shared" si="12"/>
        <v>5.8834</v>
      </c>
      <c r="H62" s="172">
        <f t="shared" si="10"/>
        <v>941.34</v>
      </c>
      <c r="I62" s="172">
        <f t="shared" si="11"/>
        <v>1163.4000000000001</v>
      </c>
    </row>
    <row r="63" spans="1:9" s="149" customFormat="1" x14ac:dyDescent="0.25">
      <c r="A63" s="156" t="s">
        <v>68</v>
      </c>
      <c r="B63" s="173">
        <v>1</v>
      </c>
      <c r="C63" s="173">
        <f t="shared" si="13"/>
        <v>24</v>
      </c>
      <c r="D63" s="173">
        <v>8</v>
      </c>
      <c r="E63" s="173">
        <v>16</v>
      </c>
      <c r="F63" s="172">
        <v>1035.4784</v>
      </c>
      <c r="G63" s="172">
        <f t="shared" si="12"/>
        <v>5.8834</v>
      </c>
      <c r="H63" s="172">
        <f t="shared" si="10"/>
        <v>188.27</v>
      </c>
      <c r="I63" s="172">
        <f t="shared" si="11"/>
        <v>232.68</v>
      </c>
    </row>
    <row r="64" spans="1:9" s="149" customFormat="1" x14ac:dyDescent="0.25">
      <c r="A64" s="156" t="s">
        <v>68</v>
      </c>
      <c r="B64" s="173">
        <v>1</v>
      </c>
      <c r="C64" s="173">
        <f t="shared" si="13"/>
        <v>248</v>
      </c>
      <c r="D64" s="173">
        <v>176</v>
      </c>
      <c r="E64" s="173">
        <v>72</v>
      </c>
      <c r="F64" s="172">
        <v>1035.4784</v>
      </c>
      <c r="G64" s="172">
        <f t="shared" si="12"/>
        <v>5.8834</v>
      </c>
      <c r="H64" s="172">
        <f t="shared" si="10"/>
        <v>847.21</v>
      </c>
      <c r="I64" s="172">
        <f t="shared" si="11"/>
        <v>1047.07</v>
      </c>
    </row>
    <row r="65" spans="1:9" s="149" customFormat="1" x14ac:dyDescent="0.25">
      <c r="A65" s="156" t="s">
        <v>68</v>
      </c>
      <c r="B65" s="173">
        <v>1</v>
      </c>
      <c r="C65" s="173">
        <f t="shared" si="13"/>
        <v>272</v>
      </c>
      <c r="D65" s="173">
        <v>176</v>
      </c>
      <c r="E65" s="173">
        <v>96</v>
      </c>
      <c r="F65" s="172">
        <v>1035.4784</v>
      </c>
      <c r="G65" s="172">
        <f t="shared" si="12"/>
        <v>5.8834</v>
      </c>
      <c r="H65" s="172">
        <f t="shared" si="10"/>
        <v>1129.6099999999999</v>
      </c>
      <c r="I65" s="172">
        <f t="shared" si="11"/>
        <v>1396.08</v>
      </c>
    </row>
    <row r="66" spans="1:9" s="149" customFormat="1" x14ac:dyDescent="0.25">
      <c r="A66" s="156" t="s">
        <v>68</v>
      </c>
      <c r="B66" s="173">
        <v>1</v>
      </c>
      <c r="C66" s="173">
        <f t="shared" si="13"/>
        <v>60</v>
      </c>
      <c r="D66" s="173">
        <v>48</v>
      </c>
      <c r="E66" s="173">
        <v>12</v>
      </c>
      <c r="F66" s="172">
        <v>1035.4784</v>
      </c>
      <c r="G66" s="172">
        <f t="shared" si="12"/>
        <v>5.8834</v>
      </c>
      <c r="H66" s="172">
        <f t="shared" si="10"/>
        <v>141.19999999999999</v>
      </c>
      <c r="I66" s="172">
        <f t="shared" si="11"/>
        <v>174.51</v>
      </c>
    </row>
    <row r="67" spans="1:9" s="149" customFormat="1" x14ac:dyDescent="0.25">
      <c r="A67" s="156" t="s">
        <v>68</v>
      </c>
      <c r="B67" s="173">
        <v>1</v>
      </c>
      <c r="C67" s="173">
        <f t="shared" si="13"/>
        <v>80</v>
      </c>
      <c r="D67" s="173">
        <v>72</v>
      </c>
      <c r="E67" s="173">
        <v>8</v>
      </c>
      <c r="F67" s="172">
        <v>1035.4784</v>
      </c>
      <c r="G67" s="172">
        <f t="shared" si="12"/>
        <v>5.8834</v>
      </c>
      <c r="H67" s="172">
        <f t="shared" si="10"/>
        <v>94.13</v>
      </c>
      <c r="I67" s="172">
        <f t="shared" si="11"/>
        <v>116.34</v>
      </c>
    </row>
    <row r="68" spans="1:9" s="149" customFormat="1" x14ac:dyDescent="0.25">
      <c r="A68" s="156" t="s">
        <v>68</v>
      </c>
      <c r="B68" s="173">
        <v>1</v>
      </c>
      <c r="C68" s="173">
        <f t="shared" si="13"/>
        <v>199</v>
      </c>
      <c r="D68" s="173">
        <v>152</v>
      </c>
      <c r="E68" s="173">
        <v>47</v>
      </c>
      <c r="F68" s="172">
        <v>1035.4784</v>
      </c>
      <c r="G68" s="172">
        <f t="shared" si="12"/>
        <v>5.8834</v>
      </c>
      <c r="H68" s="172">
        <f t="shared" si="10"/>
        <v>553.04</v>
      </c>
      <c r="I68" s="172">
        <f t="shared" si="11"/>
        <v>683.5</v>
      </c>
    </row>
    <row r="69" spans="1:9" s="149" customFormat="1" x14ac:dyDescent="0.25">
      <c r="A69" s="156" t="s">
        <v>68</v>
      </c>
      <c r="B69" s="173">
        <v>1</v>
      </c>
      <c r="C69" s="173">
        <f t="shared" si="13"/>
        <v>232</v>
      </c>
      <c r="D69" s="173">
        <v>176</v>
      </c>
      <c r="E69" s="173">
        <v>56</v>
      </c>
      <c r="F69" s="172">
        <v>1035.4784</v>
      </c>
      <c r="G69" s="172">
        <f t="shared" si="12"/>
        <v>5.8834</v>
      </c>
      <c r="H69" s="172">
        <f t="shared" si="10"/>
        <v>658.94</v>
      </c>
      <c r="I69" s="172">
        <f t="shared" si="11"/>
        <v>814.38</v>
      </c>
    </row>
    <row r="70" spans="1:9" s="149" customFormat="1" x14ac:dyDescent="0.25">
      <c r="A70" s="156" t="s">
        <v>105</v>
      </c>
      <c r="B70" s="173">
        <v>1</v>
      </c>
      <c r="C70" s="173">
        <f t="shared" si="13"/>
        <v>201</v>
      </c>
      <c r="D70" s="173">
        <v>176</v>
      </c>
      <c r="E70" s="173">
        <v>25</v>
      </c>
      <c r="F70" s="172">
        <v>1035.4784</v>
      </c>
      <c r="G70" s="172">
        <f t="shared" si="12"/>
        <v>5.8834</v>
      </c>
      <c r="H70" s="172">
        <f t="shared" si="10"/>
        <v>294.17</v>
      </c>
      <c r="I70" s="172">
        <f t="shared" si="11"/>
        <v>363.56</v>
      </c>
    </row>
    <row r="71" spans="1:9" s="149" customFormat="1" x14ac:dyDescent="0.25">
      <c r="A71" s="156" t="s">
        <v>105</v>
      </c>
      <c r="B71" s="173">
        <v>1</v>
      </c>
      <c r="C71" s="173">
        <f t="shared" si="13"/>
        <v>224</v>
      </c>
      <c r="D71" s="173">
        <v>176</v>
      </c>
      <c r="E71" s="173">
        <v>48</v>
      </c>
      <c r="F71" s="172">
        <v>1035.4784</v>
      </c>
      <c r="G71" s="172">
        <f t="shared" si="12"/>
        <v>5.8834</v>
      </c>
      <c r="H71" s="172">
        <f t="shared" si="10"/>
        <v>564.80999999999995</v>
      </c>
      <c r="I71" s="172">
        <f t="shared" si="11"/>
        <v>698.05</v>
      </c>
    </row>
    <row r="72" spans="1:9" s="149" customFormat="1" x14ac:dyDescent="0.25">
      <c r="A72" s="156" t="s">
        <v>105</v>
      </c>
      <c r="B72" s="173">
        <v>1</v>
      </c>
      <c r="C72" s="173">
        <f t="shared" si="13"/>
        <v>216</v>
      </c>
      <c r="D72" s="173">
        <v>176</v>
      </c>
      <c r="E72" s="173">
        <v>40</v>
      </c>
      <c r="F72" s="172">
        <v>1035.4784</v>
      </c>
      <c r="G72" s="172">
        <f t="shared" si="12"/>
        <v>5.8834</v>
      </c>
      <c r="H72" s="172">
        <f t="shared" si="10"/>
        <v>470.67</v>
      </c>
      <c r="I72" s="172">
        <f t="shared" si="11"/>
        <v>581.70000000000005</v>
      </c>
    </row>
    <row r="73" spans="1:9" s="149" customFormat="1" x14ac:dyDescent="0.25">
      <c r="A73" s="156" t="s">
        <v>70</v>
      </c>
      <c r="B73" s="173">
        <v>1</v>
      </c>
      <c r="C73" s="173">
        <f t="shared" si="13"/>
        <v>240</v>
      </c>
      <c r="D73" s="173">
        <v>176</v>
      </c>
      <c r="E73" s="173">
        <v>64</v>
      </c>
      <c r="F73" s="172">
        <v>1035.4784</v>
      </c>
      <c r="G73" s="172">
        <f t="shared" si="12"/>
        <v>5.8834</v>
      </c>
      <c r="H73" s="172">
        <f t="shared" si="10"/>
        <v>753.08</v>
      </c>
      <c r="I73" s="172">
        <f t="shared" si="11"/>
        <v>930.73</v>
      </c>
    </row>
    <row r="74" spans="1:9" s="149" customFormat="1" x14ac:dyDescent="0.25">
      <c r="A74" s="156" t="s">
        <v>70</v>
      </c>
      <c r="B74" s="173">
        <v>1</v>
      </c>
      <c r="C74" s="173">
        <f t="shared" si="13"/>
        <v>196</v>
      </c>
      <c r="D74" s="173">
        <v>176</v>
      </c>
      <c r="E74" s="173">
        <v>20</v>
      </c>
      <c r="F74" s="172">
        <v>1035.4784</v>
      </c>
      <c r="G74" s="172">
        <f t="shared" si="12"/>
        <v>5.8834</v>
      </c>
      <c r="H74" s="172">
        <f t="shared" si="10"/>
        <v>235.34</v>
      </c>
      <c r="I74" s="172">
        <f t="shared" si="11"/>
        <v>290.86</v>
      </c>
    </row>
    <row r="75" spans="1:9" s="149" customFormat="1" x14ac:dyDescent="0.25">
      <c r="A75" s="156" t="s">
        <v>70</v>
      </c>
      <c r="B75" s="173">
        <v>1</v>
      </c>
      <c r="C75" s="173">
        <f t="shared" si="13"/>
        <v>204</v>
      </c>
      <c r="D75" s="173">
        <v>160</v>
      </c>
      <c r="E75" s="173">
        <v>44</v>
      </c>
      <c r="F75" s="172">
        <v>1035.4784</v>
      </c>
      <c r="G75" s="172">
        <f t="shared" si="12"/>
        <v>5.8834</v>
      </c>
      <c r="H75" s="172">
        <f t="shared" si="10"/>
        <v>517.74</v>
      </c>
      <c r="I75" s="172">
        <f t="shared" si="11"/>
        <v>639.87</v>
      </c>
    </row>
    <row r="76" spans="1:9" s="149" customFormat="1" x14ac:dyDescent="0.25">
      <c r="A76" s="156" t="s">
        <v>70</v>
      </c>
      <c r="B76" s="173">
        <v>1</v>
      </c>
      <c r="C76" s="173">
        <f t="shared" si="13"/>
        <v>20</v>
      </c>
      <c r="D76" s="173">
        <v>16</v>
      </c>
      <c r="E76" s="173">
        <v>4</v>
      </c>
      <c r="F76" s="172">
        <v>1035.4784</v>
      </c>
      <c r="G76" s="172">
        <f t="shared" si="12"/>
        <v>5.8834</v>
      </c>
      <c r="H76" s="172">
        <f t="shared" si="10"/>
        <v>47.07</v>
      </c>
      <c r="I76" s="172">
        <f t="shared" si="11"/>
        <v>58.17</v>
      </c>
    </row>
    <row r="77" spans="1:9" s="149" customFormat="1" x14ac:dyDescent="0.25">
      <c r="A77" s="156" t="s">
        <v>70</v>
      </c>
      <c r="B77" s="173">
        <v>1</v>
      </c>
      <c r="C77" s="173">
        <f t="shared" si="13"/>
        <v>60</v>
      </c>
      <c r="D77" s="173">
        <v>40</v>
      </c>
      <c r="E77" s="173">
        <v>20</v>
      </c>
      <c r="F77" s="172">
        <v>1035.4784</v>
      </c>
      <c r="G77" s="172">
        <f t="shared" si="12"/>
        <v>5.8834</v>
      </c>
      <c r="H77" s="172">
        <f t="shared" si="10"/>
        <v>235.34</v>
      </c>
      <c r="I77" s="172">
        <f t="shared" si="11"/>
        <v>290.86</v>
      </c>
    </row>
    <row r="78" spans="1:9" s="149" customFormat="1" x14ac:dyDescent="0.25">
      <c r="A78" s="156" t="s">
        <v>71</v>
      </c>
      <c r="B78" s="173">
        <v>1</v>
      </c>
      <c r="C78" s="173">
        <f t="shared" si="13"/>
        <v>192</v>
      </c>
      <c r="D78" s="173">
        <v>176</v>
      </c>
      <c r="E78" s="173">
        <v>16</v>
      </c>
      <c r="F78" s="172">
        <v>1035.4784</v>
      </c>
      <c r="G78" s="172">
        <f t="shared" si="12"/>
        <v>5.8834</v>
      </c>
      <c r="H78" s="172">
        <f t="shared" si="10"/>
        <v>188.27</v>
      </c>
      <c r="I78" s="172">
        <f t="shared" si="11"/>
        <v>232.68</v>
      </c>
    </row>
    <row r="79" spans="1:9" s="149" customFormat="1" x14ac:dyDescent="0.25">
      <c r="A79" s="156" t="s">
        <v>71</v>
      </c>
      <c r="B79" s="173">
        <v>1</v>
      </c>
      <c r="C79" s="173">
        <f t="shared" si="13"/>
        <v>224</v>
      </c>
      <c r="D79" s="173">
        <v>176</v>
      </c>
      <c r="E79" s="173">
        <v>48</v>
      </c>
      <c r="F79" s="172">
        <v>1035.4784</v>
      </c>
      <c r="G79" s="172">
        <f t="shared" si="12"/>
        <v>5.8834</v>
      </c>
      <c r="H79" s="172">
        <f t="shared" si="10"/>
        <v>564.80999999999995</v>
      </c>
      <c r="I79" s="172">
        <f t="shared" si="11"/>
        <v>698.05</v>
      </c>
    </row>
    <row r="80" spans="1:9" s="149" customFormat="1" x14ac:dyDescent="0.25">
      <c r="A80" s="156" t="s">
        <v>67</v>
      </c>
      <c r="B80" s="173">
        <v>1</v>
      </c>
      <c r="C80" s="173">
        <f t="shared" si="13"/>
        <v>224</v>
      </c>
      <c r="D80" s="173">
        <v>176</v>
      </c>
      <c r="E80" s="173">
        <v>48</v>
      </c>
      <c r="F80" s="172">
        <v>914.58400000000006</v>
      </c>
      <c r="G80" s="172">
        <f t="shared" si="12"/>
        <v>5.1965000000000003</v>
      </c>
      <c r="H80" s="172">
        <f t="shared" si="10"/>
        <v>498.86</v>
      </c>
      <c r="I80" s="172">
        <f t="shared" si="11"/>
        <v>616.54</v>
      </c>
    </row>
    <row r="81" spans="1:9" s="149" customFormat="1" x14ac:dyDescent="0.25">
      <c r="A81" s="156" t="s">
        <v>67</v>
      </c>
      <c r="B81" s="173">
        <v>1</v>
      </c>
      <c r="C81" s="173">
        <f t="shared" si="13"/>
        <v>218</v>
      </c>
      <c r="D81" s="173">
        <v>176</v>
      </c>
      <c r="E81" s="173">
        <v>42</v>
      </c>
      <c r="F81" s="172">
        <v>914.58400000000006</v>
      </c>
      <c r="G81" s="172">
        <f t="shared" si="12"/>
        <v>5.1965000000000003</v>
      </c>
      <c r="H81" s="172">
        <f t="shared" si="10"/>
        <v>436.51</v>
      </c>
      <c r="I81" s="172">
        <f t="shared" si="11"/>
        <v>539.48</v>
      </c>
    </row>
    <row r="82" spans="1:9" s="149" customFormat="1" x14ac:dyDescent="0.25">
      <c r="A82" s="156" t="s">
        <v>106</v>
      </c>
      <c r="B82" s="173">
        <v>1</v>
      </c>
      <c r="C82" s="173">
        <f t="shared" si="13"/>
        <v>228</v>
      </c>
      <c r="D82" s="173">
        <v>176</v>
      </c>
      <c r="E82" s="173">
        <v>52</v>
      </c>
      <c r="F82" s="172">
        <v>914.58400000000006</v>
      </c>
      <c r="G82" s="172">
        <f t="shared" si="12"/>
        <v>5.1965000000000003</v>
      </c>
      <c r="H82" s="172">
        <f t="shared" si="10"/>
        <v>540.44000000000005</v>
      </c>
      <c r="I82" s="172">
        <f t="shared" si="11"/>
        <v>667.93</v>
      </c>
    </row>
    <row r="83" spans="1:9" s="149" customFormat="1" x14ac:dyDescent="0.25">
      <c r="A83" s="156" t="s">
        <v>70</v>
      </c>
      <c r="B83" s="173">
        <v>1</v>
      </c>
      <c r="C83" s="173">
        <f t="shared" si="13"/>
        <v>240</v>
      </c>
      <c r="D83" s="173">
        <v>176</v>
      </c>
      <c r="E83" s="173">
        <v>64</v>
      </c>
      <c r="F83" s="172">
        <v>914.58400000000006</v>
      </c>
      <c r="G83" s="172">
        <f t="shared" si="12"/>
        <v>5.1965000000000003</v>
      </c>
      <c r="H83" s="172">
        <f t="shared" si="10"/>
        <v>665.15</v>
      </c>
      <c r="I83" s="172">
        <f t="shared" si="11"/>
        <v>822.06</v>
      </c>
    </row>
    <row r="84" spans="1:9" s="149" customFormat="1" x14ac:dyDescent="0.25">
      <c r="A84" s="156" t="s">
        <v>70</v>
      </c>
      <c r="B84" s="173">
        <v>1</v>
      </c>
      <c r="C84" s="173">
        <f t="shared" si="13"/>
        <v>160</v>
      </c>
      <c r="D84" s="173">
        <v>112</v>
      </c>
      <c r="E84" s="173">
        <v>48</v>
      </c>
      <c r="F84" s="172">
        <v>914.58400000000006</v>
      </c>
      <c r="G84" s="172">
        <f t="shared" si="12"/>
        <v>5.1965000000000003</v>
      </c>
      <c r="H84" s="172">
        <f t="shared" si="10"/>
        <v>498.86</v>
      </c>
      <c r="I84" s="172">
        <f t="shared" si="11"/>
        <v>616.54</v>
      </c>
    </row>
    <row r="85" spans="1:9" s="149" customFormat="1" x14ac:dyDescent="0.25">
      <c r="A85" s="156" t="s">
        <v>70</v>
      </c>
      <c r="B85" s="173">
        <v>1</v>
      </c>
      <c r="C85" s="173">
        <f t="shared" si="13"/>
        <v>228</v>
      </c>
      <c r="D85" s="173">
        <v>176</v>
      </c>
      <c r="E85" s="173">
        <v>52</v>
      </c>
      <c r="F85" s="172">
        <v>914.58400000000006</v>
      </c>
      <c r="G85" s="172">
        <f t="shared" si="12"/>
        <v>5.1965000000000003</v>
      </c>
      <c r="H85" s="172">
        <f t="shared" si="10"/>
        <v>540.44000000000005</v>
      </c>
      <c r="I85" s="172">
        <f t="shared" si="11"/>
        <v>667.93</v>
      </c>
    </row>
    <row r="86" spans="1:9" s="149" customFormat="1" ht="33" x14ac:dyDescent="0.25">
      <c r="A86" s="153" t="s">
        <v>309</v>
      </c>
      <c r="B86" s="174">
        <f>SUM(B87:B96)</f>
        <v>10</v>
      </c>
      <c r="C86" s="174"/>
      <c r="D86" s="174"/>
      <c r="E86" s="174">
        <f>SUM(E87:E96)</f>
        <v>280</v>
      </c>
      <c r="F86" s="154"/>
      <c r="G86" s="154"/>
      <c r="H86" s="154">
        <f>SUM(H87:H96)</f>
        <v>2421.7200000000003</v>
      </c>
      <c r="I86" s="154">
        <f>SUM(I87:I96)</f>
        <v>2993</v>
      </c>
    </row>
    <row r="87" spans="1:9" s="149" customFormat="1" x14ac:dyDescent="0.25">
      <c r="A87" s="156" t="s">
        <v>72</v>
      </c>
      <c r="B87" s="173">
        <v>1</v>
      </c>
      <c r="C87" s="173">
        <f>D87+E87</f>
        <v>192</v>
      </c>
      <c r="D87" s="173">
        <v>152</v>
      </c>
      <c r="E87" s="173">
        <v>40</v>
      </c>
      <c r="F87" s="172">
        <v>762.15039999999999</v>
      </c>
      <c r="G87" s="172">
        <f>F87/176</f>
        <v>4.3304</v>
      </c>
      <c r="H87" s="172">
        <f t="shared" ref="H87:H96" si="14">ROUND(E87*G87*2,2)</f>
        <v>346.43</v>
      </c>
      <c r="I87" s="172">
        <f t="shared" ref="I87:I96" si="15">ROUND(H87*1.2359,2)</f>
        <v>428.15</v>
      </c>
    </row>
    <row r="88" spans="1:9" s="149" customFormat="1" x14ac:dyDescent="0.25">
      <c r="A88" s="156" t="s">
        <v>72</v>
      </c>
      <c r="B88" s="173">
        <v>1</v>
      </c>
      <c r="C88" s="173">
        <f t="shared" ref="C88:C96" si="16">D88+E88</f>
        <v>196</v>
      </c>
      <c r="D88" s="173">
        <v>176</v>
      </c>
      <c r="E88" s="173">
        <v>20</v>
      </c>
      <c r="F88" s="172">
        <v>762.15039999999999</v>
      </c>
      <c r="G88" s="172">
        <f t="shared" ref="G88:G96" si="17">F88/176</f>
        <v>4.3304</v>
      </c>
      <c r="H88" s="172">
        <f t="shared" si="14"/>
        <v>173.22</v>
      </c>
      <c r="I88" s="172">
        <f t="shared" si="15"/>
        <v>214.08</v>
      </c>
    </row>
    <row r="89" spans="1:9" s="149" customFormat="1" x14ac:dyDescent="0.25">
      <c r="A89" s="156" t="s">
        <v>72</v>
      </c>
      <c r="B89" s="173">
        <v>1</v>
      </c>
      <c r="C89" s="173">
        <f t="shared" si="16"/>
        <v>208</v>
      </c>
      <c r="D89" s="173">
        <v>176</v>
      </c>
      <c r="E89" s="173">
        <v>32</v>
      </c>
      <c r="F89" s="172">
        <v>762.15039999999999</v>
      </c>
      <c r="G89" s="172">
        <f t="shared" si="17"/>
        <v>4.3304</v>
      </c>
      <c r="H89" s="172">
        <f t="shared" si="14"/>
        <v>277.14999999999998</v>
      </c>
      <c r="I89" s="172">
        <f t="shared" si="15"/>
        <v>342.53</v>
      </c>
    </row>
    <row r="90" spans="1:9" s="149" customFormat="1" x14ac:dyDescent="0.25">
      <c r="A90" s="156" t="s">
        <v>72</v>
      </c>
      <c r="B90" s="173">
        <v>1</v>
      </c>
      <c r="C90" s="173">
        <f t="shared" si="16"/>
        <v>144</v>
      </c>
      <c r="D90" s="173">
        <v>112</v>
      </c>
      <c r="E90" s="173">
        <v>32</v>
      </c>
      <c r="F90" s="172">
        <v>762.15039999999999</v>
      </c>
      <c r="G90" s="172">
        <f t="shared" si="17"/>
        <v>4.3304</v>
      </c>
      <c r="H90" s="172">
        <f t="shared" si="14"/>
        <v>277.14999999999998</v>
      </c>
      <c r="I90" s="172">
        <f t="shared" si="15"/>
        <v>342.53</v>
      </c>
    </row>
    <row r="91" spans="1:9" s="149" customFormat="1" x14ac:dyDescent="0.25">
      <c r="A91" s="156" t="s">
        <v>72</v>
      </c>
      <c r="B91" s="173">
        <v>1</v>
      </c>
      <c r="C91" s="173">
        <f t="shared" si="16"/>
        <v>196</v>
      </c>
      <c r="D91" s="173">
        <v>176</v>
      </c>
      <c r="E91" s="173">
        <v>20</v>
      </c>
      <c r="F91" s="172">
        <v>762.15039999999999</v>
      </c>
      <c r="G91" s="172">
        <f t="shared" si="17"/>
        <v>4.3304</v>
      </c>
      <c r="H91" s="172">
        <f t="shared" si="14"/>
        <v>173.22</v>
      </c>
      <c r="I91" s="172">
        <f t="shared" si="15"/>
        <v>214.08</v>
      </c>
    </row>
    <row r="92" spans="1:9" s="149" customFormat="1" x14ac:dyDescent="0.25">
      <c r="A92" s="156" t="s">
        <v>72</v>
      </c>
      <c r="B92" s="173">
        <v>1</v>
      </c>
      <c r="C92" s="173">
        <f t="shared" si="16"/>
        <v>192</v>
      </c>
      <c r="D92" s="173">
        <v>176</v>
      </c>
      <c r="E92" s="173">
        <v>16</v>
      </c>
      <c r="F92" s="172">
        <v>762.15039999999999</v>
      </c>
      <c r="G92" s="172">
        <f t="shared" si="17"/>
        <v>4.3304</v>
      </c>
      <c r="H92" s="172">
        <f t="shared" si="14"/>
        <v>138.57</v>
      </c>
      <c r="I92" s="172">
        <f t="shared" si="15"/>
        <v>171.26</v>
      </c>
    </row>
    <row r="93" spans="1:9" s="149" customFormat="1" x14ac:dyDescent="0.25">
      <c r="A93" s="156" t="s">
        <v>72</v>
      </c>
      <c r="B93" s="173">
        <v>1</v>
      </c>
      <c r="C93" s="173">
        <f t="shared" si="16"/>
        <v>216</v>
      </c>
      <c r="D93" s="173">
        <v>176</v>
      </c>
      <c r="E93" s="173">
        <v>40</v>
      </c>
      <c r="F93" s="172">
        <v>762.15039999999999</v>
      </c>
      <c r="G93" s="172">
        <f t="shared" si="17"/>
        <v>4.3304</v>
      </c>
      <c r="H93" s="172">
        <f t="shared" si="14"/>
        <v>346.43</v>
      </c>
      <c r="I93" s="172">
        <f t="shared" si="15"/>
        <v>428.15</v>
      </c>
    </row>
    <row r="94" spans="1:9" s="149" customFormat="1" x14ac:dyDescent="0.25">
      <c r="A94" s="156" t="s">
        <v>72</v>
      </c>
      <c r="B94" s="173">
        <v>1</v>
      </c>
      <c r="C94" s="173">
        <f t="shared" si="16"/>
        <v>204</v>
      </c>
      <c r="D94" s="173">
        <v>176</v>
      </c>
      <c r="E94" s="173">
        <v>28</v>
      </c>
      <c r="F94" s="172">
        <v>762.15039999999999</v>
      </c>
      <c r="G94" s="172">
        <f t="shared" si="17"/>
        <v>4.3304</v>
      </c>
      <c r="H94" s="172">
        <f t="shared" si="14"/>
        <v>242.5</v>
      </c>
      <c r="I94" s="172">
        <f t="shared" si="15"/>
        <v>299.70999999999998</v>
      </c>
    </row>
    <row r="95" spans="1:9" s="149" customFormat="1" x14ac:dyDescent="0.25">
      <c r="A95" s="156" t="s">
        <v>72</v>
      </c>
      <c r="B95" s="173">
        <v>1</v>
      </c>
      <c r="C95" s="173">
        <f t="shared" si="16"/>
        <v>204</v>
      </c>
      <c r="D95" s="173">
        <v>176</v>
      </c>
      <c r="E95" s="173">
        <v>28</v>
      </c>
      <c r="F95" s="172">
        <v>762.15039999999999</v>
      </c>
      <c r="G95" s="172">
        <f t="shared" si="17"/>
        <v>4.3304</v>
      </c>
      <c r="H95" s="172">
        <f t="shared" si="14"/>
        <v>242.5</v>
      </c>
      <c r="I95" s="172">
        <f t="shared" si="15"/>
        <v>299.70999999999998</v>
      </c>
    </row>
    <row r="96" spans="1:9" s="149" customFormat="1" x14ac:dyDescent="0.25">
      <c r="A96" s="156" t="s">
        <v>72</v>
      </c>
      <c r="B96" s="173">
        <v>1</v>
      </c>
      <c r="C96" s="173">
        <f t="shared" si="16"/>
        <v>96</v>
      </c>
      <c r="D96" s="173">
        <v>72</v>
      </c>
      <c r="E96" s="173">
        <v>24</v>
      </c>
      <c r="F96" s="172">
        <v>750.00440000000003</v>
      </c>
      <c r="G96" s="172">
        <f t="shared" si="17"/>
        <v>4.2613886363636366</v>
      </c>
      <c r="H96" s="172">
        <f t="shared" si="14"/>
        <v>204.55</v>
      </c>
      <c r="I96" s="172">
        <f t="shared" si="15"/>
        <v>252.8</v>
      </c>
    </row>
    <row r="97" spans="1:9" ht="31.5" customHeight="1" x14ac:dyDescent="0.25">
      <c r="A97" s="157" t="s">
        <v>107</v>
      </c>
      <c r="B97" s="176">
        <f>B98+B103+B108</f>
        <v>10</v>
      </c>
      <c r="C97" s="176"/>
      <c r="D97" s="176"/>
      <c r="E97" s="176">
        <f t="shared" ref="E97" si="18">E98+E103+E108</f>
        <v>283</v>
      </c>
      <c r="F97" s="152"/>
      <c r="G97" s="152"/>
      <c r="H97" s="152">
        <f>H98+H103+H108</f>
        <v>6121.2</v>
      </c>
      <c r="I97" s="152">
        <f t="shared" ref="I97" si="19">I98+I103+I108</f>
        <v>7565.2</v>
      </c>
    </row>
    <row r="98" spans="1:9" s="149" customFormat="1" ht="33" x14ac:dyDescent="0.25">
      <c r="A98" s="153" t="s">
        <v>171</v>
      </c>
      <c r="B98" s="174">
        <f>SUM(B99:B102)</f>
        <v>4</v>
      </c>
      <c r="C98" s="174"/>
      <c r="D98" s="174"/>
      <c r="E98" s="174">
        <f>SUM(E99:E102)</f>
        <v>258</v>
      </c>
      <c r="F98" s="154"/>
      <c r="G98" s="154"/>
      <c r="H98" s="154">
        <f>SUM(H99:H102)</f>
        <v>5814.81</v>
      </c>
      <c r="I98" s="154">
        <f>SUM(I99:I102)</f>
        <v>7186.54</v>
      </c>
    </row>
    <row r="99" spans="1:9" x14ac:dyDescent="0.25">
      <c r="A99" s="156" t="s">
        <v>74</v>
      </c>
      <c r="B99" s="173">
        <v>1</v>
      </c>
      <c r="C99" s="173">
        <f t="shared" ref="C99:C102" si="20">D99+E99</f>
        <v>80</v>
      </c>
      <c r="D99" s="173">
        <v>70</v>
      </c>
      <c r="E99" s="173">
        <v>10</v>
      </c>
      <c r="F99" s="172">
        <v>1735.4259999999999</v>
      </c>
      <c r="G99" s="172">
        <f>F99/154</f>
        <v>11.269</v>
      </c>
      <c r="H99" s="172">
        <f>ROUND(E99*G99*2,2)</f>
        <v>225.38</v>
      </c>
      <c r="I99" s="172">
        <f>ROUND(H99*1.2359,2)</f>
        <v>278.55</v>
      </c>
    </row>
    <row r="100" spans="1:9" x14ac:dyDescent="0.25">
      <c r="A100" s="156" t="s">
        <v>108</v>
      </c>
      <c r="B100" s="173">
        <v>1</v>
      </c>
      <c r="C100" s="173">
        <f t="shared" si="20"/>
        <v>204</v>
      </c>
      <c r="D100" s="173">
        <v>84</v>
      </c>
      <c r="E100" s="173">
        <v>120</v>
      </c>
      <c r="F100" s="172">
        <v>1735.4259999999999</v>
      </c>
      <c r="G100" s="172">
        <f>F100/154</f>
        <v>11.269</v>
      </c>
      <c r="H100" s="172">
        <f>ROUND(E100*G100*2,2)</f>
        <v>2704.56</v>
      </c>
      <c r="I100" s="172">
        <f>ROUND(H100*1.2359,2)</f>
        <v>3342.57</v>
      </c>
    </row>
    <row r="101" spans="1:9" x14ac:dyDescent="0.25">
      <c r="A101" s="156" t="s">
        <v>59</v>
      </c>
      <c r="B101" s="173">
        <v>1</v>
      </c>
      <c r="C101" s="173">
        <f t="shared" si="20"/>
        <v>192</v>
      </c>
      <c r="D101" s="173">
        <v>96</v>
      </c>
      <c r="E101" s="173">
        <v>96</v>
      </c>
      <c r="F101" s="172">
        <v>1735.4259999999999</v>
      </c>
      <c r="G101" s="172">
        <f t="shared" ref="G101:G102" si="21">F101/154</f>
        <v>11.269</v>
      </c>
      <c r="H101" s="172">
        <f>ROUND(E101*G101*2,2)</f>
        <v>2163.65</v>
      </c>
      <c r="I101" s="172">
        <f>ROUND(H101*1.2359,2)</f>
        <v>2674.06</v>
      </c>
    </row>
    <row r="102" spans="1:9" x14ac:dyDescent="0.25">
      <c r="A102" s="156" t="s">
        <v>99</v>
      </c>
      <c r="B102" s="173">
        <v>1</v>
      </c>
      <c r="C102" s="173">
        <f t="shared" si="20"/>
        <v>168</v>
      </c>
      <c r="D102" s="173">
        <v>136</v>
      </c>
      <c r="E102" s="173">
        <v>32</v>
      </c>
      <c r="F102" s="172">
        <v>1735.4259999999999</v>
      </c>
      <c r="G102" s="172">
        <f t="shared" si="21"/>
        <v>11.269</v>
      </c>
      <c r="H102" s="172">
        <f>ROUND(E102*G102*2,2)</f>
        <v>721.22</v>
      </c>
      <c r="I102" s="172">
        <f>ROUND(H102*1.2359,2)</f>
        <v>891.36</v>
      </c>
    </row>
    <row r="103" spans="1:9" ht="33" x14ac:dyDescent="0.25">
      <c r="A103" s="153" t="s">
        <v>237</v>
      </c>
      <c r="B103" s="174">
        <f>SUM(B104:B107)</f>
        <v>4</v>
      </c>
      <c r="C103" s="174"/>
      <c r="D103" s="174"/>
      <c r="E103" s="174">
        <f t="shared" ref="E103" si="22">SUM(E104:E107)</f>
        <v>17</v>
      </c>
      <c r="F103" s="172"/>
      <c r="G103" s="172"/>
      <c r="H103" s="154">
        <f>SUM(H104:H107)</f>
        <v>227.16</v>
      </c>
      <c r="I103" s="154">
        <f t="shared" ref="I103" si="23">SUM(I104:I107)</f>
        <v>280.74</v>
      </c>
    </row>
    <row r="104" spans="1:9" x14ac:dyDescent="0.25">
      <c r="A104" s="159" t="s">
        <v>68</v>
      </c>
      <c r="B104" s="173">
        <v>1</v>
      </c>
      <c r="C104" s="173">
        <f t="shared" ref="C104:C107" si="24">D104+E104</f>
        <v>36</v>
      </c>
      <c r="D104" s="173">
        <v>28</v>
      </c>
      <c r="E104" s="173">
        <v>8</v>
      </c>
      <c r="F104" s="172">
        <v>1035.9888000000001</v>
      </c>
      <c r="G104" s="172">
        <f>F104/154</f>
        <v>6.7272000000000007</v>
      </c>
      <c r="H104" s="172">
        <f t="shared" ref="H104:H107" si="25">ROUND(E104*G104*2,2)</f>
        <v>107.64</v>
      </c>
      <c r="I104" s="172">
        <f t="shared" ref="I104:I107" si="26">ROUND(H104*1.2359,2)</f>
        <v>133.03</v>
      </c>
    </row>
    <row r="105" spans="1:9" x14ac:dyDescent="0.25">
      <c r="A105" s="159" t="s">
        <v>68</v>
      </c>
      <c r="B105" s="173">
        <v>1</v>
      </c>
      <c r="C105" s="173">
        <f t="shared" si="24"/>
        <v>160</v>
      </c>
      <c r="D105" s="173">
        <v>154</v>
      </c>
      <c r="E105" s="173">
        <v>6</v>
      </c>
      <c r="F105" s="172">
        <v>1035.9888000000001</v>
      </c>
      <c r="G105" s="172">
        <f t="shared" ref="G105:G107" si="27">F105/154</f>
        <v>6.7272000000000007</v>
      </c>
      <c r="H105" s="172">
        <f t="shared" si="25"/>
        <v>80.73</v>
      </c>
      <c r="I105" s="172">
        <f t="shared" si="26"/>
        <v>99.77</v>
      </c>
    </row>
    <row r="106" spans="1:9" x14ac:dyDescent="0.25">
      <c r="A106" s="159" t="s">
        <v>68</v>
      </c>
      <c r="B106" s="173">
        <v>1</v>
      </c>
      <c r="C106" s="173">
        <f t="shared" si="24"/>
        <v>156</v>
      </c>
      <c r="D106" s="173">
        <v>154</v>
      </c>
      <c r="E106" s="173">
        <v>2</v>
      </c>
      <c r="F106" s="172">
        <v>1035.9888000000001</v>
      </c>
      <c r="G106" s="172">
        <f t="shared" si="27"/>
        <v>6.7272000000000007</v>
      </c>
      <c r="H106" s="172">
        <f t="shared" si="25"/>
        <v>26.91</v>
      </c>
      <c r="I106" s="172">
        <f t="shared" si="26"/>
        <v>33.26</v>
      </c>
    </row>
    <row r="107" spans="1:9" x14ac:dyDescent="0.25">
      <c r="A107" s="159" t="s">
        <v>109</v>
      </c>
      <c r="B107" s="173">
        <v>1</v>
      </c>
      <c r="C107" s="173">
        <f t="shared" si="24"/>
        <v>120</v>
      </c>
      <c r="D107" s="173">
        <v>119</v>
      </c>
      <c r="E107" s="173">
        <v>1</v>
      </c>
      <c r="F107" s="168">
        <v>915.03719999999998</v>
      </c>
      <c r="G107" s="172">
        <f t="shared" si="27"/>
        <v>5.9417999999999997</v>
      </c>
      <c r="H107" s="172">
        <f t="shared" si="25"/>
        <v>11.88</v>
      </c>
      <c r="I107" s="172">
        <f t="shared" si="26"/>
        <v>14.68</v>
      </c>
    </row>
    <row r="108" spans="1:9" ht="33" x14ac:dyDescent="0.25">
      <c r="A108" s="153" t="s">
        <v>309</v>
      </c>
      <c r="B108" s="174">
        <f>SUM(B109:B110)</f>
        <v>2</v>
      </c>
      <c r="C108" s="174"/>
      <c r="D108" s="174"/>
      <c r="E108" s="174">
        <f t="shared" ref="E108" si="28">SUM(E109:E110)</f>
        <v>8</v>
      </c>
      <c r="F108" s="154"/>
      <c r="G108" s="154"/>
      <c r="H108" s="154">
        <f>SUM(H109:H110)</f>
        <v>79.23</v>
      </c>
      <c r="I108" s="154">
        <f>SUM(I109:I110)</f>
        <v>97.92</v>
      </c>
    </row>
    <row r="109" spans="1:9" x14ac:dyDescent="0.25">
      <c r="A109" s="160" t="s">
        <v>72</v>
      </c>
      <c r="B109" s="173">
        <v>1</v>
      </c>
      <c r="C109" s="173">
        <f t="shared" ref="C109:C110" si="29">D109+E109</f>
        <v>160</v>
      </c>
      <c r="D109" s="173">
        <v>154</v>
      </c>
      <c r="E109" s="173">
        <v>6</v>
      </c>
      <c r="F109" s="172">
        <v>762.53100000000006</v>
      </c>
      <c r="G109" s="172">
        <f>F109/154</f>
        <v>4.9515000000000002</v>
      </c>
      <c r="H109" s="172">
        <f t="shared" ref="H109:H110" si="30">ROUND(E109*G109*2,2)</f>
        <v>59.42</v>
      </c>
      <c r="I109" s="172">
        <f t="shared" ref="I109:I110" si="31">ROUND(H109*1.2359,2)</f>
        <v>73.44</v>
      </c>
    </row>
    <row r="110" spans="1:9" x14ac:dyDescent="0.25">
      <c r="A110" s="160" t="s">
        <v>72</v>
      </c>
      <c r="B110" s="173">
        <v>1</v>
      </c>
      <c r="C110" s="173">
        <f t="shared" si="29"/>
        <v>44</v>
      </c>
      <c r="D110" s="173">
        <v>42</v>
      </c>
      <c r="E110" s="173">
        <v>2</v>
      </c>
      <c r="F110" s="172">
        <v>762.53100000000006</v>
      </c>
      <c r="G110" s="172">
        <f>F110/154</f>
        <v>4.9515000000000002</v>
      </c>
      <c r="H110" s="172">
        <f t="shared" si="30"/>
        <v>19.809999999999999</v>
      </c>
      <c r="I110" s="172">
        <f t="shared" si="31"/>
        <v>24.48</v>
      </c>
    </row>
    <row r="111" spans="1:9" ht="35.25" customHeight="1" x14ac:dyDescent="0.25">
      <c r="A111" s="157" t="s">
        <v>75</v>
      </c>
      <c r="B111" s="176">
        <f>B112+B115+B129</f>
        <v>23</v>
      </c>
      <c r="C111" s="176"/>
      <c r="D111" s="176"/>
      <c r="E111" s="176">
        <f t="shared" ref="E111" si="32">E112+E115+E129</f>
        <v>328</v>
      </c>
      <c r="F111" s="152"/>
      <c r="G111" s="152"/>
      <c r="H111" s="152">
        <f>H112+H115+H129</f>
        <v>5780.73</v>
      </c>
      <c r="I111" s="152">
        <f t="shared" ref="I111" si="33">I112+I115+I129</f>
        <v>7144.42</v>
      </c>
    </row>
    <row r="112" spans="1:9" ht="33" x14ac:dyDescent="0.25">
      <c r="A112" s="153" t="s">
        <v>237</v>
      </c>
      <c r="B112" s="174">
        <f>SUM(B113:B114)</f>
        <v>2</v>
      </c>
      <c r="C112" s="174"/>
      <c r="D112" s="174"/>
      <c r="E112" s="174">
        <f>SUM(E113:E114)</f>
        <v>177</v>
      </c>
      <c r="F112" s="154"/>
      <c r="G112" s="154"/>
      <c r="H112" s="154">
        <f>SUM(H113:H114)</f>
        <v>3979.96</v>
      </c>
      <c r="I112" s="154">
        <f>SUM(I113:I114)</f>
        <v>4918.84</v>
      </c>
    </row>
    <row r="113" spans="1:9" x14ac:dyDescent="0.25">
      <c r="A113" s="160" t="s">
        <v>74</v>
      </c>
      <c r="B113" s="173">
        <v>1</v>
      </c>
      <c r="C113" s="173">
        <f t="shared" ref="C113:C114" si="34">D113+E113</f>
        <v>322</v>
      </c>
      <c r="D113" s="173">
        <v>154</v>
      </c>
      <c r="E113" s="173">
        <v>168</v>
      </c>
      <c r="F113" s="172">
        <v>1735.4259999999999</v>
      </c>
      <c r="G113" s="172">
        <f>F113/154</f>
        <v>11.269</v>
      </c>
      <c r="H113" s="172">
        <f t="shared" ref="H113:H114" si="35">ROUND(E113*G113*2,2)</f>
        <v>3786.38</v>
      </c>
      <c r="I113" s="172">
        <f t="shared" ref="I113:I114" si="36">ROUND(H113*1.2359,2)</f>
        <v>4679.59</v>
      </c>
    </row>
    <row r="114" spans="1:9" x14ac:dyDescent="0.25">
      <c r="A114" s="160" t="s">
        <v>74</v>
      </c>
      <c r="B114" s="173">
        <v>1</v>
      </c>
      <c r="C114" s="173">
        <f t="shared" si="34"/>
        <v>163</v>
      </c>
      <c r="D114" s="173">
        <v>154</v>
      </c>
      <c r="E114" s="173">
        <v>9</v>
      </c>
      <c r="F114" s="172">
        <v>1656.1844444444446</v>
      </c>
      <c r="G114" s="172">
        <f>F114/154</f>
        <v>10.754444444444445</v>
      </c>
      <c r="H114" s="172">
        <f t="shared" si="35"/>
        <v>193.58</v>
      </c>
      <c r="I114" s="172">
        <f t="shared" si="36"/>
        <v>239.25</v>
      </c>
    </row>
    <row r="115" spans="1:9" ht="33" x14ac:dyDescent="0.25">
      <c r="A115" s="153" t="s">
        <v>237</v>
      </c>
      <c r="B115" s="174">
        <f>SUM(B116:B128)</f>
        <v>13</v>
      </c>
      <c r="C115" s="174"/>
      <c r="D115" s="174"/>
      <c r="E115" s="174">
        <f>SUM(E116:E128)</f>
        <v>86</v>
      </c>
      <c r="F115" s="154"/>
      <c r="G115" s="154"/>
      <c r="H115" s="154">
        <f>SUM(H116:H128)</f>
        <v>1157.08</v>
      </c>
      <c r="I115" s="154">
        <f>SUM(I116:I128)</f>
        <v>1430.0400000000002</v>
      </c>
    </row>
    <row r="116" spans="1:9" x14ac:dyDescent="0.25">
      <c r="A116" s="160" t="s">
        <v>68</v>
      </c>
      <c r="B116" s="173">
        <v>1</v>
      </c>
      <c r="C116" s="173">
        <f t="shared" ref="C116:C128" si="37">D116+E116</f>
        <v>138</v>
      </c>
      <c r="D116" s="173">
        <v>133</v>
      </c>
      <c r="E116" s="173">
        <v>5</v>
      </c>
      <c r="F116" s="172">
        <v>1035.9888000000001</v>
      </c>
      <c r="G116" s="172">
        <f>F116/154</f>
        <v>6.7272000000000007</v>
      </c>
      <c r="H116" s="172">
        <f t="shared" ref="H116:H128" si="38">ROUND(E116*G116*2,2)</f>
        <v>67.27</v>
      </c>
      <c r="I116" s="172">
        <f t="shared" ref="I116:I128" si="39">ROUND(H116*1.2359,2)</f>
        <v>83.14</v>
      </c>
    </row>
    <row r="117" spans="1:9" x14ac:dyDescent="0.25">
      <c r="A117" s="160" t="s">
        <v>68</v>
      </c>
      <c r="B117" s="173">
        <v>1</v>
      </c>
      <c r="C117" s="173">
        <f t="shared" si="37"/>
        <v>58</v>
      </c>
      <c r="D117" s="173">
        <v>56</v>
      </c>
      <c r="E117" s="173">
        <v>2</v>
      </c>
      <c r="F117" s="172">
        <v>1035.9888000000001</v>
      </c>
      <c r="G117" s="172">
        <f t="shared" ref="G117:G128" si="40">F117/154</f>
        <v>6.7272000000000007</v>
      </c>
      <c r="H117" s="172">
        <f t="shared" si="38"/>
        <v>26.91</v>
      </c>
      <c r="I117" s="172">
        <f t="shared" si="39"/>
        <v>33.26</v>
      </c>
    </row>
    <row r="118" spans="1:9" x14ac:dyDescent="0.25">
      <c r="A118" s="160" t="s">
        <v>68</v>
      </c>
      <c r="B118" s="173">
        <v>1</v>
      </c>
      <c r="C118" s="173">
        <f t="shared" si="37"/>
        <v>130</v>
      </c>
      <c r="D118" s="173">
        <v>119</v>
      </c>
      <c r="E118" s="173">
        <v>11</v>
      </c>
      <c r="F118" s="172">
        <v>1035.9888000000001</v>
      </c>
      <c r="G118" s="172">
        <f t="shared" si="40"/>
        <v>6.7272000000000007</v>
      </c>
      <c r="H118" s="172">
        <f t="shared" si="38"/>
        <v>148</v>
      </c>
      <c r="I118" s="172">
        <f t="shared" si="39"/>
        <v>182.91</v>
      </c>
    </row>
    <row r="119" spans="1:9" x14ac:dyDescent="0.25">
      <c r="A119" s="160" t="s">
        <v>68</v>
      </c>
      <c r="B119" s="173">
        <v>1</v>
      </c>
      <c r="C119" s="173">
        <f t="shared" si="37"/>
        <v>60</v>
      </c>
      <c r="D119" s="173">
        <v>56</v>
      </c>
      <c r="E119" s="173">
        <v>4</v>
      </c>
      <c r="F119" s="172">
        <v>1035.9888000000001</v>
      </c>
      <c r="G119" s="172">
        <f t="shared" si="40"/>
        <v>6.7272000000000007</v>
      </c>
      <c r="H119" s="172">
        <f t="shared" si="38"/>
        <v>53.82</v>
      </c>
      <c r="I119" s="172">
        <f t="shared" si="39"/>
        <v>66.52</v>
      </c>
    </row>
    <row r="120" spans="1:9" x14ac:dyDescent="0.25">
      <c r="A120" s="160" t="s">
        <v>68</v>
      </c>
      <c r="B120" s="173">
        <v>1</v>
      </c>
      <c r="C120" s="173">
        <f t="shared" si="37"/>
        <v>122</v>
      </c>
      <c r="D120" s="173">
        <v>119</v>
      </c>
      <c r="E120" s="173">
        <v>3</v>
      </c>
      <c r="F120" s="172">
        <v>1035.9888000000001</v>
      </c>
      <c r="G120" s="172">
        <f t="shared" si="40"/>
        <v>6.7272000000000007</v>
      </c>
      <c r="H120" s="172">
        <f t="shared" si="38"/>
        <v>40.36</v>
      </c>
      <c r="I120" s="172">
        <f t="shared" si="39"/>
        <v>49.88</v>
      </c>
    </row>
    <row r="121" spans="1:9" x14ac:dyDescent="0.25">
      <c r="A121" s="160" t="s">
        <v>68</v>
      </c>
      <c r="B121" s="173">
        <v>1</v>
      </c>
      <c r="C121" s="173">
        <f t="shared" si="37"/>
        <v>132</v>
      </c>
      <c r="D121" s="173">
        <v>119</v>
      </c>
      <c r="E121" s="173">
        <v>13</v>
      </c>
      <c r="F121" s="172">
        <v>1035.9888000000001</v>
      </c>
      <c r="G121" s="172">
        <f t="shared" si="40"/>
        <v>6.7272000000000007</v>
      </c>
      <c r="H121" s="172">
        <f t="shared" si="38"/>
        <v>174.91</v>
      </c>
      <c r="I121" s="172">
        <f t="shared" si="39"/>
        <v>216.17</v>
      </c>
    </row>
    <row r="122" spans="1:9" x14ac:dyDescent="0.25">
      <c r="A122" s="160" t="s">
        <v>68</v>
      </c>
      <c r="B122" s="173">
        <v>1</v>
      </c>
      <c r="C122" s="173">
        <f t="shared" si="37"/>
        <v>16</v>
      </c>
      <c r="D122" s="173">
        <v>14</v>
      </c>
      <c r="E122" s="173">
        <v>2</v>
      </c>
      <c r="F122" s="172">
        <v>1035.9888000000001</v>
      </c>
      <c r="G122" s="172">
        <f t="shared" si="40"/>
        <v>6.7272000000000007</v>
      </c>
      <c r="H122" s="172">
        <f t="shared" si="38"/>
        <v>26.91</v>
      </c>
      <c r="I122" s="172">
        <f t="shared" si="39"/>
        <v>33.26</v>
      </c>
    </row>
    <row r="123" spans="1:9" x14ac:dyDescent="0.25">
      <c r="A123" s="160" t="s">
        <v>68</v>
      </c>
      <c r="B123" s="173">
        <v>1</v>
      </c>
      <c r="C123" s="173">
        <f t="shared" si="37"/>
        <v>64</v>
      </c>
      <c r="D123" s="173">
        <v>56</v>
      </c>
      <c r="E123" s="173">
        <v>8</v>
      </c>
      <c r="F123" s="172">
        <v>1035.9888000000001</v>
      </c>
      <c r="G123" s="172">
        <f t="shared" si="40"/>
        <v>6.7272000000000007</v>
      </c>
      <c r="H123" s="172">
        <f t="shared" si="38"/>
        <v>107.64</v>
      </c>
      <c r="I123" s="172">
        <f t="shared" si="39"/>
        <v>133.03</v>
      </c>
    </row>
    <row r="124" spans="1:9" x14ac:dyDescent="0.25">
      <c r="A124" s="160" t="s">
        <v>68</v>
      </c>
      <c r="B124" s="173">
        <v>1</v>
      </c>
      <c r="C124" s="173">
        <f t="shared" si="37"/>
        <v>124</v>
      </c>
      <c r="D124" s="173">
        <v>119</v>
      </c>
      <c r="E124" s="173">
        <v>5</v>
      </c>
      <c r="F124" s="172">
        <v>1035.9888000000001</v>
      </c>
      <c r="G124" s="172">
        <f t="shared" si="40"/>
        <v>6.7272000000000007</v>
      </c>
      <c r="H124" s="172">
        <f t="shared" si="38"/>
        <v>67.27</v>
      </c>
      <c r="I124" s="172">
        <f t="shared" si="39"/>
        <v>83.14</v>
      </c>
    </row>
    <row r="125" spans="1:9" x14ac:dyDescent="0.25">
      <c r="A125" s="160" t="s">
        <v>68</v>
      </c>
      <c r="B125" s="173">
        <v>1</v>
      </c>
      <c r="C125" s="173">
        <f t="shared" si="37"/>
        <v>120</v>
      </c>
      <c r="D125" s="173">
        <v>119</v>
      </c>
      <c r="E125" s="173">
        <v>1</v>
      </c>
      <c r="F125" s="172">
        <v>1035.9888000000001</v>
      </c>
      <c r="G125" s="172">
        <f t="shared" si="40"/>
        <v>6.7272000000000007</v>
      </c>
      <c r="H125" s="172">
        <f t="shared" si="38"/>
        <v>13.45</v>
      </c>
      <c r="I125" s="172">
        <f t="shared" si="39"/>
        <v>16.62</v>
      </c>
    </row>
    <row r="126" spans="1:9" x14ac:dyDescent="0.25">
      <c r="A126" s="160" t="s">
        <v>68</v>
      </c>
      <c r="B126" s="173">
        <v>1</v>
      </c>
      <c r="C126" s="173">
        <f t="shared" si="37"/>
        <v>96</v>
      </c>
      <c r="D126" s="173">
        <v>84</v>
      </c>
      <c r="E126" s="173">
        <v>12</v>
      </c>
      <c r="F126" s="172">
        <v>1035.9888000000001</v>
      </c>
      <c r="G126" s="172">
        <f t="shared" si="40"/>
        <v>6.7272000000000007</v>
      </c>
      <c r="H126" s="172">
        <f t="shared" si="38"/>
        <v>161.44999999999999</v>
      </c>
      <c r="I126" s="172">
        <f t="shared" si="39"/>
        <v>199.54</v>
      </c>
    </row>
    <row r="127" spans="1:9" x14ac:dyDescent="0.25">
      <c r="A127" s="160" t="s">
        <v>68</v>
      </c>
      <c r="B127" s="173">
        <v>1</v>
      </c>
      <c r="C127" s="173">
        <f t="shared" si="37"/>
        <v>58</v>
      </c>
      <c r="D127" s="173">
        <v>49</v>
      </c>
      <c r="E127" s="173">
        <v>9</v>
      </c>
      <c r="F127" s="172">
        <v>1035.9888000000001</v>
      </c>
      <c r="G127" s="172">
        <f t="shared" si="40"/>
        <v>6.7272000000000007</v>
      </c>
      <c r="H127" s="172">
        <f t="shared" si="38"/>
        <v>121.09</v>
      </c>
      <c r="I127" s="172">
        <f t="shared" si="39"/>
        <v>149.66</v>
      </c>
    </row>
    <row r="128" spans="1:9" x14ac:dyDescent="0.25">
      <c r="A128" s="160" t="s">
        <v>68</v>
      </c>
      <c r="B128" s="173">
        <v>1</v>
      </c>
      <c r="C128" s="173">
        <f t="shared" si="37"/>
        <v>130</v>
      </c>
      <c r="D128" s="173">
        <v>119</v>
      </c>
      <c r="E128" s="173">
        <v>11</v>
      </c>
      <c r="F128" s="172">
        <v>1035.9888000000001</v>
      </c>
      <c r="G128" s="172">
        <f t="shared" si="40"/>
        <v>6.7272000000000007</v>
      </c>
      <c r="H128" s="172">
        <f t="shared" si="38"/>
        <v>148</v>
      </c>
      <c r="I128" s="172">
        <f t="shared" si="39"/>
        <v>182.91</v>
      </c>
    </row>
    <row r="129" spans="1:9" ht="33" x14ac:dyDescent="0.25">
      <c r="A129" s="153" t="s">
        <v>309</v>
      </c>
      <c r="B129" s="174">
        <f>SUM(B130:B137)</f>
        <v>8</v>
      </c>
      <c r="C129" s="174"/>
      <c r="D129" s="174"/>
      <c r="E129" s="174">
        <f t="shared" ref="E129" si="41">SUM(E130:E137)</f>
        <v>65</v>
      </c>
      <c r="F129" s="172"/>
      <c r="G129" s="172"/>
      <c r="H129" s="154">
        <f>SUM(H130:H137)</f>
        <v>643.69000000000005</v>
      </c>
      <c r="I129" s="154">
        <f>SUM(I130:I137)</f>
        <v>795.54</v>
      </c>
    </row>
    <row r="130" spans="1:9" x14ac:dyDescent="0.25">
      <c r="A130" s="159" t="s">
        <v>72</v>
      </c>
      <c r="B130" s="173">
        <v>1</v>
      </c>
      <c r="C130" s="173">
        <f t="shared" ref="C130:C137" si="42">D130+E130</f>
        <v>130</v>
      </c>
      <c r="D130" s="173">
        <v>119</v>
      </c>
      <c r="E130" s="173">
        <v>11</v>
      </c>
      <c r="F130" s="172">
        <v>762.53100000000006</v>
      </c>
      <c r="G130" s="172">
        <f>F130/154</f>
        <v>4.9515000000000002</v>
      </c>
      <c r="H130" s="172">
        <f t="shared" ref="H130:H137" si="43">ROUND(E130*G130*2,2)</f>
        <v>108.93</v>
      </c>
      <c r="I130" s="172">
        <f t="shared" ref="I130:I137" si="44">ROUND(H130*1.2359,2)</f>
        <v>134.63</v>
      </c>
    </row>
    <row r="131" spans="1:9" x14ac:dyDescent="0.25">
      <c r="A131" s="159" t="s">
        <v>72</v>
      </c>
      <c r="B131" s="173">
        <v>1</v>
      </c>
      <c r="C131" s="173">
        <f t="shared" si="42"/>
        <v>130</v>
      </c>
      <c r="D131" s="173">
        <v>119</v>
      </c>
      <c r="E131" s="173">
        <v>11</v>
      </c>
      <c r="F131" s="172">
        <v>762.53100000000006</v>
      </c>
      <c r="G131" s="172">
        <f t="shared" ref="G131:G137" si="45">F131/154</f>
        <v>4.9515000000000002</v>
      </c>
      <c r="H131" s="172">
        <f t="shared" si="43"/>
        <v>108.93</v>
      </c>
      <c r="I131" s="172">
        <f t="shared" si="44"/>
        <v>134.63</v>
      </c>
    </row>
    <row r="132" spans="1:9" x14ac:dyDescent="0.25">
      <c r="A132" s="159" t="s">
        <v>72</v>
      </c>
      <c r="B132" s="173">
        <v>1</v>
      </c>
      <c r="C132" s="173">
        <f t="shared" si="42"/>
        <v>52</v>
      </c>
      <c r="D132" s="173">
        <v>49</v>
      </c>
      <c r="E132" s="173">
        <v>3</v>
      </c>
      <c r="F132" s="172">
        <v>762.53100000000006</v>
      </c>
      <c r="G132" s="172">
        <f t="shared" si="45"/>
        <v>4.9515000000000002</v>
      </c>
      <c r="H132" s="172">
        <f t="shared" si="43"/>
        <v>29.71</v>
      </c>
      <c r="I132" s="172">
        <f t="shared" si="44"/>
        <v>36.72</v>
      </c>
    </row>
    <row r="133" spans="1:9" x14ac:dyDescent="0.25">
      <c r="A133" s="159" t="s">
        <v>72</v>
      </c>
      <c r="B133" s="173">
        <v>1</v>
      </c>
      <c r="C133" s="173">
        <f t="shared" si="42"/>
        <v>60</v>
      </c>
      <c r="D133" s="173">
        <v>56</v>
      </c>
      <c r="E133" s="173">
        <v>4</v>
      </c>
      <c r="F133" s="172">
        <v>762.53100000000006</v>
      </c>
      <c r="G133" s="172">
        <f t="shared" si="45"/>
        <v>4.9515000000000002</v>
      </c>
      <c r="H133" s="172">
        <f t="shared" si="43"/>
        <v>39.61</v>
      </c>
      <c r="I133" s="172">
        <f t="shared" si="44"/>
        <v>48.95</v>
      </c>
    </row>
    <row r="134" spans="1:9" x14ac:dyDescent="0.25">
      <c r="A134" s="159" t="s">
        <v>72</v>
      </c>
      <c r="B134" s="173">
        <v>1</v>
      </c>
      <c r="C134" s="173">
        <f t="shared" si="42"/>
        <v>60</v>
      </c>
      <c r="D134" s="173">
        <v>56</v>
      </c>
      <c r="E134" s="173">
        <v>4</v>
      </c>
      <c r="F134" s="172">
        <v>762.53100000000006</v>
      </c>
      <c r="G134" s="172">
        <f t="shared" si="45"/>
        <v>4.9515000000000002</v>
      </c>
      <c r="H134" s="172">
        <f t="shared" si="43"/>
        <v>39.61</v>
      </c>
      <c r="I134" s="172">
        <f t="shared" si="44"/>
        <v>48.95</v>
      </c>
    </row>
    <row r="135" spans="1:9" x14ac:dyDescent="0.25">
      <c r="A135" s="159" t="s">
        <v>72</v>
      </c>
      <c r="B135" s="173">
        <v>1</v>
      </c>
      <c r="C135" s="173">
        <f t="shared" si="42"/>
        <v>96</v>
      </c>
      <c r="D135" s="173">
        <v>84</v>
      </c>
      <c r="E135" s="173">
        <v>12</v>
      </c>
      <c r="F135" s="172">
        <v>762.53100000000006</v>
      </c>
      <c r="G135" s="172">
        <f t="shared" si="45"/>
        <v>4.9515000000000002</v>
      </c>
      <c r="H135" s="172">
        <f t="shared" si="43"/>
        <v>118.84</v>
      </c>
      <c r="I135" s="172">
        <f t="shared" si="44"/>
        <v>146.87</v>
      </c>
    </row>
    <row r="136" spans="1:9" x14ac:dyDescent="0.25">
      <c r="A136" s="159" t="s">
        <v>72</v>
      </c>
      <c r="B136" s="173">
        <v>1</v>
      </c>
      <c r="C136" s="173">
        <f t="shared" si="42"/>
        <v>58</v>
      </c>
      <c r="D136" s="173">
        <v>49</v>
      </c>
      <c r="E136" s="173">
        <v>9</v>
      </c>
      <c r="F136" s="172">
        <v>762.53100000000006</v>
      </c>
      <c r="G136" s="172">
        <f t="shared" si="45"/>
        <v>4.9515000000000002</v>
      </c>
      <c r="H136" s="172">
        <f t="shared" si="43"/>
        <v>89.13</v>
      </c>
      <c r="I136" s="172">
        <f t="shared" si="44"/>
        <v>110.16</v>
      </c>
    </row>
    <row r="137" spans="1:9" x14ac:dyDescent="0.25">
      <c r="A137" s="159" t="s">
        <v>72</v>
      </c>
      <c r="B137" s="173">
        <v>1</v>
      </c>
      <c r="C137" s="173">
        <f t="shared" si="42"/>
        <v>130</v>
      </c>
      <c r="D137" s="173">
        <v>119</v>
      </c>
      <c r="E137" s="173">
        <v>11</v>
      </c>
      <c r="F137" s="172">
        <v>762.53100000000006</v>
      </c>
      <c r="G137" s="172">
        <f t="shared" si="45"/>
        <v>4.9515000000000002</v>
      </c>
      <c r="H137" s="172">
        <f t="shared" si="43"/>
        <v>108.93</v>
      </c>
      <c r="I137" s="172">
        <f t="shared" si="44"/>
        <v>134.63</v>
      </c>
    </row>
    <row r="138" spans="1:9" ht="33" x14ac:dyDescent="0.25">
      <c r="A138" s="157" t="s">
        <v>76</v>
      </c>
      <c r="B138" s="176">
        <f>B139</f>
        <v>5</v>
      </c>
      <c r="C138" s="176"/>
      <c r="D138" s="176"/>
      <c r="E138" s="176">
        <f t="shared" ref="E138" si="46">E139</f>
        <v>110</v>
      </c>
      <c r="F138" s="152"/>
      <c r="G138" s="152"/>
      <c r="H138" s="152">
        <f>H139</f>
        <v>1461.14</v>
      </c>
      <c r="I138" s="152">
        <f t="shared" ref="I138" si="47">I139</f>
        <v>1805.82</v>
      </c>
    </row>
    <row r="139" spans="1:9" ht="33" x14ac:dyDescent="0.25">
      <c r="A139" s="153" t="s">
        <v>237</v>
      </c>
      <c r="B139" s="174">
        <f>SUM(B140:B144)</f>
        <v>5</v>
      </c>
      <c r="C139" s="174"/>
      <c r="D139" s="174"/>
      <c r="E139" s="174">
        <f>SUM(E140:E144)</f>
        <v>110</v>
      </c>
      <c r="F139" s="172"/>
      <c r="G139" s="172"/>
      <c r="H139" s="154">
        <f>SUM(H140:H144)</f>
        <v>1461.14</v>
      </c>
      <c r="I139" s="154">
        <f>SUM(I140:I144)</f>
        <v>1805.82</v>
      </c>
    </row>
    <row r="140" spans="1:9" x14ac:dyDescent="0.25">
      <c r="A140" s="159" t="s">
        <v>77</v>
      </c>
      <c r="B140" s="173">
        <v>1</v>
      </c>
      <c r="C140" s="173">
        <f t="shared" ref="C140:C144" si="48">D140+E140</f>
        <v>190</v>
      </c>
      <c r="D140" s="173">
        <v>154</v>
      </c>
      <c r="E140" s="173">
        <v>36</v>
      </c>
      <c r="F140" s="172">
        <v>1035.9888000000001</v>
      </c>
      <c r="G140" s="172">
        <f>F140/154</f>
        <v>6.7272000000000007</v>
      </c>
      <c r="H140" s="172">
        <f t="shared" ref="H140:H144" si="49">ROUND(E140*G140*2,2)</f>
        <v>484.36</v>
      </c>
      <c r="I140" s="172">
        <f t="shared" ref="I140:I144" si="50">ROUND(H140*1.2359,2)</f>
        <v>598.62</v>
      </c>
    </row>
    <row r="141" spans="1:9" x14ac:dyDescent="0.25">
      <c r="A141" s="159" t="s">
        <v>77</v>
      </c>
      <c r="B141" s="173">
        <v>1</v>
      </c>
      <c r="C141" s="173">
        <f t="shared" si="48"/>
        <v>190</v>
      </c>
      <c r="D141" s="173">
        <v>154</v>
      </c>
      <c r="E141" s="173">
        <v>36</v>
      </c>
      <c r="F141" s="172">
        <v>1035.9888000000001</v>
      </c>
      <c r="G141" s="172">
        <f t="shared" ref="G141:G144" si="51">F141/154</f>
        <v>6.7272000000000007</v>
      </c>
      <c r="H141" s="172">
        <f t="shared" si="49"/>
        <v>484.36</v>
      </c>
      <c r="I141" s="172">
        <f t="shared" si="50"/>
        <v>598.62</v>
      </c>
    </row>
    <row r="142" spans="1:9" x14ac:dyDescent="0.25">
      <c r="A142" s="159" t="s">
        <v>68</v>
      </c>
      <c r="B142" s="173">
        <v>1</v>
      </c>
      <c r="C142" s="173">
        <f t="shared" si="48"/>
        <v>178</v>
      </c>
      <c r="D142" s="173">
        <v>154</v>
      </c>
      <c r="E142" s="173">
        <v>24</v>
      </c>
      <c r="F142" s="172">
        <v>1035.9888000000001</v>
      </c>
      <c r="G142" s="172">
        <f t="shared" si="51"/>
        <v>6.7272000000000007</v>
      </c>
      <c r="H142" s="172">
        <f t="shared" si="49"/>
        <v>322.91000000000003</v>
      </c>
      <c r="I142" s="172">
        <f t="shared" si="50"/>
        <v>399.08</v>
      </c>
    </row>
    <row r="143" spans="1:9" x14ac:dyDescent="0.25">
      <c r="A143" s="159" t="s">
        <v>70</v>
      </c>
      <c r="B143" s="173">
        <v>1</v>
      </c>
      <c r="C143" s="173">
        <f t="shared" si="48"/>
        <v>156</v>
      </c>
      <c r="D143" s="173">
        <v>154</v>
      </c>
      <c r="E143" s="173">
        <v>2</v>
      </c>
      <c r="F143" s="172">
        <v>1035.9888000000001</v>
      </c>
      <c r="G143" s="172">
        <f t="shared" si="51"/>
        <v>6.7272000000000007</v>
      </c>
      <c r="H143" s="172">
        <f t="shared" si="49"/>
        <v>26.91</v>
      </c>
      <c r="I143" s="172">
        <f t="shared" si="50"/>
        <v>33.26</v>
      </c>
    </row>
    <row r="144" spans="1:9" x14ac:dyDescent="0.25">
      <c r="A144" s="159" t="s">
        <v>70</v>
      </c>
      <c r="B144" s="173">
        <v>1</v>
      </c>
      <c r="C144" s="173">
        <f t="shared" si="48"/>
        <v>96</v>
      </c>
      <c r="D144" s="173">
        <v>84</v>
      </c>
      <c r="E144" s="173">
        <v>12</v>
      </c>
      <c r="F144" s="172">
        <v>915.03719999999998</v>
      </c>
      <c r="G144" s="172">
        <f t="shared" si="51"/>
        <v>5.9417999999999997</v>
      </c>
      <c r="H144" s="172">
        <f t="shared" si="49"/>
        <v>142.6</v>
      </c>
      <c r="I144" s="172">
        <f t="shared" si="50"/>
        <v>176.24</v>
      </c>
    </row>
    <row r="145" spans="1:9" ht="33" x14ac:dyDescent="0.25">
      <c r="A145" s="157" t="s">
        <v>78</v>
      </c>
      <c r="B145" s="176">
        <f>B146+B148</f>
        <v>3</v>
      </c>
      <c r="C145" s="176"/>
      <c r="D145" s="176"/>
      <c r="E145" s="176">
        <f>E146+E148</f>
        <v>19</v>
      </c>
      <c r="F145" s="152"/>
      <c r="G145" s="152"/>
      <c r="H145" s="152">
        <f>H146+H148</f>
        <v>191.7</v>
      </c>
      <c r="I145" s="152">
        <f>I146+I148</f>
        <v>236.92000000000002</v>
      </c>
    </row>
    <row r="146" spans="1:9" ht="33" x14ac:dyDescent="0.25">
      <c r="A146" s="153" t="s">
        <v>237</v>
      </c>
      <c r="B146" s="174">
        <f>SUM(B147:B147)</f>
        <v>1</v>
      </c>
      <c r="C146" s="174"/>
      <c r="D146" s="174"/>
      <c r="E146" s="174">
        <f>SUM(E147:E147)</f>
        <v>1</v>
      </c>
      <c r="F146" s="154"/>
      <c r="G146" s="154"/>
      <c r="H146" s="154">
        <f>SUM(H147:H147)</f>
        <v>13.45</v>
      </c>
      <c r="I146" s="154">
        <f>SUM(I147:I147)</f>
        <v>16.62</v>
      </c>
    </row>
    <row r="147" spans="1:9" x14ac:dyDescent="0.25">
      <c r="A147" s="159" t="s">
        <v>68</v>
      </c>
      <c r="B147" s="173">
        <v>1</v>
      </c>
      <c r="C147" s="173">
        <f t="shared" ref="C147:C150" si="52">D147+E147</f>
        <v>134</v>
      </c>
      <c r="D147" s="173">
        <v>133</v>
      </c>
      <c r="E147" s="173">
        <v>1</v>
      </c>
      <c r="F147" s="172">
        <v>1035.9888000000001</v>
      </c>
      <c r="G147" s="172">
        <f>F147/154</f>
        <v>6.7272000000000007</v>
      </c>
      <c r="H147" s="172">
        <f t="shared" ref="H147" si="53">ROUND(E147*G147*2,2)</f>
        <v>13.45</v>
      </c>
      <c r="I147" s="172">
        <f>ROUND(H147*1.2359,2)</f>
        <v>16.62</v>
      </c>
    </row>
    <row r="148" spans="1:9" ht="33" x14ac:dyDescent="0.25">
      <c r="A148" s="153" t="s">
        <v>309</v>
      </c>
      <c r="B148" s="174">
        <f>SUM(B149:B150)</f>
        <v>2</v>
      </c>
      <c r="C148" s="174"/>
      <c r="D148" s="174"/>
      <c r="E148" s="174">
        <f>SUM(E149:E150)</f>
        <v>18</v>
      </c>
      <c r="F148" s="172"/>
      <c r="G148" s="172"/>
      <c r="H148" s="154">
        <f>SUM(H149:H150)</f>
        <v>178.25</v>
      </c>
      <c r="I148" s="154">
        <f>SUM(I149:I150)</f>
        <v>220.3</v>
      </c>
    </row>
    <row r="149" spans="1:9" x14ac:dyDescent="0.25">
      <c r="A149" s="159" t="s">
        <v>72</v>
      </c>
      <c r="B149" s="173">
        <v>1</v>
      </c>
      <c r="C149" s="173">
        <f t="shared" si="52"/>
        <v>136</v>
      </c>
      <c r="D149" s="173">
        <v>126</v>
      </c>
      <c r="E149" s="173">
        <v>10</v>
      </c>
      <c r="F149" s="172">
        <v>762.53100000000006</v>
      </c>
      <c r="G149" s="172">
        <f>F149/154</f>
        <v>4.9515000000000002</v>
      </c>
      <c r="H149" s="172">
        <f t="shared" ref="H149:H150" si="54">ROUND(E149*G149*2,2)</f>
        <v>99.03</v>
      </c>
      <c r="I149" s="172">
        <f t="shared" ref="I149:I150" si="55">ROUND(H149*1.2359,2)</f>
        <v>122.39</v>
      </c>
    </row>
    <row r="150" spans="1:9" x14ac:dyDescent="0.25">
      <c r="A150" s="159" t="s">
        <v>72</v>
      </c>
      <c r="B150" s="173">
        <v>1</v>
      </c>
      <c r="C150" s="173">
        <f t="shared" si="52"/>
        <v>141</v>
      </c>
      <c r="D150" s="173">
        <v>133</v>
      </c>
      <c r="E150" s="173">
        <v>8</v>
      </c>
      <c r="F150" s="172">
        <v>762.53100000000006</v>
      </c>
      <c r="G150" s="172">
        <f>F150/154</f>
        <v>4.9515000000000002</v>
      </c>
      <c r="H150" s="172">
        <f t="shared" si="54"/>
        <v>79.22</v>
      </c>
      <c r="I150" s="172">
        <f t="shared" si="55"/>
        <v>97.91</v>
      </c>
    </row>
    <row r="151" spans="1:9" ht="49.5" x14ac:dyDescent="0.25">
      <c r="A151" s="157" t="s">
        <v>79</v>
      </c>
      <c r="B151" s="176">
        <f>B154+B165+B152</f>
        <v>15</v>
      </c>
      <c r="C151" s="176"/>
      <c r="D151" s="176"/>
      <c r="E151" s="176">
        <f>E154+E165+E152</f>
        <v>491</v>
      </c>
      <c r="F151" s="152"/>
      <c r="G151" s="152"/>
      <c r="H151" s="152">
        <f>H154+H165+H152</f>
        <v>6385.920000000001</v>
      </c>
      <c r="I151" s="152">
        <f>I154+I165+I152</f>
        <v>7892.38</v>
      </c>
    </row>
    <row r="152" spans="1:9" ht="33" x14ac:dyDescent="0.25">
      <c r="A152" s="153" t="s">
        <v>171</v>
      </c>
      <c r="B152" s="174">
        <f>SUM(B153)</f>
        <v>1</v>
      </c>
      <c r="C152" s="174"/>
      <c r="D152" s="174"/>
      <c r="E152" s="174">
        <f t="shared" ref="E152" si="56">SUM(E153)</f>
        <v>32</v>
      </c>
      <c r="F152" s="154"/>
      <c r="G152" s="154"/>
      <c r="H152" s="154">
        <f>SUM(H153)</f>
        <v>721.22</v>
      </c>
      <c r="I152" s="154">
        <f>SUM(I153)</f>
        <v>891.36</v>
      </c>
    </row>
    <row r="153" spans="1:9" x14ac:dyDescent="0.25">
      <c r="A153" s="160" t="s">
        <v>110</v>
      </c>
      <c r="B153" s="173">
        <v>1</v>
      </c>
      <c r="C153" s="173">
        <f t="shared" ref="C153" si="57">D153+E153</f>
        <v>179</v>
      </c>
      <c r="D153" s="173">
        <v>147</v>
      </c>
      <c r="E153" s="173">
        <v>32</v>
      </c>
      <c r="F153" s="172">
        <v>1735.4259999999999</v>
      </c>
      <c r="G153" s="172">
        <f>F153/154</f>
        <v>11.269</v>
      </c>
      <c r="H153" s="172">
        <f>ROUND(E153*G153*2,2)</f>
        <v>721.22</v>
      </c>
      <c r="I153" s="172">
        <f t="shared" ref="I153" si="58">ROUND(H153*1.2359,2)</f>
        <v>891.36</v>
      </c>
    </row>
    <row r="154" spans="1:9" ht="33" x14ac:dyDescent="0.25">
      <c r="A154" s="153" t="s">
        <v>237</v>
      </c>
      <c r="B154" s="174">
        <f>SUM(B155:B164)</f>
        <v>10</v>
      </c>
      <c r="C154" s="174"/>
      <c r="D154" s="174"/>
      <c r="E154" s="174">
        <f t="shared" ref="E154" si="59">SUM(E155:E164)</f>
        <v>324</v>
      </c>
      <c r="F154" s="154"/>
      <c r="G154" s="154"/>
      <c r="H154" s="154">
        <f>SUM(H155:H164)</f>
        <v>4327.8100000000004</v>
      </c>
      <c r="I154" s="154">
        <f>SUM(I155:I164)</f>
        <v>5348.76</v>
      </c>
    </row>
    <row r="155" spans="1:9" x14ac:dyDescent="0.25">
      <c r="A155" s="160" t="s">
        <v>68</v>
      </c>
      <c r="B155" s="173">
        <v>1</v>
      </c>
      <c r="C155" s="173">
        <f t="shared" ref="C155:C164" si="60">D155+E155</f>
        <v>202</v>
      </c>
      <c r="D155" s="173">
        <v>154</v>
      </c>
      <c r="E155" s="173">
        <v>48</v>
      </c>
      <c r="F155" s="172">
        <v>1035.9888000000001</v>
      </c>
      <c r="G155" s="172">
        <f>F155/154</f>
        <v>6.7272000000000007</v>
      </c>
      <c r="H155" s="172">
        <f t="shared" ref="H155:H169" si="61">ROUND(E155*G155*2,2)</f>
        <v>645.80999999999995</v>
      </c>
      <c r="I155" s="172">
        <f t="shared" ref="I155:I169" si="62">ROUND(H155*1.2359,2)</f>
        <v>798.16</v>
      </c>
    </row>
    <row r="156" spans="1:9" x14ac:dyDescent="0.25">
      <c r="A156" s="160" t="s">
        <v>68</v>
      </c>
      <c r="B156" s="173">
        <v>1</v>
      </c>
      <c r="C156" s="173">
        <f t="shared" si="60"/>
        <v>202</v>
      </c>
      <c r="D156" s="173">
        <v>154</v>
      </c>
      <c r="E156" s="173">
        <v>48</v>
      </c>
      <c r="F156" s="172">
        <v>1035.9888000000001</v>
      </c>
      <c r="G156" s="172">
        <f t="shared" ref="G156:G164" si="63">F156/154</f>
        <v>6.7272000000000007</v>
      </c>
      <c r="H156" s="172">
        <f t="shared" si="61"/>
        <v>645.80999999999995</v>
      </c>
      <c r="I156" s="172">
        <f t="shared" si="62"/>
        <v>798.16</v>
      </c>
    </row>
    <row r="157" spans="1:9" x14ac:dyDescent="0.25">
      <c r="A157" s="160" t="s">
        <v>68</v>
      </c>
      <c r="B157" s="173">
        <v>1</v>
      </c>
      <c r="C157" s="173">
        <f t="shared" si="60"/>
        <v>184</v>
      </c>
      <c r="D157" s="173">
        <v>154</v>
      </c>
      <c r="E157" s="173">
        <v>30</v>
      </c>
      <c r="F157" s="172">
        <v>1035.9888000000001</v>
      </c>
      <c r="G157" s="172">
        <f t="shared" si="63"/>
        <v>6.7272000000000007</v>
      </c>
      <c r="H157" s="172">
        <f t="shared" si="61"/>
        <v>403.63</v>
      </c>
      <c r="I157" s="172">
        <f t="shared" si="62"/>
        <v>498.85</v>
      </c>
    </row>
    <row r="158" spans="1:9" x14ac:dyDescent="0.25">
      <c r="A158" s="160" t="s">
        <v>68</v>
      </c>
      <c r="B158" s="173">
        <v>1</v>
      </c>
      <c r="C158" s="173">
        <f t="shared" si="60"/>
        <v>156</v>
      </c>
      <c r="D158" s="173">
        <v>126</v>
      </c>
      <c r="E158" s="173">
        <v>30</v>
      </c>
      <c r="F158" s="172">
        <v>1035.9888000000001</v>
      </c>
      <c r="G158" s="172">
        <f t="shared" si="63"/>
        <v>6.7272000000000007</v>
      </c>
      <c r="H158" s="172">
        <f t="shared" si="61"/>
        <v>403.63</v>
      </c>
      <c r="I158" s="172">
        <f t="shared" si="62"/>
        <v>498.85</v>
      </c>
    </row>
    <row r="159" spans="1:9" x14ac:dyDescent="0.25">
      <c r="A159" s="160" t="s">
        <v>68</v>
      </c>
      <c r="B159" s="173">
        <v>1</v>
      </c>
      <c r="C159" s="173">
        <f t="shared" si="60"/>
        <v>168</v>
      </c>
      <c r="D159" s="173">
        <v>119</v>
      </c>
      <c r="E159" s="173">
        <v>49</v>
      </c>
      <c r="F159" s="172">
        <v>1035.9888000000001</v>
      </c>
      <c r="G159" s="172">
        <f t="shared" si="63"/>
        <v>6.7272000000000007</v>
      </c>
      <c r="H159" s="172">
        <f t="shared" si="61"/>
        <v>659.27</v>
      </c>
      <c r="I159" s="172">
        <f t="shared" si="62"/>
        <v>814.79</v>
      </c>
    </row>
    <row r="160" spans="1:9" x14ac:dyDescent="0.25">
      <c r="A160" s="160" t="s">
        <v>68</v>
      </c>
      <c r="B160" s="173">
        <v>1</v>
      </c>
      <c r="C160" s="173">
        <f t="shared" si="60"/>
        <v>24</v>
      </c>
      <c r="D160" s="173">
        <v>21</v>
      </c>
      <c r="E160" s="173">
        <v>3</v>
      </c>
      <c r="F160" s="172">
        <v>1035.9888000000001</v>
      </c>
      <c r="G160" s="172">
        <f t="shared" si="63"/>
        <v>6.7272000000000007</v>
      </c>
      <c r="H160" s="172">
        <f t="shared" si="61"/>
        <v>40.36</v>
      </c>
      <c r="I160" s="172">
        <f t="shared" si="62"/>
        <v>49.88</v>
      </c>
    </row>
    <row r="161" spans="1:9" x14ac:dyDescent="0.25">
      <c r="A161" s="160" t="s">
        <v>68</v>
      </c>
      <c r="B161" s="173">
        <v>1</v>
      </c>
      <c r="C161" s="173">
        <f t="shared" si="60"/>
        <v>80</v>
      </c>
      <c r="D161" s="173">
        <v>42</v>
      </c>
      <c r="E161" s="173">
        <v>38</v>
      </c>
      <c r="F161" s="172">
        <v>1035.9888000000001</v>
      </c>
      <c r="G161" s="172">
        <f t="shared" si="63"/>
        <v>6.7272000000000007</v>
      </c>
      <c r="H161" s="172">
        <f t="shared" si="61"/>
        <v>511.27</v>
      </c>
      <c r="I161" s="172">
        <f t="shared" si="62"/>
        <v>631.88</v>
      </c>
    </row>
    <row r="162" spans="1:9" x14ac:dyDescent="0.25">
      <c r="A162" s="160" t="s">
        <v>68</v>
      </c>
      <c r="B162" s="173">
        <v>1</v>
      </c>
      <c r="C162" s="173">
        <f t="shared" si="60"/>
        <v>178</v>
      </c>
      <c r="D162" s="173">
        <v>133</v>
      </c>
      <c r="E162" s="173">
        <v>45</v>
      </c>
      <c r="F162" s="172">
        <v>1035.9888000000001</v>
      </c>
      <c r="G162" s="172">
        <f t="shared" si="63"/>
        <v>6.7272000000000007</v>
      </c>
      <c r="H162" s="172">
        <f t="shared" si="61"/>
        <v>605.45000000000005</v>
      </c>
      <c r="I162" s="172">
        <f t="shared" si="62"/>
        <v>748.28</v>
      </c>
    </row>
    <row r="163" spans="1:9" x14ac:dyDescent="0.25">
      <c r="A163" s="160" t="s">
        <v>70</v>
      </c>
      <c r="B163" s="173">
        <v>1</v>
      </c>
      <c r="C163" s="173">
        <f t="shared" si="60"/>
        <v>48</v>
      </c>
      <c r="D163" s="173">
        <v>35</v>
      </c>
      <c r="E163" s="173">
        <v>13</v>
      </c>
      <c r="F163" s="172">
        <v>1035.9888000000001</v>
      </c>
      <c r="G163" s="172">
        <f t="shared" si="63"/>
        <v>6.7272000000000007</v>
      </c>
      <c r="H163" s="172">
        <f t="shared" si="61"/>
        <v>174.91</v>
      </c>
      <c r="I163" s="172">
        <f t="shared" si="62"/>
        <v>216.17</v>
      </c>
    </row>
    <row r="164" spans="1:9" x14ac:dyDescent="0.25">
      <c r="A164" s="160" t="s">
        <v>70</v>
      </c>
      <c r="B164" s="173">
        <v>1</v>
      </c>
      <c r="C164" s="173">
        <f t="shared" si="60"/>
        <v>174</v>
      </c>
      <c r="D164" s="173">
        <v>154</v>
      </c>
      <c r="E164" s="173">
        <v>20</v>
      </c>
      <c r="F164" s="172">
        <v>915.03719999999998</v>
      </c>
      <c r="G164" s="172">
        <f t="shared" si="63"/>
        <v>5.9417999999999997</v>
      </c>
      <c r="H164" s="172">
        <f t="shared" si="61"/>
        <v>237.67</v>
      </c>
      <c r="I164" s="172">
        <f t="shared" si="62"/>
        <v>293.74</v>
      </c>
    </row>
    <row r="165" spans="1:9" ht="33" x14ac:dyDescent="0.25">
      <c r="A165" s="153" t="s">
        <v>309</v>
      </c>
      <c r="B165" s="174">
        <f>SUM(B166:B169)</f>
        <v>4</v>
      </c>
      <c r="C165" s="174"/>
      <c r="D165" s="174"/>
      <c r="E165" s="174">
        <f t="shared" ref="E165" si="64">SUM(E166:E169)</f>
        <v>135</v>
      </c>
      <c r="F165" s="154"/>
      <c r="G165" s="154"/>
      <c r="H165" s="154">
        <f>SUM(H166:H169)</f>
        <v>1336.89</v>
      </c>
      <c r="I165" s="154">
        <f>SUM(I166:I169)</f>
        <v>1652.26</v>
      </c>
    </row>
    <row r="166" spans="1:9" x14ac:dyDescent="0.25">
      <c r="A166" s="160" t="s">
        <v>72</v>
      </c>
      <c r="B166" s="173">
        <v>1</v>
      </c>
      <c r="C166" s="173">
        <f t="shared" ref="C166:C169" si="65">D166+E166</f>
        <v>225</v>
      </c>
      <c r="D166" s="173">
        <v>154</v>
      </c>
      <c r="E166" s="173">
        <v>71</v>
      </c>
      <c r="F166" s="172">
        <v>762.53100000000006</v>
      </c>
      <c r="G166" s="172">
        <f>F166/154</f>
        <v>4.9515000000000002</v>
      </c>
      <c r="H166" s="172">
        <f t="shared" si="61"/>
        <v>703.11</v>
      </c>
      <c r="I166" s="172">
        <f t="shared" si="62"/>
        <v>868.97</v>
      </c>
    </row>
    <row r="167" spans="1:9" x14ac:dyDescent="0.25">
      <c r="A167" s="160" t="s">
        <v>72</v>
      </c>
      <c r="B167" s="173">
        <v>1</v>
      </c>
      <c r="C167" s="173">
        <f t="shared" si="65"/>
        <v>162</v>
      </c>
      <c r="D167" s="173">
        <v>154</v>
      </c>
      <c r="E167" s="173">
        <v>8</v>
      </c>
      <c r="F167" s="172">
        <v>762.53100000000006</v>
      </c>
      <c r="G167" s="172">
        <f t="shared" ref="G167:G169" si="66">F167/154</f>
        <v>4.9515000000000002</v>
      </c>
      <c r="H167" s="172">
        <f t="shared" si="61"/>
        <v>79.22</v>
      </c>
      <c r="I167" s="172">
        <f t="shared" si="62"/>
        <v>97.91</v>
      </c>
    </row>
    <row r="168" spans="1:9" x14ac:dyDescent="0.25">
      <c r="A168" s="160" t="s">
        <v>72</v>
      </c>
      <c r="B168" s="173">
        <v>1</v>
      </c>
      <c r="C168" s="173">
        <f t="shared" si="65"/>
        <v>120</v>
      </c>
      <c r="D168" s="173">
        <v>112</v>
      </c>
      <c r="E168" s="173">
        <v>8</v>
      </c>
      <c r="F168" s="172">
        <v>762.53100000000006</v>
      </c>
      <c r="G168" s="172">
        <f t="shared" si="66"/>
        <v>4.9515000000000002</v>
      </c>
      <c r="H168" s="172">
        <f t="shared" si="61"/>
        <v>79.22</v>
      </c>
      <c r="I168" s="172">
        <f t="shared" si="62"/>
        <v>97.91</v>
      </c>
    </row>
    <row r="169" spans="1:9" x14ac:dyDescent="0.25">
      <c r="A169" s="160" t="s">
        <v>72</v>
      </c>
      <c r="B169" s="173">
        <v>1</v>
      </c>
      <c r="C169" s="173">
        <f t="shared" si="65"/>
        <v>202</v>
      </c>
      <c r="D169" s="173">
        <v>154</v>
      </c>
      <c r="E169" s="173">
        <v>48</v>
      </c>
      <c r="F169" s="172">
        <v>762.53100000000006</v>
      </c>
      <c r="G169" s="172">
        <f t="shared" si="66"/>
        <v>4.9515000000000002</v>
      </c>
      <c r="H169" s="172">
        <f t="shared" si="61"/>
        <v>475.34</v>
      </c>
      <c r="I169" s="172">
        <f t="shared" si="62"/>
        <v>587.47</v>
      </c>
    </row>
    <row r="170" spans="1:9" ht="31.5" customHeight="1" x14ac:dyDescent="0.25">
      <c r="A170" s="157" t="s">
        <v>111</v>
      </c>
      <c r="B170" s="176">
        <f>B171</f>
        <v>6</v>
      </c>
      <c r="C170" s="176"/>
      <c r="D170" s="176"/>
      <c r="E170" s="176">
        <f t="shared" ref="E170" si="67">E171</f>
        <v>480</v>
      </c>
      <c r="F170" s="152"/>
      <c r="G170" s="152"/>
      <c r="H170" s="152">
        <f>H171</f>
        <v>9461.2799999999988</v>
      </c>
      <c r="I170" s="152">
        <f t="shared" ref="I170" si="68">I171</f>
        <v>11693.210000000001</v>
      </c>
    </row>
    <row r="171" spans="1:9" s="149" customFormat="1" ht="33" x14ac:dyDescent="0.25">
      <c r="A171" s="153" t="s">
        <v>171</v>
      </c>
      <c r="B171" s="174">
        <f>SUM(B172:B177)</f>
        <v>6</v>
      </c>
      <c r="C171" s="174"/>
      <c r="D171" s="174"/>
      <c r="E171" s="174">
        <f>SUM(E172:E177)</f>
        <v>480</v>
      </c>
      <c r="F171" s="154"/>
      <c r="G171" s="154"/>
      <c r="H171" s="154">
        <f>SUM(H172:H177)</f>
        <v>9461.2799999999988</v>
      </c>
      <c r="I171" s="154">
        <f>SUM(I172:I177)</f>
        <v>11693.210000000001</v>
      </c>
    </row>
    <row r="172" spans="1:9" x14ac:dyDescent="0.25">
      <c r="A172" s="156" t="s">
        <v>97</v>
      </c>
      <c r="B172" s="173">
        <v>1</v>
      </c>
      <c r="C172" s="173">
        <f t="shared" ref="C172:C177" si="69">D172+E172</f>
        <v>196</v>
      </c>
      <c r="D172" s="173">
        <v>176</v>
      </c>
      <c r="E172" s="173">
        <v>20</v>
      </c>
      <c r="F172" s="172">
        <v>1734.5679999999998</v>
      </c>
      <c r="G172" s="172">
        <f>F172/176</f>
        <v>9.8554999999999993</v>
      </c>
      <c r="H172" s="172">
        <f t="shared" ref="H172:H177" si="70">ROUND(E172*G172*2,2)</f>
        <v>394.22</v>
      </c>
      <c r="I172" s="172">
        <f t="shared" ref="I172:I177" si="71">ROUND(H172*1.2359,2)</f>
        <v>487.22</v>
      </c>
    </row>
    <row r="173" spans="1:9" x14ac:dyDescent="0.25">
      <c r="A173" s="156" t="s">
        <v>97</v>
      </c>
      <c r="B173" s="173">
        <v>1</v>
      </c>
      <c r="C173" s="173">
        <f t="shared" si="69"/>
        <v>120</v>
      </c>
      <c r="D173" s="173">
        <v>60</v>
      </c>
      <c r="E173" s="173">
        <v>60</v>
      </c>
      <c r="F173" s="172">
        <v>1734.5679999999998</v>
      </c>
      <c r="G173" s="172">
        <f t="shared" ref="G173:G177" si="72">F173/176</f>
        <v>9.8554999999999993</v>
      </c>
      <c r="H173" s="172">
        <f t="shared" si="70"/>
        <v>1182.6600000000001</v>
      </c>
      <c r="I173" s="172">
        <f t="shared" si="71"/>
        <v>1461.65</v>
      </c>
    </row>
    <row r="174" spans="1:9" x14ac:dyDescent="0.25">
      <c r="A174" s="156" t="s">
        <v>97</v>
      </c>
      <c r="B174" s="173">
        <v>1</v>
      </c>
      <c r="C174" s="173">
        <f t="shared" si="69"/>
        <v>160</v>
      </c>
      <c r="D174" s="173">
        <v>88</v>
      </c>
      <c r="E174" s="173">
        <v>72</v>
      </c>
      <c r="F174" s="172">
        <v>1734.5679999999998</v>
      </c>
      <c r="G174" s="172">
        <f t="shared" si="72"/>
        <v>9.8554999999999993</v>
      </c>
      <c r="H174" s="172">
        <f t="shared" si="70"/>
        <v>1419.19</v>
      </c>
      <c r="I174" s="172">
        <f t="shared" si="71"/>
        <v>1753.98</v>
      </c>
    </row>
    <row r="175" spans="1:9" x14ac:dyDescent="0.25">
      <c r="A175" s="156" t="s">
        <v>97</v>
      </c>
      <c r="B175" s="173">
        <v>1</v>
      </c>
      <c r="C175" s="173">
        <f t="shared" si="69"/>
        <v>144</v>
      </c>
      <c r="D175" s="173">
        <v>80</v>
      </c>
      <c r="E175" s="173">
        <v>64</v>
      </c>
      <c r="F175" s="172">
        <v>1734.5679999999998</v>
      </c>
      <c r="G175" s="172">
        <f t="shared" si="72"/>
        <v>9.8554999999999993</v>
      </c>
      <c r="H175" s="172">
        <f t="shared" si="70"/>
        <v>1261.5</v>
      </c>
      <c r="I175" s="172">
        <f t="shared" si="71"/>
        <v>1559.09</v>
      </c>
    </row>
    <row r="176" spans="1:9" x14ac:dyDescent="0.25">
      <c r="A176" s="156" t="s">
        <v>112</v>
      </c>
      <c r="B176" s="173">
        <v>1</v>
      </c>
      <c r="C176" s="173">
        <f t="shared" si="69"/>
        <v>304</v>
      </c>
      <c r="D176" s="173">
        <v>176</v>
      </c>
      <c r="E176" s="173">
        <v>128</v>
      </c>
      <c r="F176" s="172">
        <v>1734.5679999999998</v>
      </c>
      <c r="G176" s="172">
        <f t="shared" si="72"/>
        <v>9.8554999999999993</v>
      </c>
      <c r="H176" s="172">
        <f t="shared" si="70"/>
        <v>2523.0100000000002</v>
      </c>
      <c r="I176" s="172">
        <f t="shared" si="71"/>
        <v>3118.19</v>
      </c>
    </row>
    <row r="177" spans="1:9" x14ac:dyDescent="0.25">
      <c r="A177" s="156" t="s">
        <v>64</v>
      </c>
      <c r="B177" s="173">
        <v>1</v>
      </c>
      <c r="C177" s="173">
        <f t="shared" si="69"/>
        <v>312</v>
      </c>
      <c r="D177" s="173">
        <v>176</v>
      </c>
      <c r="E177" s="173">
        <v>136</v>
      </c>
      <c r="F177" s="172">
        <v>1734.5679999999998</v>
      </c>
      <c r="G177" s="172">
        <f t="shared" si="72"/>
        <v>9.8554999999999993</v>
      </c>
      <c r="H177" s="172">
        <f t="shared" si="70"/>
        <v>2680.7</v>
      </c>
      <c r="I177" s="172">
        <f t="shared" si="71"/>
        <v>3313.08</v>
      </c>
    </row>
    <row r="178" spans="1:9" ht="31.5" customHeight="1" x14ac:dyDescent="0.25">
      <c r="A178" s="157" t="s">
        <v>113</v>
      </c>
      <c r="B178" s="176">
        <f>B179</f>
        <v>3</v>
      </c>
      <c r="C178" s="176"/>
      <c r="D178" s="176"/>
      <c r="E178" s="176">
        <f t="shared" ref="E178" si="73">E179</f>
        <v>34</v>
      </c>
      <c r="F178" s="152"/>
      <c r="G178" s="152"/>
      <c r="H178" s="152">
        <f>H179</f>
        <v>670.18000000000006</v>
      </c>
      <c r="I178" s="152">
        <f t="shared" ref="I178" si="74">I179</f>
        <v>828.28</v>
      </c>
    </row>
    <row r="179" spans="1:9" s="149" customFormat="1" ht="33" x14ac:dyDescent="0.25">
      <c r="A179" s="153" t="s">
        <v>171</v>
      </c>
      <c r="B179" s="174">
        <f>SUM(B180:B182)</f>
        <v>3</v>
      </c>
      <c r="C179" s="174"/>
      <c r="D179" s="174"/>
      <c r="E179" s="174">
        <f>SUM(E180:E182)</f>
        <v>34</v>
      </c>
      <c r="F179" s="154"/>
      <c r="G179" s="154"/>
      <c r="H179" s="154">
        <f>SUM(H180:H182)</f>
        <v>670.18000000000006</v>
      </c>
      <c r="I179" s="154">
        <f>SUM(I180:I182)</f>
        <v>828.28</v>
      </c>
    </row>
    <row r="180" spans="1:9" x14ac:dyDescent="0.25">
      <c r="A180" s="156" t="s">
        <v>114</v>
      </c>
      <c r="B180" s="173">
        <v>1</v>
      </c>
      <c r="C180" s="173">
        <f t="shared" ref="C180:C182" si="75">D180+E180</f>
        <v>179</v>
      </c>
      <c r="D180" s="173">
        <v>176</v>
      </c>
      <c r="E180" s="173">
        <v>3</v>
      </c>
      <c r="F180" s="172">
        <v>1734.5679999999998</v>
      </c>
      <c r="G180" s="172">
        <f>F180/176</f>
        <v>9.8554999999999993</v>
      </c>
      <c r="H180" s="172">
        <f>ROUND(E180*G180*2,2)</f>
        <v>59.13</v>
      </c>
      <c r="I180" s="172">
        <f>ROUND(H180*1.2359,2)</f>
        <v>73.08</v>
      </c>
    </row>
    <row r="181" spans="1:9" x14ac:dyDescent="0.25">
      <c r="A181" s="156" t="s">
        <v>108</v>
      </c>
      <c r="B181" s="173">
        <v>1</v>
      </c>
      <c r="C181" s="173">
        <f t="shared" si="75"/>
        <v>99</v>
      </c>
      <c r="D181" s="173">
        <v>84</v>
      </c>
      <c r="E181" s="173">
        <v>15</v>
      </c>
      <c r="F181" s="172">
        <v>1734.5679999999998</v>
      </c>
      <c r="G181" s="172">
        <f t="shared" ref="G181:G182" si="76">F181/176</f>
        <v>9.8554999999999993</v>
      </c>
      <c r="H181" s="172">
        <f>ROUND(E181*G181*2,2)</f>
        <v>295.67</v>
      </c>
      <c r="I181" s="172">
        <f>ROUND(H181*1.2359,2)</f>
        <v>365.42</v>
      </c>
    </row>
    <row r="182" spans="1:9" x14ac:dyDescent="0.25">
      <c r="A182" s="156" t="s">
        <v>115</v>
      </c>
      <c r="B182" s="173">
        <v>1</v>
      </c>
      <c r="C182" s="173">
        <f t="shared" si="75"/>
        <v>160</v>
      </c>
      <c r="D182" s="173">
        <v>144</v>
      </c>
      <c r="E182" s="173">
        <v>16</v>
      </c>
      <c r="F182" s="172">
        <v>1734.5679999999998</v>
      </c>
      <c r="G182" s="172">
        <f t="shared" si="76"/>
        <v>9.8554999999999993</v>
      </c>
      <c r="H182" s="172">
        <f>ROUND(E182*G182*2,2)</f>
        <v>315.38</v>
      </c>
      <c r="I182" s="172">
        <f>ROUND(H182*1.2359,2)</f>
        <v>389.78</v>
      </c>
    </row>
    <row r="183" spans="1:9" x14ac:dyDescent="0.25">
      <c r="C183" s="161"/>
      <c r="G183" s="162"/>
      <c r="H183" s="158"/>
      <c r="I183" s="158"/>
    </row>
  </sheetData>
  <mergeCells count="12">
    <mergeCell ref="D8:D9"/>
    <mergeCell ref="E8:E9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</mergeCells>
  <pageMargins left="0.31496062992125984" right="0.31496062992125984" top="0.35433070866141736" bottom="0.35433070866141736" header="0.31496062992125984" footer="0.31496062992125984"/>
  <pageSetup paperSize="9" scale="6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A1:API171"/>
  <sheetViews>
    <sheetView zoomScale="80" zoomScaleNormal="80" workbookViewId="0">
      <selection activeCell="N25" sqref="N25"/>
    </sheetView>
  </sheetViews>
  <sheetFormatPr defaultColWidth="9.140625" defaultRowHeight="16.5" x14ac:dyDescent="0.25"/>
  <cols>
    <col min="1" max="1" width="60.140625" style="85" customWidth="1"/>
    <col min="2" max="2" width="14.28515625" style="85" customWidth="1"/>
    <col min="3" max="3" width="12.5703125" style="85" customWidth="1"/>
    <col min="4" max="4" width="17.7109375" style="85" customWidth="1"/>
    <col min="5" max="5" width="18.85546875" style="85" customWidth="1"/>
    <col min="6" max="6" width="15.5703125" style="85" customWidth="1"/>
    <col min="7" max="7" width="17" style="85" customWidth="1"/>
    <col min="8" max="8" width="23.42578125" style="85" customWidth="1"/>
    <col min="9" max="9" width="15.140625" style="85" customWidth="1"/>
    <col min="10" max="1101" width="9.140625" style="177"/>
    <col min="1102" max="16384" width="9.140625" style="85"/>
  </cols>
  <sheetData>
    <row r="1" spans="1:1101" x14ac:dyDescent="0.25">
      <c r="H1" s="294" t="s">
        <v>338</v>
      </c>
      <c r="I1" s="294"/>
    </row>
    <row r="2" spans="1:1101" s="82" customFormat="1" ht="39.75" customHeight="1" x14ac:dyDescent="0.25">
      <c r="A2" s="250" t="s">
        <v>297</v>
      </c>
      <c r="B2" s="250"/>
      <c r="C2" s="250"/>
      <c r="D2" s="250"/>
      <c r="E2" s="250"/>
      <c r="F2" s="250"/>
      <c r="G2" s="250"/>
      <c r="H2" s="250"/>
      <c r="I2" s="250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78"/>
      <c r="AT2" s="178"/>
      <c r="AU2" s="178"/>
      <c r="AV2" s="178"/>
      <c r="AW2" s="178"/>
      <c r="AX2" s="178"/>
      <c r="AY2" s="178"/>
      <c r="AZ2" s="178"/>
      <c r="BA2" s="178"/>
      <c r="BB2" s="178"/>
      <c r="BC2" s="178"/>
      <c r="BD2" s="178"/>
      <c r="BE2" s="178"/>
      <c r="BF2" s="178"/>
      <c r="BG2" s="178"/>
      <c r="BH2" s="178"/>
      <c r="BI2" s="178"/>
      <c r="BJ2" s="178"/>
      <c r="BK2" s="178"/>
      <c r="BL2" s="178"/>
      <c r="BM2" s="178"/>
      <c r="BN2" s="178"/>
      <c r="BO2" s="178"/>
      <c r="BP2" s="178"/>
      <c r="BQ2" s="178"/>
      <c r="BR2" s="178"/>
      <c r="BS2" s="178"/>
      <c r="BT2" s="178"/>
      <c r="BU2" s="178"/>
      <c r="BV2" s="178"/>
      <c r="BW2" s="178"/>
      <c r="BX2" s="178"/>
      <c r="BY2" s="178"/>
      <c r="BZ2" s="178"/>
      <c r="CA2" s="178"/>
      <c r="CB2" s="178"/>
      <c r="CC2" s="178"/>
      <c r="CD2" s="178"/>
      <c r="CE2" s="178"/>
      <c r="CF2" s="178"/>
      <c r="CG2" s="178"/>
      <c r="CH2" s="178"/>
      <c r="CI2" s="178"/>
      <c r="CJ2" s="178"/>
      <c r="CK2" s="178"/>
      <c r="CL2" s="178"/>
      <c r="CM2" s="178"/>
      <c r="CN2" s="178"/>
      <c r="CO2" s="178"/>
      <c r="CP2" s="178"/>
      <c r="CQ2" s="178"/>
      <c r="CR2" s="178"/>
      <c r="CS2" s="178"/>
      <c r="CT2" s="178"/>
      <c r="CU2" s="178"/>
      <c r="CV2" s="178"/>
      <c r="CW2" s="178"/>
      <c r="CX2" s="178"/>
      <c r="CY2" s="178"/>
      <c r="CZ2" s="178"/>
      <c r="DA2" s="178"/>
      <c r="DB2" s="178"/>
      <c r="DC2" s="178"/>
      <c r="DD2" s="178"/>
      <c r="DE2" s="178"/>
      <c r="DF2" s="178"/>
      <c r="DG2" s="178"/>
      <c r="DH2" s="178"/>
      <c r="DI2" s="178"/>
      <c r="DJ2" s="178"/>
      <c r="DK2" s="178"/>
      <c r="DL2" s="178"/>
      <c r="DM2" s="178"/>
      <c r="DN2" s="178"/>
      <c r="DO2" s="178"/>
      <c r="DP2" s="178"/>
      <c r="DQ2" s="178"/>
      <c r="DR2" s="178"/>
      <c r="DS2" s="178"/>
      <c r="DT2" s="178"/>
      <c r="DU2" s="178"/>
      <c r="DV2" s="178"/>
      <c r="DW2" s="178"/>
      <c r="DX2" s="178"/>
      <c r="DY2" s="178"/>
      <c r="DZ2" s="178"/>
      <c r="EA2" s="178"/>
      <c r="EB2" s="178"/>
      <c r="EC2" s="178"/>
      <c r="ED2" s="178"/>
      <c r="EE2" s="178"/>
      <c r="EF2" s="178"/>
      <c r="EG2" s="178"/>
      <c r="EH2" s="178"/>
      <c r="EI2" s="178"/>
      <c r="EJ2" s="178"/>
      <c r="EK2" s="178"/>
      <c r="EL2" s="178"/>
      <c r="EM2" s="178"/>
      <c r="EN2" s="178"/>
      <c r="EO2" s="178"/>
      <c r="EP2" s="178"/>
      <c r="EQ2" s="178"/>
      <c r="ER2" s="178"/>
      <c r="ES2" s="178"/>
      <c r="ET2" s="178"/>
      <c r="EU2" s="178"/>
      <c r="EV2" s="178"/>
      <c r="EW2" s="178"/>
      <c r="EX2" s="178"/>
      <c r="EY2" s="178"/>
      <c r="EZ2" s="178"/>
      <c r="FA2" s="178"/>
      <c r="FB2" s="178"/>
      <c r="FC2" s="178"/>
      <c r="FD2" s="178"/>
      <c r="FE2" s="178"/>
      <c r="FF2" s="178"/>
      <c r="FG2" s="178"/>
      <c r="FH2" s="178"/>
      <c r="FI2" s="178"/>
      <c r="FJ2" s="178"/>
      <c r="FK2" s="178"/>
      <c r="FL2" s="178"/>
      <c r="FM2" s="178"/>
      <c r="FN2" s="178"/>
      <c r="FO2" s="178"/>
      <c r="FP2" s="178"/>
      <c r="FQ2" s="178"/>
      <c r="FR2" s="178"/>
      <c r="FS2" s="178"/>
      <c r="FT2" s="178"/>
      <c r="FU2" s="178"/>
      <c r="FV2" s="178"/>
      <c r="FW2" s="178"/>
      <c r="FX2" s="178"/>
      <c r="FY2" s="178"/>
      <c r="FZ2" s="178"/>
      <c r="GA2" s="178"/>
      <c r="GB2" s="178"/>
      <c r="GC2" s="178"/>
      <c r="GD2" s="178"/>
      <c r="GE2" s="178"/>
      <c r="GF2" s="178"/>
      <c r="GG2" s="178"/>
      <c r="GH2" s="178"/>
      <c r="GI2" s="178"/>
      <c r="GJ2" s="178"/>
      <c r="GK2" s="178"/>
      <c r="GL2" s="178"/>
      <c r="GM2" s="178"/>
      <c r="GN2" s="178"/>
      <c r="GO2" s="178"/>
      <c r="GP2" s="178"/>
      <c r="GQ2" s="178"/>
      <c r="GR2" s="178"/>
      <c r="GS2" s="178"/>
      <c r="GT2" s="178"/>
      <c r="GU2" s="178"/>
      <c r="GV2" s="178"/>
      <c r="GW2" s="178"/>
      <c r="GX2" s="178"/>
      <c r="GY2" s="178"/>
      <c r="GZ2" s="178"/>
      <c r="HA2" s="178"/>
      <c r="HB2" s="178"/>
      <c r="HC2" s="178"/>
      <c r="HD2" s="178"/>
      <c r="HE2" s="178"/>
      <c r="HF2" s="178"/>
      <c r="HG2" s="178"/>
      <c r="HH2" s="178"/>
      <c r="HI2" s="178"/>
      <c r="HJ2" s="178"/>
      <c r="HK2" s="178"/>
      <c r="HL2" s="178"/>
      <c r="HM2" s="178"/>
      <c r="HN2" s="178"/>
      <c r="HO2" s="178"/>
      <c r="HP2" s="178"/>
      <c r="HQ2" s="178"/>
      <c r="HR2" s="178"/>
      <c r="HS2" s="178"/>
      <c r="HT2" s="178"/>
      <c r="HU2" s="178"/>
      <c r="HV2" s="178"/>
      <c r="HW2" s="178"/>
      <c r="HX2" s="178"/>
      <c r="HY2" s="178"/>
      <c r="HZ2" s="178"/>
      <c r="IA2" s="178"/>
      <c r="IB2" s="178"/>
      <c r="IC2" s="178"/>
      <c r="ID2" s="178"/>
      <c r="IE2" s="178"/>
      <c r="IF2" s="178"/>
      <c r="IG2" s="178"/>
      <c r="IH2" s="178"/>
      <c r="II2" s="178"/>
      <c r="IJ2" s="178"/>
      <c r="IK2" s="178"/>
      <c r="IL2" s="178"/>
      <c r="IM2" s="178"/>
      <c r="IN2" s="178"/>
      <c r="IO2" s="178"/>
      <c r="IP2" s="178"/>
      <c r="IQ2" s="178"/>
      <c r="IR2" s="178"/>
      <c r="IS2" s="178"/>
      <c r="IT2" s="178"/>
      <c r="IU2" s="178"/>
      <c r="IV2" s="178"/>
      <c r="IW2" s="178"/>
      <c r="IX2" s="178"/>
      <c r="IY2" s="178"/>
      <c r="IZ2" s="178"/>
      <c r="JA2" s="178"/>
      <c r="JB2" s="178"/>
      <c r="JC2" s="178"/>
      <c r="JD2" s="178"/>
      <c r="JE2" s="178"/>
      <c r="JF2" s="178"/>
      <c r="JG2" s="178"/>
      <c r="JH2" s="178"/>
      <c r="JI2" s="178"/>
      <c r="JJ2" s="178"/>
      <c r="JK2" s="178"/>
      <c r="JL2" s="178"/>
      <c r="JM2" s="178"/>
      <c r="JN2" s="178"/>
      <c r="JO2" s="178"/>
      <c r="JP2" s="178"/>
      <c r="JQ2" s="178"/>
      <c r="JR2" s="178"/>
      <c r="JS2" s="178"/>
      <c r="JT2" s="178"/>
      <c r="JU2" s="178"/>
      <c r="JV2" s="178"/>
      <c r="JW2" s="178"/>
      <c r="JX2" s="178"/>
      <c r="JY2" s="178"/>
      <c r="JZ2" s="178"/>
      <c r="KA2" s="178"/>
      <c r="KB2" s="178"/>
      <c r="KC2" s="178"/>
      <c r="KD2" s="178"/>
      <c r="KE2" s="178"/>
      <c r="KF2" s="178"/>
      <c r="KG2" s="178"/>
      <c r="KH2" s="178"/>
      <c r="KI2" s="178"/>
      <c r="KJ2" s="178"/>
      <c r="KK2" s="178"/>
      <c r="KL2" s="178"/>
      <c r="KM2" s="178"/>
      <c r="KN2" s="178"/>
      <c r="KO2" s="178"/>
      <c r="KP2" s="178"/>
      <c r="KQ2" s="178"/>
      <c r="KR2" s="178"/>
      <c r="KS2" s="178"/>
      <c r="KT2" s="178"/>
      <c r="KU2" s="178"/>
      <c r="KV2" s="178"/>
      <c r="KW2" s="178"/>
      <c r="KX2" s="178"/>
      <c r="KY2" s="178"/>
      <c r="KZ2" s="178"/>
      <c r="LA2" s="178"/>
      <c r="LB2" s="178"/>
      <c r="LC2" s="178"/>
      <c r="LD2" s="178"/>
      <c r="LE2" s="178"/>
      <c r="LF2" s="178"/>
      <c r="LG2" s="178"/>
      <c r="LH2" s="178"/>
      <c r="LI2" s="178"/>
      <c r="LJ2" s="178"/>
      <c r="LK2" s="178"/>
      <c r="LL2" s="178"/>
      <c r="LM2" s="178"/>
      <c r="LN2" s="178"/>
      <c r="LO2" s="178"/>
      <c r="LP2" s="178"/>
      <c r="LQ2" s="178"/>
      <c r="LR2" s="178"/>
      <c r="LS2" s="178"/>
      <c r="LT2" s="178"/>
      <c r="LU2" s="178"/>
      <c r="LV2" s="178"/>
      <c r="LW2" s="178"/>
      <c r="LX2" s="178"/>
      <c r="LY2" s="178"/>
      <c r="LZ2" s="178"/>
      <c r="MA2" s="178"/>
      <c r="MB2" s="178"/>
      <c r="MC2" s="178"/>
      <c r="MD2" s="178"/>
      <c r="ME2" s="178"/>
      <c r="MF2" s="178"/>
      <c r="MG2" s="178"/>
      <c r="MH2" s="178"/>
      <c r="MI2" s="178"/>
      <c r="MJ2" s="178"/>
      <c r="MK2" s="178"/>
      <c r="ML2" s="178"/>
      <c r="MM2" s="178"/>
      <c r="MN2" s="178"/>
      <c r="MO2" s="178"/>
      <c r="MP2" s="178"/>
      <c r="MQ2" s="178"/>
      <c r="MR2" s="178"/>
      <c r="MS2" s="178"/>
      <c r="MT2" s="178"/>
      <c r="MU2" s="178"/>
      <c r="MV2" s="178"/>
      <c r="MW2" s="178"/>
      <c r="MX2" s="178"/>
      <c r="MY2" s="178"/>
      <c r="MZ2" s="178"/>
      <c r="NA2" s="178"/>
      <c r="NB2" s="178"/>
      <c r="NC2" s="178"/>
      <c r="ND2" s="178"/>
      <c r="NE2" s="178"/>
      <c r="NF2" s="178"/>
      <c r="NG2" s="178"/>
      <c r="NH2" s="178"/>
      <c r="NI2" s="178"/>
      <c r="NJ2" s="178"/>
      <c r="NK2" s="178"/>
      <c r="NL2" s="178"/>
      <c r="NM2" s="178"/>
      <c r="NN2" s="178"/>
      <c r="NO2" s="178"/>
      <c r="NP2" s="178"/>
      <c r="NQ2" s="178"/>
      <c r="NR2" s="178"/>
      <c r="NS2" s="178"/>
      <c r="NT2" s="178"/>
      <c r="NU2" s="178"/>
      <c r="NV2" s="178"/>
      <c r="NW2" s="178"/>
      <c r="NX2" s="178"/>
      <c r="NY2" s="178"/>
      <c r="NZ2" s="178"/>
      <c r="OA2" s="178"/>
      <c r="OB2" s="178"/>
      <c r="OC2" s="178"/>
      <c r="OD2" s="178"/>
      <c r="OE2" s="178"/>
      <c r="OF2" s="178"/>
      <c r="OG2" s="178"/>
      <c r="OH2" s="178"/>
      <c r="OI2" s="178"/>
      <c r="OJ2" s="178"/>
      <c r="OK2" s="178"/>
      <c r="OL2" s="178"/>
      <c r="OM2" s="178"/>
      <c r="ON2" s="178"/>
      <c r="OO2" s="178"/>
      <c r="OP2" s="178"/>
      <c r="OQ2" s="178"/>
      <c r="OR2" s="178"/>
      <c r="OS2" s="178"/>
      <c r="OT2" s="178"/>
      <c r="OU2" s="178"/>
      <c r="OV2" s="178"/>
      <c r="OW2" s="178"/>
      <c r="OX2" s="178"/>
      <c r="OY2" s="178"/>
      <c r="OZ2" s="178"/>
      <c r="PA2" s="178"/>
      <c r="PB2" s="178"/>
      <c r="PC2" s="178"/>
      <c r="PD2" s="178"/>
      <c r="PE2" s="178"/>
      <c r="PF2" s="178"/>
      <c r="PG2" s="178"/>
      <c r="PH2" s="178"/>
      <c r="PI2" s="178"/>
      <c r="PJ2" s="178"/>
      <c r="PK2" s="178"/>
      <c r="PL2" s="178"/>
      <c r="PM2" s="178"/>
      <c r="PN2" s="178"/>
      <c r="PO2" s="178"/>
      <c r="PP2" s="178"/>
      <c r="PQ2" s="178"/>
      <c r="PR2" s="178"/>
      <c r="PS2" s="178"/>
      <c r="PT2" s="178"/>
      <c r="PU2" s="178"/>
      <c r="PV2" s="178"/>
      <c r="PW2" s="178"/>
      <c r="PX2" s="178"/>
      <c r="PY2" s="178"/>
      <c r="PZ2" s="178"/>
      <c r="QA2" s="178"/>
      <c r="QB2" s="178"/>
      <c r="QC2" s="178"/>
      <c r="QD2" s="178"/>
      <c r="QE2" s="178"/>
      <c r="QF2" s="178"/>
      <c r="QG2" s="178"/>
      <c r="QH2" s="178"/>
      <c r="QI2" s="178"/>
      <c r="QJ2" s="178"/>
      <c r="QK2" s="178"/>
      <c r="QL2" s="178"/>
      <c r="QM2" s="178"/>
      <c r="QN2" s="178"/>
      <c r="QO2" s="178"/>
      <c r="QP2" s="178"/>
      <c r="QQ2" s="178"/>
      <c r="QR2" s="178"/>
      <c r="QS2" s="178"/>
      <c r="QT2" s="178"/>
      <c r="QU2" s="178"/>
      <c r="QV2" s="178"/>
      <c r="QW2" s="178"/>
      <c r="QX2" s="178"/>
      <c r="QY2" s="178"/>
      <c r="QZ2" s="178"/>
      <c r="RA2" s="178"/>
      <c r="RB2" s="178"/>
      <c r="RC2" s="178"/>
      <c r="RD2" s="178"/>
      <c r="RE2" s="178"/>
      <c r="RF2" s="178"/>
      <c r="RG2" s="178"/>
      <c r="RH2" s="178"/>
      <c r="RI2" s="178"/>
      <c r="RJ2" s="178"/>
      <c r="RK2" s="178"/>
      <c r="RL2" s="178"/>
      <c r="RM2" s="178"/>
      <c r="RN2" s="178"/>
      <c r="RO2" s="178"/>
      <c r="RP2" s="178"/>
      <c r="RQ2" s="178"/>
      <c r="RR2" s="178"/>
      <c r="RS2" s="178"/>
      <c r="RT2" s="178"/>
      <c r="RU2" s="178"/>
      <c r="RV2" s="178"/>
      <c r="RW2" s="178"/>
      <c r="RX2" s="178"/>
      <c r="RY2" s="178"/>
      <c r="RZ2" s="178"/>
      <c r="SA2" s="178"/>
      <c r="SB2" s="178"/>
      <c r="SC2" s="178"/>
      <c r="SD2" s="178"/>
      <c r="SE2" s="178"/>
      <c r="SF2" s="178"/>
      <c r="SG2" s="178"/>
      <c r="SH2" s="178"/>
      <c r="SI2" s="178"/>
      <c r="SJ2" s="178"/>
      <c r="SK2" s="178"/>
      <c r="SL2" s="178"/>
      <c r="SM2" s="178"/>
      <c r="SN2" s="178"/>
      <c r="SO2" s="178"/>
      <c r="SP2" s="178"/>
      <c r="SQ2" s="178"/>
      <c r="SR2" s="178"/>
      <c r="SS2" s="178"/>
      <c r="ST2" s="178"/>
      <c r="SU2" s="178"/>
      <c r="SV2" s="178"/>
      <c r="SW2" s="178"/>
      <c r="SX2" s="178"/>
      <c r="SY2" s="178"/>
      <c r="SZ2" s="178"/>
      <c r="TA2" s="178"/>
      <c r="TB2" s="178"/>
      <c r="TC2" s="178"/>
      <c r="TD2" s="178"/>
      <c r="TE2" s="178"/>
      <c r="TF2" s="178"/>
      <c r="TG2" s="178"/>
      <c r="TH2" s="178"/>
      <c r="TI2" s="178"/>
      <c r="TJ2" s="178"/>
      <c r="TK2" s="178"/>
      <c r="TL2" s="178"/>
      <c r="TM2" s="178"/>
      <c r="TN2" s="178"/>
      <c r="TO2" s="178"/>
      <c r="TP2" s="178"/>
      <c r="TQ2" s="178"/>
      <c r="TR2" s="178"/>
      <c r="TS2" s="178"/>
      <c r="TT2" s="178"/>
      <c r="TU2" s="178"/>
      <c r="TV2" s="178"/>
      <c r="TW2" s="178"/>
      <c r="TX2" s="178"/>
      <c r="TY2" s="178"/>
      <c r="TZ2" s="178"/>
      <c r="UA2" s="178"/>
      <c r="UB2" s="178"/>
      <c r="UC2" s="178"/>
      <c r="UD2" s="178"/>
      <c r="UE2" s="178"/>
      <c r="UF2" s="178"/>
      <c r="UG2" s="178"/>
      <c r="UH2" s="178"/>
      <c r="UI2" s="178"/>
      <c r="UJ2" s="178"/>
      <c r="UK2" s="178"/>
      <c r="UL2" s="178"/>
      <c r="UM2" s="178"/>
      <c r="UN2" s="178"/>
      <c r="UO2" s="178"/>
      <c r="UP2" s="178"/>
      <c r="UQ2" s="178"/>
      <c r="UR2" s="178"/>
      <c r="US2" s="178"/>
      <c r="UT2" s="178"/>
      <c r="UU2" s="178"/>
      <c r="UV2" s="178"/>
      <c r="UW2" s="178"/>
      <c r="UX2" s="178"/>
      <c r="UY2" s="178"/>
      <c r="UZ2" s="178"/>
      <c r="VA2" s="178"/>
      <c r="VB2" s="178"/>
      <c r="VC2" s="178"/>
      <c r="VD2" s="178"/>
      <c r="VE2" s="178"/>
      <c r="VF2" s="178"/>
      <c r="VG2" s="178"/>
      <c r="VH2" s="178"/>
      <c r="VI2" s="178"/>
      <c r="VJ2" s="178"/>
      <c r="VK2" s="178"/>
      <c r="VL2" s="178"/>
      <c r="VM2" s="178"/>
      <c r="VN2" s="178"/>
      <c r="VO2" s="178"/>
      <c r="VP2" s="178"/>
      <c r="VQ2" s="178"/>
      <c r="VR2" s="178"/>
      <c r="VS2" s="178"/>
      <c r="VT2" s="178"/>
      <c r="VU2" s="178"/>
      <c r="VV2" s="178"/>
      <c r="VW2" s="178"/>
      <c r="VX2" s="178"/>
      <c r="VY2" s="178"/>
      <c r="VZ2" s="178"/>
      <c r="WA2" s="178"/>
      <c r="WB2" s="178"/>
      <c r="WC2" s="178"/>
      <c r="WD2" s="178"/>
      <c r="WE2" s="178"/>
      <c r="WF2" s="178"/>
      <c r="WG2" s="178"/>
      <c r="WH2" s="178"/>
      <c r="WI2" s="178"/>
      <c r="WJ2" s="178"/>
      <c r="WK2" s="178"/>
      <c r="WL2" s="178"/>
      <c r="WM2" s="178"/>
      <c r="WN2" s="178"/>
      <c r="WO2" s="178"/>
      <c r="WP2" s="178"/>
      <c r="WQ2" s="178"/>
      <c r="WR2" s="178"/>
      <c r="WS2" s="178"/>
      <c r="WT2" s="178"/>
      <c r="WU2" s="178"/>
      <c r="WV2" s="178"/>
      <c r="WW2" s="178"/>
      <c r="WX2" s="178"/>
      <c r="WY2" s="178"/>
      <c r="WZ2" s="178"/>
      <c r="XA2" s="178"/>
      <c r="XB2" s="178"/>
      <c r="XC2" s="178"/>
      <c r="XD2" s="178"/>
      <c r="XE2" s="178"/>
      <c r="XF2" s="178"/>
      <c r="XG2" s="178"/>
      <c r="XH2" s="178"/>
      <c r="XI2" s="178"/>
      <c r="XJ2" s="178"/>
      <c r="XK2" s="178"/>
      <c r="XL2" s="178"/>
      <c r="XM2" s="178"/>
      <c r="XN2" s="178"/>
      <c r="XO2" s="178"/>
      <c r="XP2" s="178"/>
      <c r="XQ2" s="178"/>
      <c r="XR2" s="178"/>
      <c r="XS2" s="178"/>
      <c r="XT2" s="178"/>
      <c r="XU2" s="178"/>
      <c r="XV2" s="178"/>
      <c r="XW2" s="178"/>
      <c r="XX2" s="178"/>
      <c r="XY2" s="178"/>
      <c r="XZ2" s="178"/>
      <c r="YA2" s="178"/>
      <c r="YB2" s="178"/>
      <c r="YC2" s="178"/>
      <c r="YD2" s="178"/>
      <c r="YE2" s="178"/>
      <c r="YF2" s="178"/>
      <c r="YG2" s="178"/>
      <c r="YH2" s="178"/>
      <c r="YI2" s="178"/>
      <c r="YJ2" s="178"/>
      <c r="YK2" s="178"/>
      <c r="YL2" s="178"/>
      <c r="YM2" s="178"/>
      <c r="YN2" s="178"/>
      <c r="YO2" s="178"/>
      <c r="YP2" s="178"/>
      <c r="YQ2" s="178"/>
      <c r="YR2" s="178"/>
      <c r="YS2" s="178"/>
      <c r="YT2" s="178"/>
      <c r="YU2" s="178"/>
      <c r="YV2" s="178"/>
      <c r="YW2" s="178"/>
      <c r="YX2" s="178"/>
      <c r="YY2" s="178"/>
      <c r="YZ2" s="178"/>
      <c r="ZA2" s="178"/>
      <c r="ZB2" s="178"/>
      <c r="ZC2" s="178"/>
      <c r="ZD2" s="178"/>
      <c r="ZE2" s="178"/>
      <c r="ZF2" s="178"/>
      <c r="ZG2" s="178"/>
      <c r="ZH2" s="178"/>
      <c r="ZI2" s="178"/>
      <c r="ZJ2" s="178"/>
      <c r="ZK2" s="178"/>
      <c r="ZL2" s="178"/>
      <c r="ZM2" s="178"/>
      <c r="ZN2" s="178"/>
      <c r="ZO2" s="178"/>
      <c r="ZP2" s="178"/>
      <c r="ZQ2" s="178"/>
      <c r="ZR2" s="178"/>
      <c r="ZS2" s="178"/>
      <c r="ZT2" s="178"/>
      <c r="ZU2" s="178"/>
      <c r="ZV2" s="178"/>
      <c r="ZW2" s="178"/>
      <c r="ZX2" s="178"/>
      <c r="ZY2" s="178"/>
      <c r="ZZ2" s="178"/>
      <c r="AAA2" s="178"/>
      <c r="AAB2" s="178"/>
      <c r="AAC2" s="178"/>
      <c r="AAD2" s="178"/>
      <c r="AAE2" s="178"/>
      <c r="AAF2" s="178"/>
      <c r="AAG2" s="178"/>
      <c r="AAH2" s="178"/>
      <c r="AAI2" s="178"/>
      <c r="AAJ2" s="178"/>
      <c r="AAK2" s="178"/>
      <c r="AAL2" s="178"/>
      <c r="AAM2" s="178"/>
      <c r="AAN2" s="178"/>
      <c r="AAO2" s="178"/>
      <c r="AAP2" s="178"/>
      <c r="AAQ2" s="178"/>
      <c r="AAR2" s="178"/>
      <c r="AAS2" s="178"/>
      <c r="AAT2" s="178"/>
      <c r="AAU2" s="178"/>
      <c r="AAV2" s="178"/>
      <c r="AAW2" s="178"/>
      <c r="AAX2" s="178"/>
      <c r="AAY2" s="178"/>
      <c r="AAZ2" s="178"/>
      <c r="ABA2" s="178"/>
      <c r="ABB2" s="178"/>
      <c r="ABC2" s="178"/>
      <c r="ABD2" s="178"/>
      <c r="ABE2" s="178"/>
      <c r="ABF2" s="178"/>
      <c r="ABG2" s="178"/>
      <c r="ABH2" s="178"/>
      <c r="ABI2" s="178"/>
      <c r="ABJ2" s="178"/>
      <c r="ABK2" s="178"/>
      <c r="ABL2" s="178"/>
      <c r="ABM2" s="178"/>
      <c r="ABN2" s="178"/>
      <c r="ABO2" s="178"/>
      <c r="ABP2" s="178"/>
      <c r="ABQ2" s="178"/>
      <c r="ABR2" s="178"/>
      <c r="ABS2" s="178"/>
      <c r="ABT2" s="178"/>
      <c r="ABU2" s="178"/>
      <c r="ABV2" s="178"/>
      <c r="ABW2" s="178"/>
      <c r="ABX2" s="178"/>
      <c r="ABY2" s="178"/>
      <c r="ABZ2" s="178"/>
      <c r="ACA2" s="178"/>
      <c r="ACB2" s="178"/>
      <c r="ACC2" s="178"/>
      <c r="ACD2" s="178"/>
      <c r="ACE2" s="178"/>
      <c r="ACF2" s="178"/>
      <c r="ACG2" s="178"/>
      <c r="ACH2" s="178"/>
      <c r="ACI2" s="178"/>
      <c r="ACJ2" s="178"/>
      <c r="ACK2" s="178"/>
      <c r="ACL2" s="178"/>
      <c r="ACM2" s="178"/>
      <c r="ACN2" s="178"/>
      <c r="ACO2" s="178"/>
      <c r="ACP2" s="178"/>
      <c r="ACQ2" s="178"/>
      <c r="ACR2" s="178"/>
      <c r="ACS2" s="178"/>
      <c r="ACT2" s="178"/>
      <c r="ACU2" s="178"/>
      <c r="ACV2" s="178"/>
      <c r="ACW2" s="178"/>
      <c r="ACX2" s="178"/>
      <c r="ACY2" s="178"/>
      <c r="ACZ2" s="178"/>
      <c r="ADA2" s="178"/>
      <c r="ADB2" s="178"/>
      <c r="ADC2" s="178"/>
      <c r="ADD2" s="178"/>
      <c r="ADE2" s="178"/>
      <c r="ADF2" s="178"/>
      <c r="ADG2" s="178"/>
      <c r="ADH2" s="178"/>
      <c r="ADI2" s="178"/>
      <c r="ADJ2" s="178"/>
      <c r="ADK2" s="178"/>
      <c r="ADL2" s="178"/>
      <c r="ADM2" s="178"/>
      <c r="ADN2" s="178"/>
      <c r="ADO2" s="178"/>
      <c r="ADP2" s="178"/>
      <c r="ADQ2" s="178"/>
      <c r="ADR2" s="178"/>
      <c r="ADS2" s="178"/>
      <c r="ADT2" s="178"/>
      <c r="ADU2" s="178"/>
      <c r="ADV2" s="178"/>
      <c r="ADW2" s="178"/>
      <c r="ADX2" s="178"/>
      <c r="ADY2" s="178"/>
      <c r="ADZ2" s="178"/>
      <c r="AEA2" s="178"/>
      <c r="AEB2" s="178"/>
      <c r="AEC2" s="178"/>
      <c r="AED2" s="178"/>
      <c r="AEE2" s="178"/>
      <c r="AEF2" s="178"/>
      <c r="AEG2" s="178"/>
      <c r="AEH2" s="178"/>
      <c r="AEI2" s="178"/>
      <c r="AEJ2" s="178"/>
      <c r="AEK2" s="178"/>
      <c r="AEL2" s="178"/>
      <c r="AEM2" s="178"/>
      <c r="AEN2" s="178"/>
      <c r="AEO2" s="178"/>
      <c r="AEP2" s="178"/>
      <c r="AEQ2" s="178"/>
      <c r="AER2" s="178"/>
      <c r="AES2" s="178"/>
      <c r="AET2" s="178"/>
      <c r="AEU2" s="178"/>
      <c r="AEV2" s="178"/>
      <c r="AEW2" s="178"/>
      <c r="AEX2" s="178"/>
      <c r="AEY2" s="178"/>
      <c r="AEZ2" s="178"/>
      <c r="AFA2" s="178"/>
      <c r="AFB2" s="178"/>
      <c r="AFC2" s="178"/>
      <c r="AFD2" s="178"/>
      <c r="AFE2" s="178"/>
      <c r="AFF2" s="178"/>
      <c r="AFG2" s="178"/>
      <c r="AFH2" s="178"/>
      <c r="AFI2" s="178"/>
      <c r="AFJ2" s="178"/>
      <c r="AFK2" s="178"/>
      <c r="AFL2" s="178"/>
      <c r="AFM2" s="178"/>
      <c r="AFN2" s="178"/>
      <c r="AFO2" s="178"/>
      <c r="AFP2" s="178"/>
      <c r="AFQ2" s="178"/>
      <c r="AFR2" s="178"/>
      <c r="AFS2" s="178"/>
      <c r="AFT2" s="178"/>
      <c r="AFU2" s="178"/>
      <c r="AFV2" s="178"/>
      <c r="AFW2" s="178"/>
      <c r="AFX2" s="178"/>
      <c r="AFY2" s="178"/>
      <c r="AFZ2" s="178"/>
      <c r="AGA2" s="178"/>
      <c r="AGB2" s="178"/>
      <c r="AGC2" s="178"/>
      <c r="AGD2" s="178"/>
      <c r="AGE2" s="178"/>
      <c r="AGF2" s="178"/>
      <c r="AGG2" s="178"/>
      <c r="AGH2" s="178"/>
      <c r="AGI2" s="178"/>
      <c r="AGJ2" s="178"/>
      <c r="AGK2" s="178"/>
      <c r="AGL2" s="178"/>
      <c r="AGM2" s="178"/>
      <c r="AGN2" s="178"/>
      <c r="AGO2" s="178"/>
      <c r="AGP2" s="178"/>
      <c r="AGQ2" s="178"/>
      <c r="AGR2" s="178"/>
      <c r="AGS2" s="178"/>
      <c r="AGT2" s="178"/>
      <c r="AGU2" s="178"/>
      <c r="AGV2" s="178"/>
      <c r="AGW2" s="178"/>
      <c r="AGX2" s="178"/>
      <c r="AGY2" s="178"/>
      <c r="AGZ2" s="178"/>
      <c r="AHA2" s="178"/>
      <c r="AHB2" s="178"/>
      <c r="AHC2" s="178"/>
      <c r="AHD2" s="178"/>
      <c r="AHE2" s="178"/>
      <c r="AHF2" s="178"/>
      <c r="AHG2" s="178"/>
      <c r="AHH2" s="178"/>
      <c r="AHI2" s="178"/>
      <c r="AHJ2" s="178"/>
      <c r="AHK2" s="178"/>
      <c r="AHL2" s="178"/>
      <c r="AHM2" s="178"/>
      <c r="AHN2" s="178"/>
      <c r="AHO2" s="178"/>
      <c r="AHP2" s="178"/>
      <c r="AHQ2" s="178"/>
      <c r="AHR2" s="178"/>
      <c r="AHS2" s="178"/>
      <c r="AHT2" s="178"/>
      <c r="AHU2" s="178"/>
      <c r="AHV2" s="178"/>
      <c r="AHW2" s="178"/>
      <c r="AHX2" s="178"/>
      <c r="AHY2" s="178"/>
      <c r="AHZ2" s="178"/>
      <c r="AIA2" s="178"/>
      <c r="AIB2" s="178"/>
      <c r="AIC2" s="178"/>
      <c r="AID2" s="178"/>
      <c r="AIE2" s="178"/>
      <c r="AIF2" s="178"/>
      <c r="AIG2" s="178"/>
      <c r="AIH2" s="178"/>
      <c r="AII2" s="178"/>
      <c r="AIJ2" s="178"/>
      <c r="AIK2" s="178"/>
      <c r="AIL2" s="178"/>
      <c r="AIM2" s="178"/>
      <c r="AIN2" s="178"/>
      <c r="AIO2" s="178"/>
      <c r="AIP2" s="178"/>
      <c r="AIQ2" s="178"/>
      <c r="AIR2" s="178"/>
      <c r="AIS2" s="178"/>
      <c r="AIT2" s="178"/>
      <c r="AIU2" s="178"/>
      <c r="AIV2" s="178"/>
      <c r="AIW2" s="178"/>
      <c r="AIX2" s="178"/>
      <c r="AIY2" s="178"/>
      <c r="AIZ2" s="178"/>
      <c r="AJA2" s="178"/>
      <c r="AJB2" s="178"/>
      <c r="AJC2" s="178"/>
      <c r="AJD2" s="178"/>
      <c r="AJE2" s="178"/>
      <c r="AJF2" s="178"/>
      <c r="AJG2" s="178"/>
      <c r="AJH2" s="178"/>
      <c r="AJI2" s="178"/>
      <c r="AJJ2" s="178"/>
      <c r="AJK2" s="178"/>
      <c r="AJL2" s="178"/>
      <c r="AJM2" s="178"/>
      <c r="AJN2" s="178"/>
      <c r="AJO2" s="178"/>
      <c r="AJP2" s="178"/>
      <c r="AJQ2" s="178"/>
      <c r="AJR2" s="178"/>
      <c r="AJS2" s="178"/>
      <c r="AJT2" s="178"/>
      <c r="AJU2" s="178"/>
      <c r="AJV2" s="178"/>
      <c r="AJW2" s="178"/>
      <c r="AJX2" s="178"/>
      <c r="AJY2" s="178"/>
      <c r="AJZ2" s="178"/>
      <c r="AKA2" s="178"/>
      <c r="AKB2" s="178"/>
      <c r="AKC2" s="178"/>
      <c r="AKD2" s="178"/>
      <c r="AKE2" s="178"/>
      <c r="AKF2" s="178"/>
      <c r="AKG2" s="178"/>
      <c r="AKH2" s="178"/>
      <c r="AKI2" s="178"/>
      <c r="AKJ2" s="178"/>
      <c r="AKK2" s="178"/>
      <c r="AKL2" s="178"/>
      <c r="AKM2" s="178"/>
      <c r="AKN2" s="178"/>
      <c r="AKO2" s="178"/>
      <c r="AKP2" s="178"/>
      <c r="AKQ2" s="178"/>
      <c r="AKR2" s="178"/>
      <c r="AKS2" s="178"/>
      <c r="AKT2" s="178"/>
      <c r="AKU2" s="178"/>
      <c r="AKV2" s="178"/>
      <c r="AKW2" s="178"/>
      <c r="AKX2" s="178"/>
      <c r="AKY2" s="178"/>
      <c r="AKZ2" s="178"/>
      <c r="ALA2" s="178"/>
      <c r="ALB2" s="178"/>
      <c r="ALC2" s="178"/>
      <c r="ALD2" s="178"/>
      <c r="ALE2" s="178"/>
      <c r="ALF2" s="178"/>
      <c r="ALG2" s="178"/>
      <c r="ALH2" s="178"/>
      <c r="ALI2" s="178"/>
      <c r="ALJ2" s="178"/>
      <c r="ALK2" s="178"/>
      <c r="ALL2" s="178"/>
      <c r="ALM2" s="178"/>
      <c r="ALN2" s="178"/>
      <c r="ALO2" s="178"/>
      <c r="ALP2" s="178"/>
      <c r="ALQ2" s="178"/>
      <c r="ALR2" s="178"/>
      <c r="ALS2" s="178"/>
      <c r="ALT2" s="178"/>
      <c r="ALU2" s="178"/>
      <c r="ALV2" s="178"/>
      <c r="ALW2" s="178"/>
      <c r="ALX2" s="178"/>
      <c r="ALY2" s="178"/>
      <c r="ALZ2" s="178"/>
      <c r="AMA2" s="178"/>
      <c r="AMB2" s="178"/>
      <c r="AMC2" s="178"/>
      <c r="AMD2" s="178"/>
      <c r="AME2" s="178"/>
      <c r="AMF2" s="178"/>
      <c r="AMG2" s="178"/>
      <c r="AMH2" s="178"/>
      <c r="AMI2" s="178"/>
      <c r="AMJ2" s="178"/>
      <c r="AMK2" s="178"/>
      <c r="AML2" s="178"/>
      <c r="AMM2" s="178"/>
      <c r="AMN2" s="178"/>
      <c r="AMO2" s="178"/>
      <c r="AMP2" s="178"/>
      <c r="AMQ2" s="178"/>
      <c r="AMR2" s="178"/>
      <c r="AMS2" s="178"/>
      <c r="AMT2" s="178"/>
      <c r="AMU2" s="178"/>
      <c r="AMV2" s="178"/>
      <c r="AMW2" s="178"/>
      <c r="AMX2" s="178"/>
      <c r="AMY2" s="178"/>
      <c r="AMZ2" s="178"/>
      <c r="ANA2" s="178"/>
      <c r="ANB2" s="178"/>
      <c r="ANC2" s="178"/>
      <c r="AND2" s="178"/>
      <c r="ANE2" s="178"/>
      <c r="ANF2" s="178"/>
      <c r="ANG2" s="178"/>
      <c r="ANH2" s="178"/>
      <c r="ANI2" s="178"/>
      <c r="ANJ2" s="178"/>
      <c r="ANK2" s="178"/>
      <c r="ANL2" s="178"/>
      <c r="ANM2" s="178"/>
      <c r="ANN2" s="178"/>
      <c r="ANO2" s="178"/>
      <c r="ANP2" s="178"/>
      <c r="ANQ2" s="178"/>
      <c r="ANR2" s="178"/>
      <c r="ANS2" s="178"/>
      <c r="ANT2" s="178"/>
      <c r="ANU2" s="178"/>
      <c r="ANV2" s="178"/>
      <c r="ANW2" s="178"/>
      <c r="ANX2" s="178"/>
      <c r="ANY2" s="178"/>
      <c r="ANZ2" s="178"/>
      <c r="AOA2" s="178"/>
      <c r="AOB2" s="178"/>
      <c r="AOC2" s="178"/>
      <c r="AOD2" s="178"/>
      <c r="AOE2" s="178"/>
      <c r="AOF2" s="178"/>
      <c r="AOG2" s="178"/>
      <c r="AOH2" s="178"/>
      <c r="AOI2" s="178"/>
      <c r="AOJ2" s="178"/>
      <c r="AOK2" s="178"/>
      <c r="AOL2" s="178"/>
      <c r="AOM2" s="178"/>
      <c r="AON2" s="178"/>
      <c r="AOO2" s="178"/>
      <c r="AOP2" s="178"/>
      <c r="AOQ2" s="178"/>
      <c r="AOR2" s="178"/>
      <c r="AOS2" s="178"/>
      <c r="AOT2" s="178"/>
      <c r="AOU2" s="178"/>
      <c r="AOV2" s="178"/>
      <c r="AOW2" s="178"/>
      <c r="AOX2" s="178"/>
      <c r="AOY2" s="178"/>
      <c r="AOZ2" s="178"/>
      <c r="APA2" s="178"/>
      <c r="APB2" s="178"/>
      <c r="APC2" s="178"/>
      <c r="APD2" s="178"/>
      <c r="APE2" s="178"/>
      <c r="APF2" s="178"/>
      <c r="APG2" s="178"/>
      <c r="APH2" s="178"/>
      <c r="API2" s="178"/>
    </row>
    <row r="4" spans="1:1101" x14ac:dyDescent="0.25">
      <c r="A4" s="183" t="s">
        <v>318</v>
      </c>
      <c r="C4" s="79"/>
      <c r="D4" s="179">
        <v>179</v>
      </c>
      <c r="E4" s="79"/>
    </row>
    <row r="5" spans="1:1101" x14ac:dyDescent="0.25">
      <c r="A5" s="85" t="s">
        <v>313</v>
      </c>
      <c r="C5" s="79"/>
      <c r="D5" s="179">
        <v>157</v>
      </c>
      <c r="E5" s="79"/>
    </row>
    <row r="6" spans="1:1101" x14ac:dyDescent="0.25">
      <c r="E6" s="180"/>
      <c r="H6" s="5"/>
    </row>
    <row r="7" spans="1:1101" ht="38.25" customHeight="1" x14ac:dyDescent="0.25">
      <c r="A7" s="259"/>
      <c r="B7" s="260" t="s">
        <v>3</v>
      </c>
      <c r="C7" s="256" t="s">
        <v>4</v>
      </c>
      <c r="D7" s="256"/>
      <c r="E7" s="256"/>
      <c r="F7" s="256" t="s">
        <v>2</v>
      </c>
      <c r="G7" s="256" t="s">
        <v>319</v>
      </c>
      <c r="H7" s="261" t="s">
        <v>5</v>
      </c>
      <c r="I7" s="262" t="s">
        <v>1</v>
      </c>
    </row>
    <row r="8" spans="1:1101" x14ac:dyDescent="0.25">
      <c r="A8" s="259"/>
      <c r="B8" s="260"/>
      <c r="C8" s="254" t="s">
        <v>294</v>
      </c>
      <c r="D8" s="254" t="s">
        <v>300</v>
      </c>
      <c r="E8" s="256" t="s">
        <v>6</v>
      </c>
      <c r="F8" s="256"/>
      <c r="G8" s="256"/>
      <c r="H8" s="261"/>
      <c r="I8" s="262"/>
    </row>
    <row r="9" spans="1:1101" ht="50.25" customHeight="1" x14ac:dyDescent="0.25">
      <c r="A9" s="295"/>
      <c r="B9" s="296"/>
      <c r="C9" s="299"/>
      <c r="D9" s="299"/>
      <c r="E9" s="254"/>
      <c r="F9" s="254"/>
      <c r="G9" s="254"/>
      <c r="H9" s="297"/>
      <c r="I9" s="298"/>
    </row>
    <row r="10" spans="1:1101" x14ac:dyDescent="0.25">
      <c r="A10" s="69">
        <v>1</v>
      </c>
      <c r="B10" s="69">
        <v>2</v>
      </c>
      <c r="C10" s="69" t="s">
        <v>42</v>
      </c>
      <c r="D10" s="69">
        <v>4</v>
      </c>
      <c r="E10" s="69">
        <v>5</v>
      </c>
      <c r="F10" s="69">
        <v>6</v>
      </c>
      <c r="G10" s="69">
        <v>7</v>
      </c>
      <c r="H10" s="69">
        <v>8</v>
      </c>
      <c r="I10" s="69" t="s">
        <v>293</v>
      </c>
    </row>
    <row r="11" spans="1:1101" s="82" customFormat="1" x14ac:dyDescent="0.25">
      <c r="A11" s="184" t="s">
        <v>0</v>
      </c>
      <c r="B11" s="185">
        <f>B12+B29+B55+B67+B71+B76+B87+B94+B110+B123+B129+B134+B139+B147+B154</f>
        <v>113</v>
      </c>
      <c r="C11" s="185"/>
      <c r="D11" s="185"/>
      <c r="E11" s="185">
        <f t="shared" ref="E11:I11" si="0">E12+E29+E55+E67+E71+E76+E87+E94+E110+E123+E129+E134+E139+E147+E154</f>
        <v>3954</v>
      </c>
      <c r="F11" s="185"/>
      <c r="G11" s="204"/>
      <c r="H11" s="204">
        <f t="shared" si="0"/>
        <v>57218.14</v>
      </c>
      <c r="I11" s="204">
        <f t="shared" si="0"/>
        <v>70715.86</v>
      </c>
      <c r="J11" s="178"/>
      <c r="K11" s="178"/>
      <c r="L11" s="178"/>
      <c r="M11" s="178"/>
      <c r="N11" s="178"/>
      <c r="O11" s="178"/>
      <c r="P11" s="178"/>
      <c r="Q11" s="178"/>
      <c r="R11" s="178"/>
      <c r="S11" s="178"/>
      <c r="T11" s="178"/>
      <c r="U11" s="178"/>
      <c r="V11" s="178"/>
      <c r="W11" s="178"/>
      <c r="X11" s="178"/>
      <c r="Y11" s="178"/>
      <c r="Z11" s="178"/>
      <c r="AA11" s="178"/>
      <c r="AB11" s="178"/>
      <c r="AC11" s="178"/>
      <c r="AD11" s="178"/>
      <c r="AE11" s="178"/>
      <c r="AF11" s="178"/>
      <c r="AG11" s="178"/>
      <c r="AH11" s="178"/>
      <c r="AI11" s="178"/>
      <c r="AJ11" s="178"/>
      <c r="AK11" s="178"/>
      <c r="AL11" s="178"/>
      <c r="AM11" s="178"/>
      <c r="AN11" s="178"/>
      <c r="AO11" s="178"/>
      <c r="AP11" s="178"/>
      <c r="AQ11" s="178"/>
      <c r="AR11" s="178"/>
      <c r="AS11" s="178"/>
      <c r="AT11" s="178"/>
      <c r="AU11" s="178"/>
      <c r="AV11" s="178"/>
      <c r="AW11" s="178"/>
      <c r="AX11" s="178"/>
      <c r="AY11" s="178"/>
      <c r="AZ11" s="178"/>
      <c r="BA11" s="178"/>
      <c r="BB11" s="178"/>
      <c r="BC11" s="178"/>
      <c r="BD11" s="178"/>
      <c r="BE11" s="178"/>
      <c r="BF11" s="178"/>
      <c r="BG11" s="178"/>
      <c r="BH11" s="178"/>
      <c r="BI11" s="178"/>
      <c r="BJ11" s="178"/>
      <c r="BK11" s="178"/>
      <c r="BL11" s="178"/>
      <c r="BM11" s="178"/>
      <c r="BN11" s="178"/>
      <c r="BO11" s="178"/>
      <c r="BP11" s="178"/>
      <c r="BQ11" s="178"/>
      <c r="BR11" s="178"/>
      <c r="BS11" s="178"/>
      <c r="BT11" s="178"/>
      <c r="BU11" s="178"/>
      <c r="BV11" s="178"/>
      <c r="BW11" s="178"/>
      <c r="BX11" s="178"/>
      <c r="BY11" s="178"/>
      <c r="BZ11" s="178"/>
      <c r="CA11" s="178"/>
      <c r="CB11" s="178"/>
      <c r="CC11" s="178"/>
      <c r="CD11" s="178"/>
      <c r="CE11" s="178"/>
      <c r="CF11" s="178"/>
      <c r="CG11" s="178"/>
      <c r="CH11" s="178"/>
      <c r="CI11" s="178"/>
      <c r="CJ11" s="178"/>
      <c r="CK11" s="178"/>
      <c r="CL11" s="178"/>
      <c r="CM11" s="178"/>
      <c r="CN11" s="178"/>
      <c r="CO11" s="178"/>
      <c r="CP11" s="178"/>
      <c r="CQ11" s="178"/>
      <c r="CR11" s="178"/>
      <c r="CS11" s="178"/>
      <c r="CT11" s="178"/>
      <c r="CU11" s="178"/>
      <c r="CV11" s="178"/>
      <c r="CW11" s="178"/>
      <c r="CX11" s="178"/>
      <c r="CY11" s="178"/>
      <c r="CZ11" s="178"/>
      <c r="DA11" s="178"/>
      <c r="DB11" s="178"/>
      <c r="DC11" s="178"/>
      <c r="DD11" s="178"/>
      <c r="DE11" s="178"/>
      <c r="DF11" s="178"/>
      <c r="DG11" s="178"/>
      <c r="DH11" s="178"/>
      <c r="DI11" s="178"/>
      <c r="DJ11" s="178"/>
      <c r="DK11" s="178"/>
      <c r="DL11" s="178"/>
      <c r="DM11" s="178"/>
      <c r="DN11" s="178"/>
      <c r="DO11" s="178"/>
      <c r="DP11" s="178"/>
      <c r="DQ11" s="178"/>
      <c r="DR11" s="178"/>
      <c r="DS11" s="178"/>
      <c r="DT11" s="178"/>
      <c r="DU11" s="178"/>
      <c r="DV11" s="178"/>
      <c r="DW11" s="178"/>
      <c r="DX11" s="178"/>
      <c r="DY11" s="178"/>
      <c r="DZ11" s="178"/>
      <c r="EA11" s="178"/>
      <c r="EB11" s="178"/>
      <c r="EC11" s="178"/>
      <c r="ED11" s="178"/>
      <c r="EE11" s="178"/>
      <c r="EF11" s="178"/>
      <c r="EG11" s="178"/>
      <c r="EH11" s="178"/>
      <c r="EI11" s="178"/>
      <c r="EJ11" s="178"/>
      <c r="EK11" s="178"/>
      <c r="EL11" s="178"/>
      <c r="EM11" s="178"/>
      <c r="EN11" s="178"/>
      <c r="EO11" s="178"/>
      <c r="EP11" s="178"/>
      <c r="EQ11" s="178"/>
      <c r="ER11" s="178"/>
      <c r="ES11" s="178"/>
      <c r="ET11" s="178"/>
      <c r="EU11" s="178"/>
      <c r="EV11" s="178"/>
      <c r="EW11" s="178"/>
      <c r="EX11" s="178"/>
      <c r="EY11" s="178"/>
      <c r="EZ11" s="178"/>
      <c r="FA11" s="178"/>
      <c r="FB11" s="178"/>
      <c r="FC11" s="178"/>
      <c r="FD11" s="178"/>
      <c r="FE11" s="178"/>
      <c r="FF11" s="178"/>
      <c r="FG11" s="178"/>
      <c r="FH11" s="178"/>
      <c r="FI11" s="178"/>
      <c r="FJ11" s="178"/>
      <c r="FK11" s="178"/>
      <c r="FL11" s="178"/>
      <c r="FM11" s="178"/>
      <c r="FN11" s="178"/>
      <c r="FO11" s="178"/>
      <c r="FP11" s="178"/>
      <c r="FQ11" s="178"/>
      <c r="FR11" s="178"/>
      <c r="FS11" s="178"/>
      <c r="FT11" s="178"/>
      <c r="FU11" s="178"/>
      <c r="FV11" s="178"/>
      <c r="FW11" s="178"/>
      <c r="FX11" s="178"/>
      <c r="FY11" s="178"/>
      <c r="FZ11" s="178"/>
      <c r="GA11" s="178"/>
      <c r="GB11" s="178"/>
      <c r="GC11" s="178"/>
      <c r="GD11" s="178"/>
      <c r="GE11" s="178"/>
      <c r="GF11" s="178"/>
      <c r="GG11" s="178"/>
      <c r="GH11" s="178"/>
      <c r="GI11" s="178"/>
      <c r="GJ11" s="178"/>
      <c r="GK11" s="178"/>
      <c r="GL11" s="178"/>
      <c r="GM11" s="178"/>
      <c r="GN11" s="178"/>
      <c r="GO11" s="178"/>
      <c r="GP11" s="178"/>
      <c r="GQ11" s="178"/>
      <c r="GR11" s="178"/>
      <c r="GS11" s="178"/>
      <c r="GT11" s="178"/>
      <c r="GU11" s="178"/>
      <c r="GV11" s="178"/>
      <c r="GW11" s="178"/>
      <c r="GX11" s="178"/>
      <c r="GY11" s="178"/>
      <c r="GZ11" s="178"/>
      <c r="HA11" s="178"/>
      <c r="HB11" s="178"/>
      <c r="HC11" s="178"/>
      <c r="HD11" s="178"/>
      <c r="HE11" s="178"/>
      <c r="HF11" s="178"/>
      <c r="HG11" s="178"/>
      <c r="HH11" s="178"/>
      <c r="HI11" s="178"/>
      <c r="HJ11" s="178"/>
      <c r="HK11" s="178"/>
      <c r="HL11" s="178"/>
      <c r="HM11" s="178"/>
      <c r="HN11" s="178"/>
      <c r="HO11" s="178"/>
      <c r="HP11" s="178"/>
      <c r="HQ11" s="178"/>
      <c r="HR11" s="178"/>
      <c r="HS11" s="178"/>
      <c r="HT11" s="178"/>
      <c r="HU11" s="178"/>
      <c r="HV11" s="178"/>
      <c r="HW11" s="178"/>
      <c r="HX11" s="178"/>
      <c r="HY11" s="178"/>
      <c r="HZ11" s="178"/>
      <c r="IA11" s="178"/>
      <c r="IB11" s="178"/>
      <c r="IC11" s="178"/>
      <c r="ID11" s="178"/>
      <c r="IE11" s="178"/>
      <c r="IF11" s="178"/>
      <c r="IG11" s="178"/>
      <c r="IH11" s="178"/>
      <c r="II11" s="178"/>
      <c r="IJ11" s="178"/>
      <c r="IK11" s="178"/>
      <c r="IL11" s="178"/>
      <c r="IM11" s="178"/>
      <c r="IN11" s="178"/>
      <c r="IO11" s="178"/>
      <c r="IP11" s="178"/>
      <c r="IQ11" s="178"/>
      <c r="IR11" s="178"/>
      <c r="IS11" s="178"/>
      <c r="IT11" s="178"/>
      <c r="IU11" s="178"/>
      <c r="IV11" s="178"/>
      <c r="IW11" s="178"/>
      <c r="IX11" s="178"/>
      <c r="IY11" s="178"/>
      <c r="IZ11" s="178"/>
      <c r="JA11" s="178"/>
      <c r="JB11" s="178"/>
      <c r="JC11" s="178"/>
      <c r="JD11" s="178"/>
      <c r="JE11" s="178"/>
      <c r="JF11" s="178"/>
      <c r="JG11" s="178"/>
      <c r="JH11" s="178"/>
      <c r="JI11" s="178"/>
      <c r="JJ11" s="178"/>
      <c r="JK11" s="178"/>
      <c r="JL11" s="178"/>
      <c r="JM11" s="178"/>
      <c r="JN11" s="178"/>
      <c r="JO11" s="178"/>
      <c r="JP11" s="178"/>
      <c r="JQ11" s="178"/>
      <c r="JR11" s="178"/>
      <c r="JS11" s="178"/>
      <c r="JT11" s="178"/>
      <c r="JU11" s="178"/>
      <c r="JV11" s="178"/>
      <c r="JW11" s="178"/>
      <c r="JX11" s="178"/>
      <c r="JY11" s="178"/>
      <c r="JZ11" s="178"/>
      <c r="KA11" s="178"/>
      <c r="KB11" s="178"/>
      <c r="KC11" s="178"/>
      <c r="KD11" s="178"/>
      <c r="KE11" s="178"/>
      <c r="KF11" s="178"/>
      <c r="KG11" s="178"/>
      <c r="KH11" s="178"/>
      <c r="KI11" s="178"/>
      <c r="KJ11" s="178"/>
      <c r="KK11" s="178"/>
      <c r="KL11" s="178"/>
      <c r="KM11" s="178"/>
      <c r="KN11" s="178"/>
      <c r="KO11" s="178"/>
      <c r="KP11" s="178"/>
      <c r="KQ11" s="178"/>
      <c r="KR11" s="178"/>
      <c r="KS11" s="178"/>
      <c r="KT11" s="178"/>
      <c r="KU11" s="178"/>
      <c r="KV11" s="178"/>
      <c r="KW11" s="178"/>
      <c r="KX11" s="178"/>
      <c r="KY11" s="178"/>
      <c r="KZ11" s="178"/>
      <c r="LA11" s="178"/>
      <c r="LB11" s="178"/>
      <c r="LC11" s="178"/>
      <c r="LD11" s="178"/>
      <c r="LE11" s="178"/>
      <c r="LF11" s="178"/>
      <c r="LG11" s="178"/>
      <c r="LH11" s="178"/>
      <c r="LI11" s="178"/>
      <c r="LJ11" s="178"/>
      <c r="LK11" s="178"/>
      <c r="LL11" s="178"/>
      <c r="LM11" s="178"/>
      <c r="LN11" s="178"/>
      <c r="LO11" s="178"/>
      <c r="LP11" s="178"/>
      <c r="LQ11" s="178"/>
      <c r="LR11" s="178"/>
      <c r="LS11" s="178"/>
      <c r="LT11" s="178"/>
      <c r="LU11" s="178"/>
      <c r="LV11" s="178"/>
      <c r="LW11" s="178"/>
      <c r="LX11" s="178"/>
      <c r="LY11" s="178"/>
      <c r="LZ11" s="178"/>
      <c r="MA11" s="178"/>
      <c r="MB11" s="178"/>
      <c r="MC11" s="178"/>
      <c r="MD11" s="178"/>
      <c r="ME11" s="178"/>
      <c r="MF11" s="178"/>
      <c r="MG11" s="178"/>
      <c r="MH11" s="178"/>
      <c r="MI11" s="178"/>
      <c r="MJ11" s="178"/>
      <c r="MK11" s="178"/>
      <c r="ML11" s="178"/>
      <c r="MM11" s="178"/>
      <c r="MN11" s="178"/>
      <c r="MO11" s="178"/>
      <c r="MP11" s="178"/>
      <c r="MQ11" s="178"/>
      <c r="MR11" s="178"/>
      <c r="MS11" s="178"/>
      <c r="MT11" s="178"/>
      <c r="MU11" s="178"/>
      <c r="MV11" s="178"/>
      <c r="MW11" s="178"/>
      <c r="MX11" s="178"/>
      <c r="MY11" s="178"/>
      <c r="MZ11" s="178"/>
      <c r="NA11" s="178"/>
      <c r="NB11" s="178"/>
      <c r="NC11" s="178"/>
      <c r="ND11" s="178"/>
      <c r="NE11" s="178"/>
      <c r="NF11" s="178"/>
      <c r="NG11" s="178"/>
      <c r="NH11" s="178"/>
      <c r="NI11" s="178"/>
      <c r="NJ11" s="178"/>
      <c r="NK11" s="178"/>
      <c r="NL11" s="178"/>
      <c r="NM11" s="178"/>
      <c r="NN11" s="178"/>
      <c r="NO11" s="178"/>
      <c r="NP11" s="178"/>
      <c r="NQ11" s="178"/>
      <c r="NR11" s="178"/>
      <c r="NS11" s="178"/>
      <c r="NT11" s="178"/>
      <c r="NU11" s="178"/>
      <c r="NV11" s="178"/>
      <c r="NW11" s="178"/>
      <c r="NX11" s="178"/>
      <c r="NY11" s="178"/>
      <c r="NZ11" s="178"/>
      <c r="OA11" s="178"/>
      <c r="OB11" s="178"/>
      <c r="OC11" s="178"/>
      <c r="OD11" s="178"/>
      <c r="OE11" s="178"/>
      <c r="OF11" s="178"/>
      <c r="OG11" s="178"/>
      <c r="OH11" s="178"/>
      <c r="OI11" s="178"/>
      <c r="OJ11" s="178"/>
      <c r="OK11" s="178"/>
      <c r="OL11" s="178"/>
      <c r="OM11" s="178"/>
      <c r="ON11" s="178"/>
      <c r="OO11" s="178"/>
      <c r="OP11" s="178"/>
      <c r="OQ11" s="178"/>
      <c r="OR11" s="178"/>
      <c r="OS11" s="178"/>
      <c r="OT11" s="178"/>
      <c r="OU11" s="178"/>
      <c r="OV11" s="178"/>
      <c r="OW11" s="178"/>
      <c r="OX11" s="178"/>
      <c r="OY11" s="178"/>
      <c r="OZ11" s="178"/>
      <c r="PA11" s="178"/>
      <c r="PB11" s="178"/>
      <c r="PC11" s="178"/>
      <c r="PD11" s="178"/>
      <c r="PE11" s="178"/>
      <c r="PF11" s="178"/>
      <c r="PG11" s="178"/>
      <c r="PH11" s="178"/>
      <c r="PI11" s="178"/>
      <c r="PJ11" s="178"/>
      <c r="PK11" s="178"/>
      <c r="PL11" s="178"/>
      <c r="PM11" s="178"/>
      <c r="PN11" s="178"/>
      <c r="PO11" s="178"/>
      <c r="PP11" s="178"/>
      <c r="PQ11" s="178"/>
      <c r="PR11" s="178"/>
      <c r="PS11" s="178"/>
      <c r="PT11" s="178"/>
      <c r="PU11" s="178"/>
      <c r="PV11" s="178"/>
      <c r="PW11" s="178"/>
      <c r="PX11" s="178"/>
      <c r="PY11" s="178"/>
      <c r="PZ11" s="178"/>
      <c r="QA11" s="178"/>
      <c r="QB11" s="178"/>
      <c r="QC11" s="178"/>
      <c r="QD11" s="178"/>
      <c r="QE11" s="178"/>
      <c r="QF11" s="178"/>
      <c r="QG11" s="178"/>
      <c r="QH11" s="178"/>
      <c r="QI11" s="178"/>
      <c r="QJ11" s="178"/>
      <c r="QK11" s="178"/>
      <c r="QL11" s="178"/>
      <c r="QM11" s="178"/>
      <c r="QN11" s="178"/>
      <c r="QO11" s="178"/>
      <c r="QP11" s="178"/>
      <c r="QQ11" s="178"/>
      <c r="QR11" s="178"/>
      <c r="QS11" s="178"/>
      <c r="QT11" s="178"/>
      <c r="QU11" s="178"/>
      <c r="QV11" s="178"/>
      <c r="QW11" s="178"/>
      <c r="QX11" s="178"/>
      <c r="QY11" s="178"/>
      <c r="QZ11" s="178"/>
      <c r="RA11" s="178"/>
      <c r="RB11" s="178"/>
      <c r="RC11" s="178"/>
      <c r="RD11" s="178"/>
      <c r="RE11" s="178"/>
      <c r="RF11" s="178"/>
      <c r="RG11" s="178"/>
      <c r="RH11" s="178"/>
      <c r="RI11" s="178"/>
      <c r="RJ11" s="178"/>
      <c r="RK11" s="178"/>
      <c r="RL11" s="178"/>
      <c r="RM11" s="178"/>
      <c r="RN11" s="178"/>
      <c r="RO11" s="178"/>
      <c r="RP11" s="178"/>
      <c r="RQ11" s="178"/>
      <c r="RR11" s="178"/>
      <c r="RS11" s="178"/>
      <c r="RT11" s="178"/>
      <c r="RU11" s="178"/>
      <c r="RV11" s="178"/>
      <c r="RW11" s="178"/>
      <c r="RX11" s="178"/>
      <c r="RY11" s="178"/>
      <c r="RZ11" s="178"/>
      <c r="SA11" s="178"/>
      <c r="SB11" s="178"/>
      <c r="SC11" s="178"/>
      <c r="SD11" s="178"/>
      <c r="SE11" s="178"/>
      <c r="SF11" s="178"/>
      <c r="SG11" s="178"/>
      <c r="SH11" s="178"/>
      <c r="SI11" s="178"/>
      <c r="SJ11" s="178"/>
      <c r="SK11" s="178"/>
      <c r="SL11" s="178"/>
      <c r="SM11" s="178"/>
      <c r="SN11" s="178"/>
      <c r="SO11" s="178"/>
      <c r="SP11" s="178"/>
      <c r="SQ11" s="178"/>
      <c r="SR11" s="178"/>
      <c r="SS11" s="178"/>
      <c r="ST11" s="178"/>
      <c r="SU11" s="178"/>
      <c r="SV11" s="178"/>
      <c r="SW11" s="178"/>
      <c r="SX11" s="178"/>
      <c r="SY11" s="178"/>
      <c r="SZ11" s="178"/>
      <c r="TA11" s="178"/>
      <c r="TB11" s="178"/>
      <c r="TC11" s="178"/>
      <c r="TD11" s="178"/>
      <c r="TE11" s="178"/>
      <c r="TF11" s="178"/>
      <c r="TG11" s="178"/>
      <c r="TH11" s="178"/>
      <c r="TI11" s="178"/>
      <c r="TJ11" s="178"/>
      <c r="TK11" s="178"/>
      <c r="TL11" s="178"/>
      <c r="TM11" s="178"/>
      <c r="TN11" s="178"/>
      <c r="TO11" s="178"/>
      <c r="TP11" s="178"/>
      <c r="TQ11" s="178"/>
      <c r="TR11" s="178"/>
      <c r="TS11" s="178"/>
      <c r="TT11" s="178"/>
      <c r="TU11" s="178"/>
      <c r="TV11" s="178"/>
      <c r="TW11" s="178"/>
      <c r="TX11" s="178"/>
      <c r="TY11" s="178"/>
      <c r="TZ11" s="178"/>
      <c r="UA11" s="178"/>
      <c r="UB11" s="178"/>
      <c r="UC11" s="178"/>
      <c r="UD11" s="178"/>
      <c r="UE11" s="178"/>
      <c r="UF11" s="178"/>
      <c r="UG11" s="178"/>
      <c r="UH11" s="178"/>
      <c r="UI11" s="178"/>
      <c r="UJ11" s="178"/>
      <c r="UK11" s="178"/>
      <c r="UL11" s="178"/>
      <c r="UM11" s="178"/>
      <c r="UN11" s="178"/>
      <c r="UO11" s="178"/>
      <c r="UP11" s="178"/>
      <c r="UQ11" s="178"/>
      <c r="UR11" s="178"/>
      <c r="US11" s="178"/>
      <c r="UT11" s="178"/>
      <c r="UU11" s="178"/>
      <c r="UV11" s="178"/>
      <c r="UW11" s="178"/>
      <c r="UX11" s="178"/>
      <c r="UY11" s="178"/>
      <c r="UZ11" s="178"/>
      <c r="VA11" s="178"/>
      <c r="VB11" s="178"/>
      <c r="VC11" s="178"/>
      <c r="VD11" s="178"/>
      <c r="VE11" s="178"/>
      <c r="VF11" s="178"/>
      <c r="VG11" s="178"/>
      <c r="VH11" s="178"/>
      <c r="VI11" s="178"/>
      <c r="VJ11" s="178"/>
      <c r="VK11" s="178"/>
      <c r="VL11" s="178"/>
      <c r="VM11" s="178"/>
      <c r="VN11" s="178"/>
      <c r="VO11" s="178"/>
      <c r="VP11" s="178"/>
      <c r="VQ11" s="178"/>
      <c r="VR11" s="178"/>
      <c r="VS11" s="178"/>
      <c r="VT11" s="178"/>
      <c r="VU11" s="178"/>
      <c r="VV11" s="178"/>
      <c r="VW11" s="178"/>
      <c r="VX11" s="178"/>
      <c r="VY11" s="178"/>
      <c r="VZ11" s="178"/>
      <c r="WA11" s="178"/>
      <c r="WB11" s="178"/>
      <c r="WC11" s="178"/>
      <c r="WD11" s="178"/>
      <c r="WE11" s="178"/>
      <c r="WF11" s="178"/>
      <c r="WG11" s="178"/>
      <c r="WH11" s="178"/>
      <c r="WI11" s="178"/>
      <c r="WJ11" s="178"/>
      <c r="WK11" s="178"/>
      <c r="WL11" s="178"/>
      <c r="WM11" s="178"/>
      <c r="WN11" s="178"/>
      <c r="WO11" s="178"/>
      <c r="WP11" s="178"/>
      <c r="WQ11" s="178"/>
      <c r="WR11" s="178"/>
      <c r="WS11" s="178"/>
      <c r="WT11" s="178"/>
      <c r="WU11" s="178"/>
      <c r="WV11" s="178"/>
      <c r="WW11" s="178"/>
      <c r="WX11" s="178"/>
      <c r="WY11" s="178"/>
      <c r="WZ11" s="178"/>
      <c r="XA11" s="178"/>
      <c r="XB11" s="178"/>
      <c r="XC11" s="178"/>
      <c r="XD11" s="178"/>
      <c r="XE11" s="178"/>
      <c r="XF11" s="178"/>
      <c r="XG11" s="178"/>
      <c r="XH11" s="178"/>
      <c r="XI11" s="178"/>
      <c r="XJ11" s="178"/>
      <c r="XK11" s="178"/>
      <c r="XL11" s="178"/>
      <c r="XM11" s="178"/>
      <c r="XN11" s="178"/>
      <c r="XO11" s="178"/>
      <c r="XP11" s="178"/>
      <c r="XQ11" s="178"/>
      <c r="XR11" s="178"/>
      <c r="XS11" s="178"/>
      <c r="XT11" s="178"/>
      <c r="XU11" s="178"/>
      <c r="XV11" s="178"/>
      <c r="XW11" s="178"/>
      <c r="XX11" s="178"/>
      <c r="XY11" s="178"/>
      <c r="XZ11" s="178"/>
      <c r="YA11" s="178"/>
      <c r="YB11" s="178"/>
      <c r="YC11" s="178"/>
      <c r="YD11" s="178"/>
      <c r="YE11" s="178"/>
      <c r="YF11" s="178"/>
      <c r="YG11" s="178"/>
      <c r="YH11" s="178"/>
      <c r="YI11" s="178"/>
      <c r="YJ11" s="178"/>
      <c r="YK11" s="178"/>
      <c r="YL11" s="178"/>
      <c r="YM11" s="178"/>
      <c r="YN11" s="178"/>
      <c r="YO11" s="178"/>
      <c r="YP11" s="178"/>
      <c r="YQ11" s="178"/>
      <c r="YR11" s="178"/>
      <c r="YS11" s="178"/>
      <c r="YT11" s="178"/>
      <c r="YU11" s="178"/>
      <c r="YV11" s="178"/>
      <c r="YW11" s="178"/>
      <c r="YX11" s="178"/>
      <c r="YY11" s="178"/>
      <c r="YZ11" s="178"/>
      <c r="ZA11" s="178"/>
      <c r="ZB11" s="178"/>
      <c r="ZC11" s="178"/>
      <c r="ZD11" s="178"/>
      <c r="ZE11" s="178"/>
      <c r="ZF11" s="178"/>
      <c r="ZG11" s="178"/>
      <c r="ZH11" s="178"/>
      <c r="ZI11" s="178"/>
      <c r="ZJ11" s="178"/>
      <c r="ZK11" s="178"/>
      <c r="ZL11" s="178"/>
      <c r="ZM11" s="178"/>
      <c r="ZN11" s="178"/>
      <c r="ZO11" s="178"/>
      <c r="ZP11" s="178"/>
      <c r="ZQ11" s="178"/>
      <c r="ZR11" s="178"/>
      <c r="ZS11" s="178"/>
      <c r="ZT11" s="178"/>
      <c r="ZU11" s="178"/>
      <c r="ZV11" s="178"/>
      <c r="ZW11" s="178"/>
      <c r="ZX11" s="178"/>
      <c r="ZY11" s="178"/>
      <c r="ZZ11" s="178"/>
      <c r="AAA11" s="178"/>
      <c r="AAB11" s="178"/>
      <c r="AAC11" s="178"/>
      <c r="AAD11" s="178"/>
      <c r="AAE11" s="178"/>
      <c r="AAF11" s="178"/>
      <c r="AAG11" s="178"/>
      <c r="AAH11" s="178"/>
      <c r="AAI11" s="178"/>
      <c r="AAJ11" s="178"/>
      <c r="AAK11" s="178"/>
      <c r="AAL11" s="178"/>
      <c r="AAM11" s="178"/>
      <c r="AAN11" s="178"/>
      <c r="AAO11" s="178"/>
      <c r="AAP11" s="178"/>
      <c r="AAQ11" s="178"/>
      <c r="AAR11" s="178"/>
      <c r="AAS11" s="178"/>
      <c r="AAT11" s="178"/>
      <c r="AAU11" s="178"/>
      <c r="AAV11" s="178"/>
      <c r="AAW11" s="178"/>
      <c r="AAX11" s="178"/>
      <c r="AAY11" s="178"/>
      <c r="AAZ11" s="178"/>
      <c r="ABA11" s="178"/>
      <c r="ABB11" s="178"/>
      <c r="ABC11" s="178"/>
      <c r="ABD11" s="178"/>
      <c r="ABE11" s="178"/>
      <c r="ABF11" s="178"/>
      <c r="ABG11" s="178"/>
      <c r="ABH11" s="178"/>
      <c r="ABI11" s="178"/>
      <c r="ABJ11" s="178"/>
      <c r="ABK11" s="178"/>
      <c r="ABL11" s="178"/>
      <c r="ABM11" s="178"/>
      <c r="ABN11" s="178"/>
      <c r="ABO11" s="178"/>
      <c r="ABP11" s="178"/>
      <c r="ABQ11" s="178"/>
      <c r="ABR11" s="178"/>
      <c r="ABS11" s="178"/>
      <c r="ABT11" s="178"/>
      <c r="ABU11" s="178"/>
      <c r="ABV11" s="178"/>
      <c r="ABW11" s="178"/>
      <c r="ABX11" s="178"/>
      <c r="ABY11" s="178"/>
      <c r="ABZ11" s="178"/>
      <c r="ACA11" s="178"/>
      <c r="ACB11" s="178"/>
      <c r="ACC11" s="178"/>
      <c r="ACD11" s="178"/>
      <c r="ACE11" s="178"/>
      <c r="ACF11" s="178"/>
      <c r="ACG11" s="178"/>
      <c r="ACH11" s="178"/>
      <c r="ACI11" s="178"/>
      <c r="ACJ11" s="178"/>
      <c r="ACK11" s="178"/>
      <c r="ACL11" s="178"/>
      <c r="ACM11" s="178"/>
      <c r="ACN11" s="178"/>
      <c r="ACO11" s="178"/>
      <c r="ACP11" s="178"/>
      <c r="ACQ11" s="178"/>
      <c r="ACR11" s="178"/>
      <c r="ACS11" s="178"/>
      <c r="ACT11" s="178"/>
      <c r="ACU11" s="178"/>
      <c r="ACV11" s="178"/>
      <c r="ACW11" s="178"/>
      <c r="ACX11" s="178"/>
      <c r="ACY11" s="178"/>
      <c r="ACZ11" s="178"/>
      <c r="ADA11" s="178"/>
      <c r="ADB11" s="178"/>
      <c r="ADC11" s="178"/>
      <c r="ADD11" s="178"/>
      <c r="ADE11" s="178"/>
      <c r="ADF11" s="178"/>
      <c r="ADG11" s="178"/>
      <c r="ADH11" s="178"/>
      <c r="ADI11" s="178"/>
      <c r="ADJ11" s="178"/>
      <c r="ADK11" s="178"/>
      <c r="ADL11" s="178"/>
      <c r="ADM11" s="178"/>
      <c r="ADN11" s="178"/>
      <c r="ADO11" s="178"/>
      <c r="ADP11" s="178"/>
      <c r="ADQ11" s="178"/>
      <c r="ADR11" s="178"/>
      <c r="ADS11" s="178"/>
      <c r="ADT11" s="178"/>
      <c r="ADU11" s="178"/>
      <c r="ADV11" s="178"/>
      <c r="ADW11" s="178"/>
      <c r="ADX11" s="178"/>
      <c r="ADY11" s="178"/>
      <c r="ADZ11" s="178"/>
      <c r="AEA11" s="178"/>
      <c r="AEB11" s="178"/>
      <c r="AEC11" s="178"/>
      <c r="AED11" s="178"/>
      <c r="AEE11" s="178"/>
      <c r="AEF11" s="178"/>
      <c r="AEG11" s="178"/>
      <c r="AEH11" s="178"/>
      <c r="AEI11" s="178"/>
      <c r="AEJ11" s="178"/>
      <c r="AEK11" s="178"/>
      <c r="AEL11" s="178"/>
      <c r="AEM11" s="178"/>
      <c r="AEN11" s="178"/>
      <c r="AEO11" s="178"/>
      <c r="AEP11" s="178"/>
      <c r="AEQ11" s="178"/>
      <c r="AER11" s="178"/>
      <c r="AES11" s="178"/>
      <c r="AET11" s="178"/>
      <c r="AEU11" s="178"/>
      <c r="AEV11" s="178"/>
      <c r="AEW11" s="178"/>
      <c r="AEX11" s="178"/>
      <c r="AEY11" s="178"/>
      <c r="AEZ11" s="178"/>
      <c r="AFA11" s="178"/>
      <c r="AFB11" s="178"/>
      <c r="AFC11" s="178"/>
      <c r="AFD11" s="178"/>
      <c r="AFE11" s="178"/>
      <c r="AFF11" s="178"/>
      <c r="AFG11" s="178"/>
      <c r="AFH11" s="178"/>
      <c r="AFI11" s="178"/>
      <c r="AFJ11" s="178"/>
      <c r="AFK11" s="178"/>
      <c r="AFL11" s="178"/>
      <c r="AFM11" s="178"/>
      <c r="AFN11" s="178"/>
      <c r="AFO11" s="178"/>
      <c r="AFP11" s="178"/>
      <c r="AFQ11" s="178"/>
      <c r="AFR11" s="178"/>
      <c r="AFS11" s="178"/>
      <c r="AFT11" s="178"/>
      <c r="AFU11" s="178"/>
      <c r="AFV11" s="178"/>
      <c r="AFW11" s="178"/>
      <c r="AFX11" s="178"/>
      <c r="AFY11" s="178"/>
      <c r="AFZ11" s="178"/>
      <c r="AGA11" s="178"/>
      <c r="AGB11" s="178"/>
      <c r="AGC11" s="178"/>
      <c r="AGD11" s="178"/>
      <c r="AGE11" s="178"/>
      <c r="AGF11" s="178"/>
      <c r="AGG11" s="178"/>
      <c r="AGH11" s="178"/>
      <c r="AGI11" s="178"/>
      <c r="AGJ11" s="178"/>
      <c r="AGK11" s="178"/>
      <c r="AGL11" s="178"/>
      <c r="AGM11" s="178"/>
      <c r="AGN11" s="178"/>
      <c r="AGO11" s="178"/>
      <c r="AGP11" s="178"/>
      <c r="AGQ11" s="178"/>
      <c r="AGR11" s="178"/>
      <c r="AGS11" s="178"/>
      <c r="AGT11" s="178"/>
      <c r="AGU11" s="178"/>
      <c r="AGV11" s="178"/>
      <c r="AGW11" s="178"/>
      <c r="AGX11" s="178"/>
      <c r="AGY11" s="178"/>
      <c r="AGZ11" s="178"/>
      <c r="AHA11" s="178"/>
      <c r="AHB11" s="178"/>
      <c r="AHC11" s="178"/>
      <c r="AHD11" s="178"/>
      <c r="AHE11" s="178"/>
      <c r="AHF11" s="178"/>
      <c r="AHG11" s="178"/>
      <c r="AHH11" s="178"/>
      <c r="AHI11" s="178"/>
      <c r="AHJ11" s="178"/>
      <c r="AHK11" s="178"/>
      <c r="AHL11" s="178"/>
      <c r="AHM11" s="178"/>
      <c r="AHN11" s="178"/>
      <c r="AHO11" s="178"/>
      <c r="AHP11" s="178"/>
      <c r="AHQ11" s="178"/>
      <c r="AHR11" s="178"/>
      <c r="AHS11" s="178"/>
      <c r="AHT11" s="178"/>
      <c r="AHU11" s="178"/>
      <c r="AHV11" s="178"/>
      <c r="AHW11" s="178"/>
      <c r="AHX11" s="178"/>
      <c r="AHY11" s="178"/>
      <c r="AHZ11" s="178"/>
      <c r="AIA11" s="178"/>
      <c r="AIB11" s="178"/>
      <c r="AIC11" s="178"/>
      <c r="AID11" s="178"/>
      <c r="AIE11" s="178"/>
      <c r="AIF11" s="178"/>
      <c r="AIG11" s="178"/>
      <c r="AIH11" s="178"/>
      <c r="AII11" s="178"/>
      <c r="AIJ11" s="178"/>
      <c r="AIK11" s="178"/>
      <c r="AIL11" s="178"/>
      <c r="AIM11" s="178"/>
      <c r="AIN11" s="178"/>
      <c r="AIO11" s="178"/>
      <c r="AIP11" s="178"/>
      <c r="AIQ11" s="178"/>
      <c r="AIR11" s="178"/>
      <c r="AIS11" s="178"/>
      <c r="AIT11" s="178"/>
      <c r="AIU11" s="178"/>
      <c r="AIV11" s="178"/>
      <c r="AIW11" s="178"/>
      <c r="AIX11" s="178"/>
      <c r="AIY11" s="178"/>
      <c r="AIZ11" s="178"/>
      <c r="AJA11" s="178"/>
      <c r="AJB11" s="178"/>
      <c r="AJC11" s="178"/>
      <c r="AJD11" s="178"/>
      <c r="AJE11" s="178"/>
      <c r="AJF11" s="178"/>
      <c r="AJG11" s="178"/>
      <c r="AJH11" s="178"/>
      <c r="AJI11" s="178"/>
      <c r="AJJ11" s="178"/>
      <c r="AJK11" s="178"/>
      <c r="AJL11" s="178"/>
      <c r="AJM11" s="178"/>
      <c r="AJN11" s="178"/>
      <c r="AJO11" s="178"/>
      <c r="AJP11" s="178"/>
      <c r="AJQ11" s="178"/>
      <c r="AJR11" s="178"/>
      <c r="AJS11" s="178"/>
      <c r="AJT11" s="178"/>
      <c r="AJU11" s="178"/>
      <c r="AJV11" s="178"/>
      <c r="AJW11" s="178"/>
      <c r="AJX11" s="178"/>
      <c r="AJY11" s="178"/>
      <c r="AJZ11" s="178"/>
      <c r="AKA11" s="178"/>
      <c r="AKB11" s="178"/>
      <c r="AKC11" s="178"/>
      <c r="AKD11" s="178"/>
      <c r="AKE11" s="178"/>
      <c r="AKF11" s="178"/>
      <c r="AKG11" s="178"/>
      <c r="AKH11" s="178"/>
      <c r="AKI11" s="178"/>
      <c r="AKJ11" s="178"/>
      <c r="AKK11" s="178"/>
      <c r="AKL11" s="178"/>
      <c r="AKM11" s="178"/>
      <c r="AKN11" s="178"/>
      <c r="AKO11" s="178"/>
      <c r="AKP11" s="178"/>
      <c r="AKQ11" s="178"/>
      <c r="AKR11" s="178"/>
      <c r="AKS11" s="178"/>
      <c r="AKT11" s="178"/>
      <c r="AKU11" s="178"/>
      <c r="AKV11" s="178"/>
      <c r="AKW11" s="178"/>
      <c r="AKX11" s="178"/>
      <c r="AKY11" s="178"/>
      <c r="AKZ11" s="178"/>
      <c r="ALA11" s="178"/>
      <c r="ALB11" s="178"/>
      <c r="ALC11" s="178"/>
      <c r="ALD11" s="178"/>
      <c r="ALE11" s="178"/>
      <c r="ALF11" s="178"/>
      <c r="ALG11" s="178"/>
      <c r="ALH11" s="178"/>
      <c r="ALI11" s="178"/>
      <c r="ALJ11" s="178"/>
      <c r="ALK11" s="178"/>
      <c r="ALL11" s="178"/>
      <c r="ALM11" s="178"/>
      <c r="ALN11" s="178"/>
      <c r="ALO11" s="178"/>
      <c r="ALP11" s="178"/>
      <c r="ALQ11" s="178"/>
      <c r="ALR11" s="178"/>
      <c r="ALS11" s="178"/>
      <c r="ALT11" s="178"/>
      <c r="ALU11" s="178"/>
      <c r="ALV11" s="178"/>
      <c r="ALW11" s="178"/>
      <c r="ALX11" s="178"/>
      <c r="ALY11" s="178"/>
      <c r="ALZ11" s="178"/>
      <c r="AMA11" s="178"/>
      <c r="AMB11" s="178"/>
      <c r="AMC11" s="178"/>
      <c r="AMD11" s="178"/>
      <c r="AME11" s="178"/>
      <c r="AMF11" s="178"/>
      <c r="AMG11" s="178"/>
      <c r="AMH11" s="178"/>
      <c r="AMI11" s="178"/>
      <c r="AMJ11" s="178"/>
      <c r="AMK11" s="178"/>
      <c r="AML11" s="178"/>
      <c r="AMM11" s="178"/>
      <c r="AMN11" s="178"/>
      <c r="AMO11" s="178"/>
      <c r="AMP11" s="178"/>
      <c r="AMQ11" s="178"/>
      <c r="AMR11" s="178"/>
      <c r="AMS11" s="178"/>
      <c r="AMT11" s="178"/>
      <c r="AMU11" s="178"/>
      <c r="AMV11" s="178"/>
      <c r="AMW11" s="178"/>
      <c r="AMX11" s="178"/>
      <c r="AMY11" s="178"/>
      <c r="AMZ11" s="178"/>
      <c r="ANA11" s="178"/>
      <c r="ANB11" s="178"/>
      <c r="ANC11" s="178"/>
      <c r="AND11" s="178"/>
      <c r="ANE11" s="178"/>
      <c r="ANF11" s="178"/>
      <c r="ANG11" s="178"/>
      <c r="ANH11" s="178"/>
      <c r="ANI11" s="178"/>
      <c r="ANJ11" s="178"/>
      <c r="ANK11" s="178"/>
      <c r="ANL11" s="178"/>
      <c r="ANM11" s="178"/>
      <c r="ANN11" s="178"/>
      <c r="ANO11" s="178"/>
      <c r="ANP11" s="178"/>
      <c r="ANQ11" s="178"/>
      <c r="ANR11" s="178"/>
      <c r="ANS11" s="178"/>
      <c r="ANT11" s="178"/>
      <c r="ANU11" s="178"/>
      <c r="ANV11" s="178"/>
      <c r="ANW11" s="178"/>
      <c r="ANX11" s="178"/>
      <c r="ANY11" s="178"/>
      <c r="ANZ11" s="178"/>
      <c r="AOA11" s="178"/>
      <c r="AOB11" s="178"/>
      <c r="AOC11" s="178"/>
      <c r="AOD11" s="178"/>
      <c r="AOE11" s="178"/>
      <c r="AOF11" s="178"/>
      <c r="AOG11" s="178"/>
      <c r="AOH11" s="178"/>
      <c r="AOI11" s="178"/>
      <c r="AOJ11" s="178"/>
      <c r="AOK11" s="178"/>
      <c r="AOL11" s="178"/>
      <c r="AOM11" s="178"/>
      <c r="AON11" s="178"/>
      <c r="AOO11" s="178"/>
      <c r="AOP11" s="178"/>
      <c r="AOQ11" s="178"/>
      <c r="AOR11" s="178"/>
      <c r="AOS11" s="178"/>
      <c r="AOT11" s="178"/>
      <c r="AOU11" s="178"/>
      <c r="AOV11" s="178"/>
      <c r="AOW11" s="178"/>
      <c r="AOX11" s="178"/>
      <c r="AOY11" s="178"/>
      <c r="AOZ11" s="178"/>
      <c r="APA11" s="178"/>
      <c r="APB11" s="178"/>
      <c r="APC11" s="178"/>
      <c r="APD11" s="178"/>
      <c r="APE11" s="178"/>
      <c r="APF11" s="178"/>
      <c r="APG11" s="178"/>
      <c r="APH11" s="178"/>
      <c r="API11" s="178"/>
    </row>
    <row r="12" spans="1:1101" s="82" customFormat="1" x14ac:dyDescent="0.25">
      <c r="A12" s="186" t="s">
        <v>12</v>
      </c>
      <c r="B12" s="187">
        <f>B13+B22+B24</f>
        <v>13</v>
      </c>
      <c r="C12" s="187"/>
      <c r="D12" s="187"/>
      <c r="E12" s="187">
        <f t="shared" ref="E12:I12" si="1">E13+E22+E24</f>
        <v>530.25</v>
      </c>
      <c r="F12" s="187"/>
      <c r="G12" s="205"/>
      <c r="H12" s="205">
        <f t="shared" si="1"/>
        <v>5711.26</v>
      </c>
      <c r="I12" s="205">
        <f t="shared" si="1"/>
        <v>7058.52</v>
      </c>
      <c r="J12" s="178"/>
      <c r="K12" s="178"/>
      <c r="L12" s="178"/>
      <c r="M12" s="178"/>
      <c r="N12" s="178"/>
      <c r="O12" s="178"/>
      <c r="P12" s="178"/>
      <c r="Q12" s="178"/>
      <c r="R12" s="178"/>
      <c r="S12" s="178"/>
      <c r="T12" s="178"/>
      <c r="U12" s="178"/>
      <c r="V12" s="178"/>
      <c r="W12" s="178"/>
      <c r="X12" s="178"/>
      <c r="Y12" s="178"/>
      <c r="Z12" s="178"/>
      <c r="AA12" s="178"/>
      <c r="AB12" s="178"/>
      <c r="AC12" s="178"/>
      <c r="AD12" s="178"/>
      <c r="AE12" s="178"/>
      <c r="AF12" s="178"/>
      <c r="AG12" s="178"/>
      <c r="AH12" s="178"/>
      <c r="AI12" s="178"/>
      <c r="AJ12" s="178"/>
      <c r="AK12" s="178"/>
      <c r="AL12" s="178"/>
      <c r="AM12" s="178"/>
      <c r="AN12" s="178"/>
      <c r="AO12" s="178"/>
      <c r="AP12" s="178"/>
      <c r="AQ12" s="178"/>
      <c r="AR12" s="178"/>
      <c r="AS12" s="178"/>
      <c r="AT12" s="178"/>
      <c r="AU12" s="178"/>
      <c r="AV12" s="178"/>
      <c r="AW12" s="178"/>
      <c r="AX12" s="178"/>
      <c r="AY12" s="178"/>
      <c r="AZ12" s="178"/>
      <c r="BA12" s="178"/>
      <c r="BB12" s="178"/>
      <c r="BC12" s="178"/>
      <c r="BD12" s="178"/>
      <c r="BE12" s="178"/>
      <c r="BF12" s="178"/>
      <c r="BG12" s="178"/>
      <c r="BH12" s="178"/>
      <c r="BI12" s="178"/>
      <c r="BJ12" s="178"/>
      <c r="BK12" s="178"/>
      <c r="BL12" s="178"/>
      <c r="BM12" s="178"/>
      <c r="BN12" s="178"/>
      <c r="BO12" s="178"/>
      <c r="BP12" s="178"/>
      <c r="BQ12" s="178"/>
      <c r="BR12" s="178"/>
      <c r="BS12" s="178"/>
      <c r="BT12" s="178"/>
      <c r="BU12" s="178"/>
      <c r="BV12" s="178"/>
      <c r="BW12" s="178"/>
      <c r="BX12" s="178"/>
      <c r="BY12" s="178"/>
      <c r="BZ12" s="178"/>
      <c r="CA12" s="178"/>
      <c r="CB12" s="178"/>
      <c r="CC12" s="178"/>
      <c r="CD12" s="178"/>
      <c r="CE12" s="178"/>
      <c r="CF12" s="178"/>
      <c r="CG12" s="178"/>
      <c r="CH12" s="178"/>
      <c r="CI12" s="178"/>
      <c r="CJ12" s="178"/>
      <c r="CK12" s="178"/>
      <c r="CL12" s="178"/>
      <c r="CM12" s="178"/>
      <c r="CN12" s="178"/>
      <c r="CO12" s="178"/>
      <c r="CP12" s="178"/>
      <c r="CQ12" s="178"/>
      <c r="CR12" s="178"/>
      <c r="CS12" s="178"/>
      <c r="CT12" s="178"/>
      <c r="CU12" s="178"/>
      <c r="CV12" s="178"/>
      <c r="CW12" s="178"/>
      <c r="CX12" s="178"/>
      <c r="CY12" s="178"/>
      <c r="CZ12" s="178"/>
      <c r="DA12" s="178"/>
      <c r="DB12" s="178"/>
      <c r="DC12" s="178"/>
      <c r="DD12" s="178"/>
      <c r="DE12" s="178"/>
      <c r="DF12" s="178"/>
      <c r="DG12" s="178"/>
      <c r="DH12" s="178"/>
      <c r="DI12" s="178"/>
      <c r="DJ12" s="178"/>
      <c r="DK12" s="178"/>
      <c r="DL12" s="178"/>
      <c r="DM12" s="178"/>
      <c r="DN12" s="178"/>
      <c r="DO12" s="178"/>
      <c r="DP12" s="178"/>
      <c r="DQ12" s="178"/>
      <c r="DR12" s="178"/>
      <c r="DS12" s="178"/>
      <c r="DT12" s="178"/>
      <c r="DU12" s="178"/>
      <c r="DV12" s="178"/>
      <c r="DW12" s="178"/>
      <c r="DX12" s="178"/>
      <c r="DY12" s="178"/>
      <c r="DZ12" s="178"/>
      <c r="EA12" s="178"/>
      <c r="EB12" s="178"/>
      <c r="EC12" s="178"/>
      <c r="ED12" s="178"/>
      <c r="EE12" s="178"/>
      <c r="EF12" s="178"/>
      <c r="EG12" s="178"/>
      <c r="EH12" s="178"/>
      <c r="EI12" s="178"/>
      <c r="EJ12" s="178"/>
      <c r="EK12" s="178"/>
      <c r="EL12" s="178"/>
      <c r="EM12" s="178"/>
      <c r="EN12" s="178"/>
      <c r="EO12" s="178"/>
      <c r="EP12" s="178"/>
      <c r="EQ12" s="178"/>
      <c r="ER12" s="178"/>
      <c r="ES12" s="178"/>
      <c r="ET12" s="178"/>
      <c r="EU12" s="178"/>
      <c r="EV12" s="178"/>
      <c r="EW12" s="178"/>
      <c r="EX12" s="178"/>
      <c r="EY12" s="178"/>
      <c r="EZ12" s="178"/>
      <c r="FA12" s="178"/>
      <c r="FB12" s="178"/>
      <c r="FC12" s="178"/>
      <c r="FD12" s="178"/>
      <c r="FE12" s="178"/>
      <c r="FF12" s="178"/>
      <c r="FG12" s="178"/>
      <c r="FH12" s="178"/>
      <c r="FI12" s="178"/>
      <c r="FJ12" s="178"/>
      <c r="FK12" s="178"/>
      <c r="FL12" s="178"/>
      <c r="FM12" s="178"/>
      <c r="FN12" s="178"/>
      <c r="FO12" s="178"/>
      <c r="FP12" s="178"/>
      <c r="FQ12" s="178"/>
      <c r="FR12" s="178"/>
      <c r="FS12" s="178"/>
      <c r="FT12" s="178"/>
      <c r="FU12" s="178"/>
      <c r="FV12" s="178"/>
      <c r="FW12" s="178"/>
      <c r="FX12" s="178"/>
      <c r="FY12" s="178"/>
      <c r="FZ12" s="178"/>
      <c r="GA12" s="178"/>
      <c r="GB12" s="178"/>
      <c r="GC12" s="178"/>
      <c r="GD12" s="178"/>
      <c r="GE12" s="178"/>
      <c r="GF12" s="178"/>
      <c r="GG12" s="178"/>
      <c r="GH12" s="178"/>
      <c r="GI12" s="178"/>
      <c r="GJ12" s="178"/>
      <c r="GK12" s="178"/>
      <c r="GL12" s="178"/>
      <c r="GM12" s="178"/>
      <c r="GN12" s="178"/>
      <c r="GO12" s="178"/>
      <c r="GP12" s="178"/>
      <c r="GQ12" s="178"/>
      <c r="GR12" s="178"/>
      <c r="GS12" s="178"/>
      <c r="GT12" s="178"/>
      <c r="GU12" s="178"/>
      <c r="GV12" s="178"/>
      <c r="GW12" s="178"/>
      <c r="GX12" s="178"/>
      <c r="GY12" s="178"/>
      <c r="GZ12" s="178"/>
      <c r="HA12" s="178"/>
      <c r="HB12" s="178"/>
      <c r="HC12" s="178"/>
      <c r="HD12" s="178"/>
      <c r="HE12" s="178"/>
      <c r="HF12" s="178"/>
      <c r="HG12" s="178"/>
      <c r="HH12" s="178"/>
      <c r="HI12" s="178"/>
      <c r="HJ12" s="178"/>
      <c r="HK12" s="178"/>
      <c r="HL12" s="178"/>
      <c r="HM12" s="178"/>
      <c r="HN12" s="178"/>
      <c r="HO12" s="178"/>
      <c r="HP12" s="178"/>
      <c r="HQ12" s="178"/>
      <c r="HR12" s="178"/>
      <c r="HS12" s="178"/>
      <c r="HT12" s="178"/>
      <c r="HU12" s="178"/>
      <c r="HV12" s="178"/>
      <c r="HW12" s="178"/>
      <c r="HX12" s="178"/>
      <c r="HY12" s="178"/>
      <c r="HZ12" s="178"/>
      <c r="IA12" s="178"/>
      <c r="IB12" s="178"/>
      <c r="IC12" s="178"/>
      <c r="ID12" s="178"/>
      <c r="IE12" s="178"/>
      <c r="IF12" s="178"/>
      <c r="IG12" s="178"/>
      <c r="IH12" s="178"/>
      <c r="II12" s="178"/>
      <c r="IJ12" s="178"/>
      <c r="IK12" s="178"/>
      <c r="IL12" s="178"/>
      <c r="IM12" s="178"/>
      <c r="IN12" s="178"/>
      <c r="IO12" s="178"/>
      <c r="IP12" s="178"/>
      <c r="IQ12" s="178"/>
      <c r="IR12" s="178"/>
      <c r="IS12" s="178"/>
      <c r="IT12" s="178"/>
      <c r="IU12" s="178"/>
      <c r="IV12" s="178"/>
      <c r="IW12" s="178"/>
      <c r="IX12" s="178"/>
      <c r="IY12" s="178"/>
      <c r="IZ12" s="178"/>
      <c r="JA12" s="178"/>
      <c r="JB12" s="178"/>
      <c r="JC12" s="178"/>
      <c r="JD12" s="178"/>
      <c r="JE12" s="178"/>
      <c r="JF12" s="178"/>
      <c r="JG12" s="178"/>
      <c r="JH12" s="178"/>
      <c r="JI12" s="178"/>
      <c r="JJ12" s="178"/>
      <c r="JK12" s="178"/>
      <c r="JL12" s="178"/>
      <c r="JM12" s="178"/>
      <c r="JN12" s="178"/>
      <c r="JO12" s="178"/>
      <c r="JP12" s="178"/>
      <c r="JQ12" s="178"/>
      <c r="JR12" s="178"/>
      <c r="JS12" s="178"/>
      <c r="JT12" s="178"/>
      <c r="JU12" s="178"/>
      <c r="JV12" s="178"/>
      <c r="JW12" s="178"/>
      <c r="JX12" s="178"/>
      <c r="JY12" s="178"/>
      <c r="JZ12" s="178"/>
      <c r="KA12" s="178"/>
      <c r="KB12" s="178"/>
      <c r="KC12" s="178"/>
      <c r="KD12" s="178"/>
      <c r="KE12" s="178"/>
      <c r="KF12" s="178"/>
      <c r="KG12" s="178"/>
      <c r="KH12" s="178"/>
      <c r="KI12" s="178"/>
      <c r="KJ12" s="178"/>
      <c r="KK12" s="178"/>
      <c r="KL12" s="178"/>
      <c r="KM12" s="178"/>
      <c r="KN12" s="178"/>
      <c r="KO12" s="178"/>
      <c r="KP12" s="178"/>
      <c r="KQ12" s="178"/>
      <c r="KR12" s="178"/>
      <c r="KS12" s="178"/>
      <c r="KT12" s="178"/>
      <c r="KU12" s="178"/>
      <c r="KV12" s="178"/>
      <c r="KW12" s="178"/>
      <c r="KX12" s="178"/>
      <c r="KY12" s="178"/>
      <c r="KZ12" s="178"/>
      <c r="LA12" s="178"/>
      <c r="LB12" s="178"/>
      <c r="LC12" s="178"/>
      <c r="LD12" s="178"/>
      <c r="LE12" s="178"/>
      <c r="LF12" s="178"/>
      <c r="LG12" s="178"/>
      <c r="LH12" s="178"/>
      <c r="LI12" s="178"/>
      <c r="LJ12" s="178"/>
      <c r="LK12" s="178"/>
      <c r="LL12" s="178"/>
      <c r="LM12" s="178"/>
      <c r="LN12" s="178"/>
      <c r="LO12" s="178"/>
      <c r="LP12" s="178"/>
      <c r="LQ12" s="178"/>
      <c r="LR12" s="178"/>
      <c r="LS12" s="178"/>
      <c r="LT12" s="178"/>
      <c r="LU12" s="178"/>
      <c r="LV12" s="178"/>
      <c r="LW12" s="178"/>
      <c r="LX12" s="178"/>
      <c r="LY12" s="178"/>
      <c r="LZ12" s="178"/>
      <c r="MA12" s="178"/>
      <c r="MB12" s="178"/>
      <c r="MC12" s="178"/>
      <c r="MD12" s="178"/>
      <c r="ME12" s="178"/>
      <c r="MF12" s="178"/>
      <c r="MG12" s="178"/>
      <c r="MH12" s="178"/>
      <c r="MI12" s="178"/>
      <c r="MJ12" s="178"/>
      <c r="MK12" s="178"/>
      <c r="ML12" s="178"/>
      <c r="MM12" s="178"/>
      <c r="MN12" s="178"/>
      <c r="MO12" s="178"/>
      <c r="MP12" s="178"/>
      <c r="MQ12" s="178"/>
      <c r="MR12" s="178"/>
      <c r="MS12" s="178"/>
      <c r="MT12" s="178"/>
      <c r="MU12" s="178"/>
      <c r="MV12" s="178"/>
      <c r="MW12" s="178"/>
      <c r="MX12" s="178"/>
      <c r="MY12" s="178"/>
      <c r="MZ12" s="178"/>
      <c r="NA12" s="178"/>
      <c r="NB12" s="178"/>
      <c r="NC12" s="178"/>
      <c r="ND12" s="178"/>
      <c r="NE12" s="178"/>
      <c r="NF12" s="178"/>
      <c r="NG12" s="178"/>
      <c r="NH12" s="178"/>
      <c r="NI12" s="178"/>
      <c r="NJ12" s="178"/>
      <c r="NK12" s="178"/>
      <c r="NL12" s="178"/>
      <c r="NM12" s="178"/>
      <c r="NN12" s="178"/>
      <c r="NO12" s="178"/>
      <c r="NP12" s="178"/>
      <c r="NQ12" s="178"/>
      <c r="NR12" s="178"/>
      <c r="NS12" s="178"/>
      <c r="NT12" s="178"/>
      <c r="NU12" s="178"/>
      <c r="NV12" s="178"/>
      <c r="NW12" s="178"/>
      <c r="NX12" s="178"/>
      <c r="NY12" s="178"/>
      <c r="NZ12" s="178"/>
      <c r="OA12" s="178"/>
      <c r="OB12" s="178"/>
      <c r="OC12" s="178"/>
      <c r="OD12" s="178"/>
      <c r="OE12" s="178"/>
      <c r="OF12" s="178"/>
      <c r="OG12" s="178"/>
      <c r="OH12" s="178"/>
      <c r="OI12" s="178"/>
      <c r="OJ12" s="178"/>
      <c r="OK12" s="178"/>
      <c r="OL12" s="178"/>
      <c r="OM12" s="178"/>
      <c r="ON12" s="178"/>
      <c r="OO12" s="178"/>
      <c r="OP12" s="178"/>
      <c r="OQ12" s="178"/>
      <c r="OR12" s="178"/>
      <c r="OS12" s="178"/>
      <c r="OT12" s="178"/>
      <c r="OU12" s="178"/>
      <c r="OV12" s="178"/>
      <c r="OW12" s="178"/>
      <c r="OX12" s="178"/>
      <c r="OY12" s="178"/>
      <c r="OZ12" s="178"/>
      <c r="PA12" s="178"/>
      <c r="PB12" s="178"/>
      <c r="PC12" s="178"/>
      <c r="PD12" s="178"/>
      <c r="PE12" s="178"/>
      <c r="PF12" s="178"/>
      <c r="PG12" s="178"/>
      <c r="PH12" s="178"/>
      <c r="PI12" s="178"/>
      <c r="PJ12" s="178"/>
      <c r="PK12" s="178"/>
      <c r="PL12" s="178"/>
      <c r="PM12" s="178"/>
      <c r="PN12" s="178"/>
      <c r="PO12" s="178"/>
      <c r="PP12" s="178"/>
      <c r="PQ12" s="178"/>
      <c r="PR12" s="178"/>
      <c r="PS12" s="178"/>
      <c r="PT12" s="178"/>
      <c r="PU12" s="178"/>
      <c r="PV12" s="178"/>
      <c r="PW12" s="178"/>
      <c r="PX12" s="178"/>
      <c r="PY12" s="178"/>
      <c r="PZ12" s="178"/>
      <c r="QA12" s="178"/>
      <c r="QB12" s="178"/>
      <c r="QC12" s="178"/>
      <c r="QD12" s="178"/>
      <c r="QE12" s="178"/>
      <c r="QF12" s="178"/>
      <c r="QG12" s="178"/>
      <c r="QH12" s="178"/>
      <c r="QI12" s="178"/>
      <c r="QJ12" s="178"/>
      <c r="QK12" s="178"/>
      <c r="QL12" s="178"/>
      <c r="QM12" s="178"/>
      <c r="QN12" s="178"/>
      <c r="QO12" s="178"/>
      <c r="QP12" s="178"/>
      <c r="QQ12" s="178"/>
      <c r="QR12" s="178"/>
      <c r="QS12" s="178"/>
      <c r="QT12" s="178"/>
      <c r="QU12" s="178"/>
      <c r="QV12" s="178"/>
      <c r="QW12" s="178"/>
      <c r="QX12" s="178"/>
      <c r="QY12" s="178"/>
      <c r="QZ12" s="178"/>
      <c r="RA12" s="178"/>
      <c r="RB12" s="178"/>
      <c r="RC12" s="178"/>
      <c r="RD12" s="178"/>
      <c r="RE12" s="178"/>
      <c r="RF12" s="178"/>
      <c r="RG12" s="178"/>
      <c r="RH12" s="178"/>
      <c r="RI12" s="178"/>
      <c r="RJ12" s="178"/>
      <c r="RK12" s="178"/>
      <c r="RL12" s="178"/>
      <c r="RM12" s="178"/>
      <c r="RN12" s="178"/>
      <c r="RO12" s="178"/>
      <c r="RP12" s="178"/>
      <c r="RQ12" s="178"/>
      <c r="RR12" s="178"/>
      <c r="RS12" s="178"/>
      <c r="RT12" s="178"/>
      <c r="RU12" s="178"/>
      <c r="RV12" s="178"/>
      <c r="RW12" s="178"/>
      <c r="RX12" s="178"/>
      <c r="RY12" s="178"/>
      <c r="RZ12" s="178"/>
      <c r="SA12" s="178"/>
      <c r="SB12" s="178"/>
      <c r="SC12" s="178"/>
      <c r="SD12" s="178"/>
      <c r="SE12" s="178"/>
      <c r="SF12" s="178"/>
      <c r="SG12" s="178"/>
      <c r="SH12" s="178"/>
      <c r="SI12" s="178"/>
      <c r="SJ12" s="178"/>
      <c r="SK12" s="178"/>
      <c r="SL12" s="178"/>
      <c r="SM12" s="178"/>
      <c r="SN12" s="178"/>
      <c r="SO12" s="178"/>
      <c r="SP12" s="178"/>
      <c r="SQ12" s="178"/>
      <c r="SR12" s="178"/>
      <c r="SS12" s="178"/>
      <c r="ST12" s="178"/>
      <c r="SU12" s="178"/>
      <c r="SV12" s="178"/>
      <c r="SW12" s="178"/>
      <c r="SX12" s="178"/>
      <c r="SY12" s="178"/>
      <c r="SZ12" s="178"/>
      <c r="TA12" s="178"/>
      <c r="TB12" s="178"/>
      <c r="TC12" s="178"/>
      <c r="TD12" s="178"/>
      <c r="TE12" s="178"/>
      <c r="TF12" s="178"/>
      <c r="TG12" s="178"/>
      <c r="TH12" s="178"/>
      <c r="TI12" s="178"/>
      <c r="TJ12" s="178"/>
      <c r="TK12" s="178"/>
      <c r="TL12" s="178"/>
      <c r="TM12" s="178"/>
      <c r="TN12" s="178"/>
      <c r="TO12" s="178"/>
      <c r="TP12" s="178"/>
      <c r="TQ12" s="178"/>
      <c r="TR12" s="178"/>
      <c r="TS12" s="178"/>
      <c r="TT12" s="178"/>
      <c r="TU12" s="178"/>
      <c r="TV12" s="178"/>
      <c r="TW12" s="178"/>
      <c r="TX12" s="178"/>
      <c r="TY12" s="178"/>
      <c r="TZ12" s="178"/>
      <c r="UA12" s="178"/>
      <c r="UB12" s="178"/>
      <c r="UC12" s="178"/>
      <c r="UD12" s="178"/>
      <c r="UE12" s="178"/>
      <c r="UF12" s="178"/>
      <c r="UG12" s="178"/>
      <c r="UH12" s="178"/>
      <c r="UI12" s="178"/>
      <c r="UJ12" s="178"/>
      <c r="UK12" s="178"/>
      <c r="UL12" s="178"/>
      <c r="UM12" s="178"/>
      <c r="UN12" s="178"/>
      <c r="UO12" s="178"/>
      <c r="UP12" s="178"/>
      <c r="UQ12" s="178"/>
      <c r="UR12" s="178"/>
      <c r="US12" s="178"/>
      <c r="UT12" s="178"/>
      <c r="UU12" s="178"/>
      <c r="UV12" s="178"/>
      <c r="UW12" s="178"/>
      <c r="UX12" s="178"/>
      <c r="UY12" s="178"/>
      <c r="UZ12" s="178"/>
      <c r="VA12" s="178"/>
      <c r="VB12" s="178"/>
      <c r="VC12" s="178"/>
      <c r="VD12" s="178"/>
      <c r="VE12" s="178"/>
      <c r="VF12" s="178"/>
      <c r="VG12" s="178"/>
      <c r="VH12" s="178"/>
      <c r="VI12" s="178"/>
      <c r="VJ12" s="178"/>
      <c r="VK12" s="178"/>
      <c r="VL12" s="178"/>
      <c r="VM12" s="178"/>
      <c r="VN12" s="178"/>
      <c r="VO12" s="178"/>
      <c r="VP12" s="178"/>
      <c r="VQ12" s="178"/>
      <c r="VR12" s="178"/>
      <c r="VS12" s="178"/>
      <c r="VT12" s="178"/>
      <c r="VU12" s="178"/>
      <c r="VV12" s="178"/>
      <c r="VW12" s="178"/>
      <c r="VX12" s="178"/>
      <c r="VY12" s="178"/>
      <c r="VZ12" s="178"/>
      <c r="WA12" s="178"/>
      <c r="WB12" s="178"/>
      <c r="WC12" s="178"/>
      <c r="WD12" s="178"/>
      <c r="WE12" s="178"/>
      <c r="WF12" s="178"/>
      <c r="WG12" s="178"/>
      <c r="WH12" s="178"/>
      <c r="WI12" s="178"/>
      <c r="WJ12" s="178"/>
      <c r="WK12" s="178"/>
      <c r="WL12" s="178"/>
      <c r="WM12" s="178"/>
      <c r="WN12" s="178"/>
      <c r="WO12" s="178"/>
      <c r="WP12" s="178"/>
      <c r="WQ12" s="178"/>
      <c r="WR12" s="178"/>
      <c r="WS12" s="178"/>
      <c r="WT12" s="178"/>
      <c r="WU12" s="178"/>
      <c r="WV12" s="178"/>
      <c r="WW12" s="178"/>
      <c r="WX12" s="178"/>
      <c r="WY12" s="178"/>
      <c r="WZ12" s="178"/>
      <c r="XA12" s="178"/>
      <c r="XB12" s="178"/>
      <c r="XC12" s="178"/>
      <c r="XD12" s="178"/>
      <c r="XE12" s="178"/>
      <c r="XF12" s="178"/>
      <c r="XG12" s="178"/>
      <c r="XH12" s="178"/>
      <c r="XI12" s="178"/>
      <c r="XJ12" s="178"/>
      <c r="XK12" s="178"/>
      <c r="XL12" s="178"/>
      <c r="XM12" s="178"/>
      <c r="XN12" s="178"/>
      <c r="XO12" s="178"/>
      <c r="XP12" s="178"/>
      <c r="XQ12" s="178"/>
      <c r="XR12" s="178"/>
      <c r="XS12" s="178"/>
      <c r="XT12" s="178"/>
      <c r="XU12" s="178"/>
      <c r="XV12" s="178"/>
      <c r="XW12" s="178"/>
      <c r="XX12" s="178"/>
      <c r="XY12" s="178"/>
      <c r="XZ12" s="178"/>
      <c r="YA12" s="178"/>
      <c r="YB12" s="178"/>
      <c r="YC12" s="178"/>
      <c r="YD12" s="178"/>
      <c r="YE12" s="178"/>
      <c r="YF12" s="178"/>
      <c r="YG12" s="178"/>
      <c r="YH12" s="178"/>
      <c r="YI12" s="178"/>
      <c r="YJ12" s="178"/>
      <c r="YK12" s="178"/>
      <c r="YL12" s="178"/>
      <c r="YM12" s="178"/>
      <c r="YN12" s="178"/>
      <c r="YO12" s="178"/>
      <c r="YP12" s="178"/>
      <c r="YQ12" s="178"/>
      <c r="YR12" s="178"/>
      <c r="YS12" s="178"/>
      <c r="YT12" s="178"/>
      <c r="YU12" s="178"/>
      <c r="YV12" s="178"/>
      <c r="YW12" s="178"/>
      <c r="YX12" s="178"/>
      <c r="YY12" s="178"/>
      <c r="YZ12" s="178"/>
      <c r="ZA12" s="178"/>
      <c r="ZB12" s="178"/>
      <c r="ZC12" s="178"/>
      <c r="ZD12" s="178"/>
      <c r="ZE12" s="178"/>
      <c r="ZF12" s="178"/>
      <c r="ZG12" s="178"/>
      <c r="ZH12" s="178"/>
      <c r="ZI12" s="178"/>
      <c r="ZJ12" s="178"/>
      <c r="ZK12" s="178"/>
      <c r="ZL12" s="178"/>
      <c r="ZM12" s="178"/>
      <c r="ZN12" s="178"/>
      <c r="ZO12" s="178"/>
      <c r="ZP12" s="178"/>
      <c r="ZQ12" s="178"/>
      <c r="ZR12" s="178"/>
      <c r="ZS12" s="178"/>
      <c r="ZT12" s="178"/>
      <c r="ZU12" s="178"/>
      <c r="ZV12" s="178"/>
      <c r="ZW12" s="178"/>
      <c r="ZX12" s="178"/>
      <c r="ZY12" s="178"/>
      <c r="ZZ12" s="178"/>
      <c r="AAA12" s="178"/>
      <c r="AAB12" s="178"/>
      <c r="AAC12" s="178"/>
      <c r="AAD12" s="178"/>
      <c r="AAE12" s="178"/>
      <c r="AAF12" s="178"/>
      <c r="AAG12" s="178"/>
      <c r="AAH12" s="178"/>
      <c r="AAI12" s="178"/>
      <c r="AAJ12" s="178"/>
      <c r="AAK12" s="178"/>
      <c r="AAL12" s="178"/>
      <c r="AAM12" s="178"/>
      <c r="AAN12" s="178"/>
      <c r="AAO12" s="178"/>
      <c r="AAP12" s="178"/>
      <c r="AAQ12" s="178"/>
      <c r="AAR12" s="178"/>
      <c r="AAS12" s="178"/>
      <c r="AAT12" s="178"/>
      <c r="AAU12" s="178"/>
      <c r="AAV12" s="178"/>
      <c r="AAW12" s="178"/>
      <c r="AAX12" s="178"/>
      <c r="AAY12" s="178"/>
      <c r="AAZ12" s="178"/>
      <c r="ABA12" s="178"/>
      <c r="ABB12" s="178"/>
      <c r="ABC12" s="178"/>
      <c r="ABD12" s="178"/>
      <c r="ABE12" s="178"/>
      <c r="ABF12" s="178"/>
      <c r="ABG12" s="178"/>
      <c r="ABH12" s="178"/>
      <c r="ABI12" s="178"/>
      <c r="ABJ12" s="178"/>
      <c r="ABK12" s="178"/>
      <c r="ABL12" s="178"/>
      <c r="ABM12" s="178"/>
      <c r="ABN12" s="178"/>
      <c r="ABO12" s="178"/>
      <c r="ABP12" s="178"/>
      <c r="ABQ12" s="178"/>
      <c r="ABR12" s="178"/>
      <c r="ABS12" s="178"/>
      <c r="ABT12" s="178"/>
      <c r="ABU12" s="178"/>
      <c r="ABV12" s="178"/>
      <c r="ABW12" s="178"/>
      <c r="ABX12" s="178"/>
      <c r="ABY12" s="178"/>
      <c r="ABZ12" s="178"/>
      <c r="ACA12" s="178"/>
      <c r="ACB12" s="178"/>
      <c r="ACC12" s="178"/>
      <c r="ACD12" s="178"/>
      <c r="ACE12" s="178"/>
      <c r="ACF12" s="178"/>
      <c r="ACG12" s="178"/>
      <c r="ACH12" s="178"/>
      <c r="ACI12" s="178"/>
      <c r="ACJ12" s="178"/>
      <c r="ACK12" s="178"/>
      <c r="ACL12" s="178"/>
      <c r="ACM12" s="178"/>
      <c r="ACN12" s="178"/>
      <c r="ACO12" s="178"/>
      <c r="ACP12" s="178"/>
      <c r="ACQ12" s="178"/>
      <c r="ACR12" s="178"/>
      <c r="ACS12" s="178"/>
      <c r="ACT12" s="178"/>
      <c r="ACU12" s="178"/>
      <c r="ACV12" s="178"/>
      <c r="ACW12" s="178"/>
      <c r="ACX12" s="178"/>
      <c r="ACY12" s="178"/>
      <c r="ACZ12" s="178"/>
      <c r="ADA12" s="178"/>
      <c r="ADB12" s="178"/>
      <c r="ADC12" s="178"/>
      <c r="ADD12" s="178"/>
      <c r="ADE12" s="178"/>
      <c r="ADF12" s="178"/>
      <c r="ADG12" s="178"/>
      <c r="ADH12" s="178"/>
      <c r="ADI12" s="178"/>
      <c r="ADJ12" s="178"/>
      <c r="ADK12" s="178"/>
      <c r="ADL12" s="178"/>
      <c r="ADM12" s="178"/>
      <c r="ADN12" s="178"/>
      <c r="ADO12" s="178"/>
      <c r="ADP12" s="178"/>
      <c r="ADQ12" s="178"/>
      <c r="ADR12" s="178"/>
      <c r="ADS12" s="178"/>
      <c r="ADT12" s="178"/>
      <c r="ADU12" s="178"/>
      <c r="ADV12" s="178"/>
      <c r="ADW12" s="178"/>
      <c r="ADX12" s="178"/>
      <c r="ADY12" s="178"/>
      <c r="ADZ12" s="178"/>
      <c r="AEA12" s="178"/>
      <c r="AEB12" s="178"/>
      <c r="AEC12" s="178"/>
      <c r="AED12" s="178"/>
      <c r="AEE12" s="178"/>
      <c r="AEF12" s="178"/>
      <c r="AEG12" s="178"/>
      <c r="AEH12" s="178"/>
      <c r="AEI12" s="178"/>
      <c r="AEJ12" s="178"/>
      <c r="AEK12" s="178"/>
      <c r="AEL12" s="178"/>
      <c r="AEM12" s="178"/>
      <c r="AEN12" s="178"/>
      <c r="AEO12" s="178"/>
      <c r="AEP12" s="178"/>
      <c r="AEQ12" s="178"/>
      <c r="AER12" s="178"/>
      <c r="AES12" s="178"/>
      <c r="AET12" s="178"/>
      <c r="AEU12" s="178"/>
      <c r="AEV12" s="178"/>
      <c r="AEW12" s="178"/>
      <c r="AEX12" s="178"/>
      <c r="AEY12" s="178"/>
      <c r="AEZ12" s="178"/>
      <c r="AFA12" s="178"/>
      <c r="AFB12" s="178"/>
      <c r="AFC12" s="178"/>
      <c r="AFD12" s="178"/>
      <c r="AFE12" s="178"/>
      <c r="AFF12" s="178"/>
      <c r="AFG12" s="178"/>
      <c r="AFH12" s="178"/>
      <c r="AFI12" s="178"/>
      <c r="AFJ12" s="178"/>
      <c r="AFK12" s="178"/>
      <c r="AFL12" s="178"/>
      <c r="AFM12" s="178"/>
      <c r="AFN12" s="178"/>
      <c r="AFO12" s="178"/>
      <c r="AFP12" s="178"/>
      <c r="AFQ12" s="178"/>
      <c r="AFR12" s="178"/>
      <c r="AFS12" s="178"/>
      <c r="AFT12" s="178"/>
      <c r="AFU12" s="178"/>
      <c r="AFV12" s="178"/>
      <c r="AFW12" s="178"/>
      <c r="AFX12" s="178"/>
      <c r="AFY12" s="178"/>
      <c r="AFZ12" s="178"/>
      <c r="AGA12" s="178"/>
      <c r="AGB12" s="178"/>
      <c r="AGC12" s="178"/>
      <c r="AGD12" s="178"/>
      <c r="AGE12" s="178"/>
      <c r="AGF12" s="178"/>
      <c r="AGG12" s="178"/>
      <c r="AGH12" s="178"/>
      <c r="AGI12" s="178"/>
      <c r="AGJ12" s="178"/>
      <c r="AGK12" s="178"/>
      <c r="AGL12" s="178"/>
      <c r="AGM12" s="178"/>
      <c r="AGN12" s="178"/>
      <c r="AGO12" s="178"/>
      <c r="AGP12" s="178"/>
      <c r="AGQ12" s="178"/>
      <c r="AGR12" s="178"/>
      <c r="AGS12" s="178"/>
      <c r="AGT12" s="178"/>
      <c r="AGU12" s="178"/>
      <c r="AGV12" s="178"/>
      <c r="AGW12" s="178"/>
      <c r="AGX12" s="178"/>
      <c r="AGY12" s="178"/>
      <c r="AGZ12" s="178"/>
      <c r="AHA12" s="178"/>
      <c r="AHB12" s="178"/>
      <c r="AHC12" s="178"/>
      <c r="AHD12" s="178"/>
      <c r="AHE12" s="178"/>
      <c r="AHF12" s="178"/>
      <c r="AHG12" s="178"/>
      <c r="AHH12" s="178"/>
      <c r="AHI12" s="178"/>
      <c r="AHJ12" s="178"/>
      <c r="AHK12" s="178"/>
      <c r="AHL12" s="178"/>
      <c r="AHM12" s="178"/>
      <c r="AHN12" s="178"/>
      <c r="AHO12" s="178"/>
      <c r="AHP12" s="178"/>
      <c r="AHQ12" s="178"/>
      <c r="AHR12" s="178"/>
      <c r="AHS12" s="178"/>
      <c r="AHT12" s="178"/>
      <c r="AHU12" s="178"/>
      <c r="AHV12" s="178"/>
      <c r="AHW12" s="178"/>
      <c r="AHX12" s="178"/>
      <c r="AHY12" s="178"/>
      <c r="AHZ12" s="178"/>
      <c r="AIA12" s="178"/>
      <c r="AIB12" s="178"/>
      <c r="AIC12" s="178"/>
      <c r="AID12" s="178"/>
      <c r="AIE12" s="178"/>
      <c r="AIF12" s="178"/>
      <c r="AIG12" s="178"/>
      <c r="AIH12" s="178"/>
      <c r="AII12" s="178"/>
      <c r="AIJ12" s="178"/>
      <c r="AIK12" s="178"/>
      <c r="AIL12" s="178"/>
      <c r="AIM12" s="178"/>
      <c r="AIN12" s="178"/>
      <c r="AIO12" s="178"/>
      <c r="AIP12" s="178"/>
      <c r="AIQ12" s="178"/>
      <c r="AIR12" s="178"/>
      <c r="AIS12" s="178"/>
      <c r="AIT12" s="178"/>
      <c r="AIU12" s="178"/>
      <c r="AIV12" s="178"/>
      <c r="AIW12" s="178"/>
      <c r="AIX12" s="178"/>
      <c r="AIY12" s="178"/>
      <c r="AIZ12" s="178"/>
      <c r="AJA12" s="178"/>
      <c r="AJB12" s="178"/>
      <c r="AJC12" s="178"/>
      <c r="AJD12" s="178"/>
      <c r="AJE12" s="178"/>
      <c r="AJF12" s="178"/>
      <c r="AJG12" s="178"/>
      <c r="AJH12" s="178"/>
      <c r="AJI12" s="178"/>
      <c r="AJJ12" s="178"/>
      <c r="AJK12" s="178"/>
      <c r="AJL12" s="178"/>
      <c r="AJM12" s="178"/>
      <c r="AJN12" s="178"/>
      <c r="AJO12" s="178"/>
      <c r="AJP12" s="178"/>
      <c r="AJQ12" s="178"/>
      <c r="AJR12" s="178"/>
      <c r="AJS12" s="178"/>
      <c r="AJT12" s="178"/>
      <c r="AJU12" s="178"/>
      <c r="AJV12" s="178"/>
      <c r="AJW12" s="178"/>
      <c r="AJX12" s="178"/>
      <c r="AJY12" s="178"/>
      <c r="AJZ12" s="178"/>
      <c r="AKA12" s="178"/>
      <c r="AKB12" s="178"/>
      <c r="AKC12" s="178"/>
      <c r="AKD12" s="178"/>
      <c r="AKE12" s="178"/>
      <c r="AKF12" s="178"/>
      <c r="AKG12" s="178"/>
      <c r="AKH12" s="178"/>
      <c r="AKI12" s="178"/>
      <c r="AKJ12" s="178"/>
      <c r="AKK12" s="178"/>
      <c r="AKL12" s="178"/>
      <c r="AKM12" s="178"/>
      <c r="AKN12" s="178"/>
      <c r="AKO12" s="178"/>
      <c r="AKP12" s="178"/>
      <c r="AKQ12" s="178"/>
      <c r="AKR12" s="178"/>
      <c r="AKS12" s="178"/>
      <c r="AKT12" s="178"/>
      <c r="AKU12" s="178"/>
      <c r="AKV12" s="178"/>
      <c r="AKW12" s="178"/>
      <c r="AKX12" s="178"/>
      <c r="AKY12" s="178"/>
      <c r="AKZ12" s="178"/>
      <c r="ALA12" s="178"/>
      <c r="ALB12" s="178"/>
      <c r="ALC12" s="178"/>
      <c r="ALD12" s="178"/>
      <c r="ALE12" s="178"/>
      <c r="ALF12" s="178"/>
      <c r="ALG12" s="178"/>
      <c r="ALH12" s="178"/>
      <c r="ALI12" s="178"/>
      <c r="ALJ12" s="178"/>
      <c r="ALK12" s="178"/>
      <c r="ALL12" s="178"/>
      <c r="ALM12" s="178"/>
      <c r="ALN12" s="178"/>
      <c r="ALO12" s="178"/>
      <c r="ALP12" s="178"/>
      <c r="ALQ12" s="178"/>
      <c r="ALR12" s="178"/>
      <c r="ALS12" s="178"/>
      <c r="ALT12" s="178"/>
      <c r="ALU12" s="178"/>
      <c r="ALV12" s="178"/>
      <c r="ALW12" s="178"/>
      <c r="ALX12" s="178"/>
      <c r="ALY12" s="178"/>
      <c r="ALZ12" s="178"/>
      <c r="AMA12" s="178"/>
      <c r="AMB12" s="178"/>
      <c r="AMC12" s="178"/>
      <c r="AMD12" s="178"/>
      <c r="AME12" s="178"/>
      <c r="AMF12" s="178"/>
      <c r="AMG12" s="178"/>
      <c r="AMH12" s="178"/>
      <c r="AMI12" s="178"/>
      <c r="AMJ12" s="178"/>
      <c r="AMK12" s="178"/>
      <c r="AML12" s="178"/>
      <c r="AMM12" s="178"/>
      <c r="AMN12" s="178"/>
      <c r="AMO12" s="178"/>
      <c r="AMP12" s="178"/>
      <c r="AMQ12" s="178"/>
      <c r="AMR12" s="178"/>
      <c r="AMS12" s="178"/>
      <c r="AMT12" s="178"/>
      <c r="AMU12" s="178"/>
      <c r="AMV12" s="178"/>
      <c r="AMW12" s="178"/>
      <c r="AMX12" s="178"/>
      <c r="AMY12" s="178"/>
      <c r="AMZ12" s="178"/>
      <c r="ANA12" s="178"/>
      <c r="ANB12" s="178"/>
      <c r="ANC12" s="178"/>
      <c r="AND12" s="178"/>
      <c r="ANE12" s="178"/>
      <c r="ANF12" s="178"/>
      <c r="ANG12" s="178"/>
      <c r="ANH12" s="178"/>
      <c r="ANI12" s="178"/>
      <c r="ANJ12" s="178"/>
      <c r="ANK12" s="178"/>
      <c r="ANL12" s="178"/>
      <c r="ANM12" s="178"/>
      <c r="ANN12" s="178"/>
      <c r="ANO12" s="178"/>
      <c r="ANP12" s="178"/>
      <c r="ANQ12" s="178"/>
      <c r="ANR12" s="178"/>
      <c r="ANS12" s="178"/>
      <c r="ANT12" s="178"/>
      <c r="ANU12" s="178"/>
      <c r="ANV12" s="178"/>
      <c r="ANW12" s="178"/>
      <c r="ANX12" s="178"/>
      <c r="ANY12" s="178"/>
      <c r="ANZ12" s="178"/>
      <c r="AOA12" s="178"/>
      <c r="AOB12" s="178"/>
      <c r="AOC12" s="178"/>
      <c r="AOD12" s="178"/>
      <c r="AOE12" s="178"/>
      <c r="AOF12" s="178"/>
      <c r="AOG12" s="178"/>
      <c r="AOH12" s="178"/>
      <c r="AOI12" s="178"/>
      <c r="AOJ12" s="178"/>
      <c r="AOK12" s="178"/>
      <c r="AOL12" s="178"/>
      <c r="AOM12" s="178"/>
      <c r="AON12" s="178"/>
      <c r="AOO12" s="178"/>
      <c r="AOP12" s="178"/>
      <c r="AOQ12" s="178"/>
      <c r="AOR12" s="178"/>
      <c r="AOS12" s="178"/>
      <c r="AOT12" s="178"/>
      <c r="AOU12" s="178"/>
      <c r="AOV12" s="178"/>
      <c r="AOW12" s="178"/>
      <c r="AOX12" s="178"/>
      <c r="AOY12" s="178"/>
      <c r="AOZ12" s="178"/>
      <c r="APA12" s="178"/>
      <c r="APB12" s="178"/>
      <c r="APC12" s="178"/>
      <c r="APD12" s="178"/>
      <c r="APE12" s="178"/>
      <c r="APF12" s="178"/>
      <c r="APG12" s="178"/>
      <c r="APH12" s="178"/>
      <c r="API12" s="178"/>
    </row>
    <row r="13" spans="1:1101" ht="33" x14ac:dyDescent="0.25">
      <c r="A13" s="200" t="s">
        <v>237</v>
      </c>
      <c r="B13" s="189">
        <f>SUM(B14:B21)</f>
        <v>8</v>
      </c>
      <c r="C13" s="189"/>
      <c r="D13" s="189"/>
      <c r="E13" s="189">
        <f t="shared" ref="E13:I13" si="2">SUM(E14:E21)</f>
        <v>194.25</v>
      </c>
      <c r="F13" s="189"/>
      <c r="G13" s="206"/>
      <c r="H13" s="206">
        <f t="shared" si="2"/>
        <v>2556.5600000000004</v>
      </c>
      <c r="I13" s="206">
        <f t="shared" si="2"/>
        <v>3159.63</v>
      </c>
    </row>
    <row r="14" spans="1:1101" x14ac:dyDescent="0.25">
      <c r="A14" s="188" t="s">
        <v>11</v>
      </c>
      <c r="B14" s="190">
        <v>1</v>
      </c>
      <c r="C14" s="190">
        <f>D14+E14</f>
        <v>160</v>
      </c>
      <c r="D14" s="190">
        <f>D5</f>
        <v>157</v>
      </c>
      <c r="E14" s="191">
        <v>3</v>
      </c>
      <c r="F14" s="190"/>
      <c r="G14" s="193">
        <v>6.7469999999999999</v>
      </c>
      <c r="H14" s="192">
        <f>ROUND(G14*E14*2,2)</f>
        <v>40.479999999999997</v>
      </c>
      <c r="I14" s="193">
        <f>ROUND(H14*1.2359,2)</f>
        <v>50.03</v>
      </c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5"/>
      <c r="BG14" s="85"/>
      <c r="BH14" s="85"/>
      <c r="BI14" s="85"/>
      <c r="BJ14" s="85"/>
      <c r="BK14" s="85"/>
      <c r="BL14" s="85"/>
      <c r="BM14" s="85"/>
      <c r="BN14" s="85"/>
      <c r="BO14" s="85"/>
      <c r="BP14" s="85"/>
      <c r="BQ14" s="85"/>
      <c r="BR14" s="85"/>
      <c r="BS14" s="85"/>
      <c r="BT14" s="85"/>
      <c r="BU14" s="85"/>
      <c r="BV14" s="85"/>
      <c r="BW14" s="85"/>
      <c r="BX14" s="85"/>
      <c r="BY14" s="85"/>
      <c r="BZ14" s="85"/>
      <c r="CA14" s="85"/>
      <c r="CB14" s="85"/>
      <c r="CC14" s="85"/>
      <c r="CD14" s="85"/>
      <c r="CE14" s="85"/>
      <c r="CF14" s="85"/>
      <c r="CG14" s="85"/>
      <c r="CH14" s="85"/>
      <c r="CI14" s="85"/>
      <c r="CJ14" s="85"/>
      <c r="CK14" s="85"/>
      <c r="CL14" s="85"/>
      <c r="CM14" s="85"/>
      <c r="CN14" s="85"/>
      <c r="CO14" s="85"/>
      <c r="CP14" s="85"/>
      <c r="CQ14" s="85"/>
      <c r="CR14" s="85"/>
      <c r="CS14" s="85"/>
      <c r="CT14" s="85"/>
      <c r="CU14" s="85"/>
      <c r="CV14" s="85"/>
      <c r="CW14" s="85"/>
      <c r="CX14" s="85"/>
      <c r="CY14" s="85"/>
      <c r="CZ14" s="85"/>
      <c r="DA14" s="85"/>
      <c r="DB14" s="85"/>
      <c r="DC14" s="85"/>
      <c r="DD14" s="85"/>
      <c r="DE14" s="85"/>
      <c r="DF14" s="85"/>
      <c r="DG14" s="85"/>
      <c r="DH14" s="85"/>
      <c r="DI14" s="85"/>
      <c r="DJ14" s="85"/>
      <c r="DK14" s="85"/>
      <c r="DL14" s="85"/>
      <c r="DM14" s="85"/>
      <c r="DN14" s="85"/>
      <c r="DO14" s="85"/>
      <c r="DP14" s="85"/>
      <c r="DQ14" s="85"/>
      <c r="DR14" s="85"/>
      <c r="DS14" s="85"/>
      <c r="DT14" s="85"/>
      <c r="DU14" s="85"/>
      <c r="DV14" s="85"/>
      <c r="DW14" s="85"/>
      <c r="DX14" s="85"/>
      <c r="DY14" s="85"/>
      <c r="DZ14" s="85"/>
      <c r="EA14" s="85"/>
      <c r="EB14" s="85"/>
      <c r="EC14" s="85"/>
      <c r="ED14" s="85"/>
      <c r="EE14" s="85"/>
      <c r="EF14" s="85"/>
      <c r="EG14" s="85"/>
      <c r="EH14" s="85"/>
      <c r="EI14" s="85"/>
      <c r="EJ14" s="85"/>
      <c r="EK14" s="85"/>
      <c r="EL14" s="85"/>
      <c r="EM14" s="85"/>
      <c r="EN14" s="85"/>
      <c r="EO14" s="85"/>
      <c r="EP14" s="85"/>
      <c r="EQ14" s="85"/>
      <c r="ER14" s="85"/>
      <c r="ES14" s="85"/>
      <c r="ET14" s="85"/>
      <c r="EU14" s="85"/>
      <c r="EV14" s="85"/>
      <c r="EW14" s="85"/>
      <c r="EX14" s="85"/>
      <c r="EY14" s="85"/>
      <c r="EZ14" s="85"/>
      <c r="FA14" s="85"/>
      <c r="FB14" s="85"/>
      <c r="FC14" s="85"/>
      <c r="FD14" s="85"/>
      <c r="FE14" s="85"/>
      <c r="FF14" s="85"/>
      <c r="FG14" s="85"/>
      <c r="FH14" s="85"/>
      <c r="FI14" s="85"/>
      <c r="FJ14" s="85"/>
      <c r="FK14" s="85"/>
      <c r="FL14" s="85"/>
      <c r="FM14" s="85"/>
      <c r="FN14" s="85"/>
      <c r="FO14" s="85"/>
      <c r="FP14" s="85"/>
      <c r="FQ14" s="85"/>
      <c r="FR14" s="85"/>
      <c r="FS14" s="85"/>
      <c r="FT14" s="85"/>
      <c r="FU14" s="85"/>
      <c r="FV14" s="85"/>
      <c r="FW14" s="85"/>
      <c r="FX14" s="85"/>
      <c r="FY14" s="85"/>
      <c r="FZ14" s="85"/>
      <c r="GA14" s="85"/>
      <c r="GB14" s="85"/>
      <c r="GC14" s="85"/>
      <c r="GD14" s="85"/>
      <c r="GE14" s="85"/>
      <c r="GF14" s="85"/>
      <c r="GG14" s="85"/>
      <c r="GH14" s="85"/>
      <c r="GI14" s="85"/>
      <c r="GJ14" s="85"/>
      <c r="GK14" s="85"/>
      <c r="GL14" s="85"/>
      <c r="GM14" s="85"/>
      <c r="GN14" s="85"/>
      <c r="GO14" s="85"/>
      <c r="GP14" s="85"/>
      <c r="GQ14" s="85"/>
      <c r="GR14" s="85"/>
      <c r="GS14" s="85"/>
      <c r="GT14" s="85"/>
      <c r="GU14" s="85"/>
      <c r="GV14" s="85"/>
      <c r="GW14" s="85"/>
      <c r="GX14" s="85"/>
      <c r="GY14" s="85"/>
      <c r="GZ14" s="85"/>
      <c r="HA14" s="85"/>
      <c r="HB14" s="85"/>
      <c r="HC14" s="85"/>
      <c r="HD14" s="85"/>
      <c r="HE14" s="85"/>
      <c r="HF14" s="85"/>
      <c r="HG14" s="85"/>
      <c r="HH14" s="85"/>
      <c r="HI14" s="85"/>
      <c r="HJ14" s="85"/>
      <c r="HK14" s="85"/>
      <c r="HL14" s="85"/>
      <c r="HM14" s="85"/>
      <c r="HN14" s="85"/>
      <c r="HO14" s="85"/>
      <c r="HP14" s="85"/>
      <c r="HQ14" s="85"/>
      <c r="HR14" s="85"/>
      <c r="HS14" s="85"/>
      <c r="HT14" s="85"/>
      <c r="HU14" s="85"/>
      <c r="HV14" s="85"/>
      <c r="HW14" s="85"/>
      <c r="HX14" s="85"/>
      <c r="HY14" s="85"/>
      <c r="HZ14" s="85"/>
      <c r="IA14" s="85"/>
      <c r="IB14" s="85"/>
      <c r="IC14" s="85"/>
      <c r="ID14" s="85"/>
      <c r="IE14" s="85"/>
      <c r="IF14" s="85"/>
      <c r="IG14" s="85"/>
      <c r="IH14" s="85"/>
      <c r="II14" s="85"/>
      <c r="IJ14" s="85"/>
      <c r="IK14" s="85"/>
      <c r="IL14" s="85"/>
      <c r="IM14" s="85"/>
      <c r="IN14" s="85"/>
      <c r="IO14" s="85"/>
      <c r="IP14" s="85"/>
      <c r="IQ14" s="85"/>
      <c r="IR14" s="85"/>
      <c r="IS14" s="85"/>
      <c r="IT14" s="85"/>
      <c r="IU14" s="85"/>
      <c r="IV14" s="85"/>
      <c r="IW14" s="85"/>
      <c r="IX14" s="85"/>
      <c r="IY14" s="85"/>
      <c r="IZ14" s="85"/>
      <c r="JA14" s="85"/>
      <c r="JB14" s="85"/>
      <c r="JC14" s="85"/>
      <c r="JD14" s="85"/>
      <c r="JE14" s="85"/>
      <c r="JF14" s="85"/>
      <c r="JG14" s="85"/>
      <c r="JH14" s="85"/>
      <c r="JI14" s="85"/>
      <c r="JJ14" s="85"/>
      <c r="JK14" s="85"/>
      <c r="JL14" s="85"/>
      <c r="JM14" s="85"/>
      <c r="JN14" s="85"/>
      <c r="JO14" s="85"/>
      <c r="JP14" s="85"/>
      <c r="JQ14" s="85"/>
      <c r="JR14" s="85"/>
      <c r="JS14" s="85"/>
      <c r="JT14" s="85"/>
      <c r="JU14" s="85"/>
      <c r="JV14" s="85"/>
      <c r="JW14" s="85"/>
      <c r="JX14" s="85"/>
      <c r="JY14" s="85"/>
      <c r="JZ14" s="85"/>
      <c r="KA14" s="85"/>
      <c r="KB14" s="85"/>
      <c r="KC14" s="85"/>
      <c r="KD14" s="85"/>
      <c r="KE14" s="85"/>
      <c r="KF14" s="85"/>
      <c r="KG14" s="85"/>
      <c r="KH14" s="85"/>
      <c r="KI14" s="85"/>
      <c r="KJ14" s="85"/>
      <c r="KK14" s="85"/>
      <c r="KL14" s="85"/>
      <c r="KM14" s="85"/>
      <c r="KN14" s="85"/>
      <c r="KO14" s="85"/>
      <c r="KP14" s="85"/>
      <c r="KQ14" s="85"/>
      <c r="KR14" s="85"/>
      <c r="KS14" s="85"/>
      <c r="KT14" s="85"/>
      <c r="KU14" s="85"/>
      <c r="KV14" s="85"/>
      <c r="KW14" s="85"/>
      <c r="KX14" s="85"/>
      <c r="KY14" s="85"/>
      <c r="KZ14" s="85"/>
      <c r="LA14" s="85"/>
      <c r="LB14" s="85"/>
      <c r="LC14" s="85"/>
      <c r="LD14" s="85"/>
      <c r="LE14" s="85"/>
      <c r="LF14" s="85"/>
      <c r="LG14" s="85"/>
      <c r="LH14" s="85"/>
      <c r="LI14" s="85"/>
      <c r="LJ14" s="85"/>
      <c r="LK14" s="85"/>
      <c r="LL14" s="85"/>
      <c r="LM14" s="85"/>
      <c r="LN14" s="85"/>
      <c r="LO14" s="85"/>
      <c r="LP14" s="85"/>
      <c r="LQ14" s="85"/>
      <c r="LR14" s="85"/>
      <c r="LS14" s="85"/>
      <c r="LT14" s="85"/>
      <c r="LU14" s="85"/>
      <c r="LV14" s="85"/>
      <c r="LW14" s="85"/>
      <c r="LX14" s="85"/>
      <c r="LY14" s="85"/>
      <c r="LZ14" s="85"/>
      <c r="MA14" s="85"/>
      <c r="MB14" s="85"/>
      <c r="MC14" s="85"/>
      <c r="MD14" s="85"/>
      <c r="ME14" s="85"/>
      <c r="MF14" s="85"/>
      <c r="MG14" s="85"/>
      <c r="MH14" s="85"/>
      <c r="MI14" s="85"/>
      <c r="MJ14" s="85"/>
      <c r="MK14" s="85"/>
      <c r="ML14" s="85"/>
      <c r="MM14" s="85"/>
      <c r="MN14" s="85"/>
      <c r="MO14" s="85"/>
      <c r="MP14" s="85"/>
      <c r="MQ14" s="85"/>
      <c r="MR14" s="85"/>
      <c r="MS14" s="85"/>
      <c r="MT14" s="85"/>
      <c r="MU14" s="85"/>
      <c r="MV14" s="85"/>
      <c r="MW14" s="85"/>
      <c r="MX14" s="85"/>
      <c r="MY14" s="85"/>
      <c r="MZ14" s="85"/>
      <c r="NA14" s="85"/>
      <c r="NB14" s="85"/>
      <c r="NC14" s="85"/>
      <c r="ND14" s="85"/>
      <c r="NE14" s="85"/>
      <c r="NF14" s="85"/>
      <c r="NG14" s="85"/>
      <c r="NH14" s="85"/>
      <c r="NI14" s="85"/>
      <c r="NJ14" s="85"/>
      <c r="NK14" s="85"/>
      <c r="NL14" s="85"/>
      <c r="NM14" s="85"/>
      <c r="NN14" s="85"/>
      <c r="NO14" s="85"/>
      <c r="NP14" s="85"/>
      <c r="NQ14" s="85"/>
      <c r="NR14" s="85"/>
      <c r="NS14" s="85"/>
      <c r="NT14" s="85"/>
      <c r="NU14" s="85"/>
      <c r="NV14" s="85"/>
      <c r="NW14" s="85"/>
      <c r="NX14" s="85"/>
      <c r="NY14" s="85"/>
      <c r="NZ14" s="85"/>
      <c r="OA14" s="85"/>
      <c r="OB14" s="85"/>
      <c r="OC14" s="85"/>
      <c r="OD14" s="85"/>
      <c r="OE14" s="85"/>
      <c r="OF14" s="85"/>
      <c r="OG14" s="85"/>
      <c r="OH14" s="85"/>
      <c r="OI14" s="85"/>
      <c r="OJ14" s="85"/>
      <c r="OK14" s="85"/>
      <c r="OL14" s="85"/>
      <c r="OM14" s="85"/>
      <c r="ON14" s="85"/>
      <c r="OO14" s="85"/>
      <c r="OP14" s="85"/>
      <c r="OQ14" s="85"/>
      <c r="OR14" s="85"/>
      <c r="OS14" s="85"/>
      <c r="OT14" s="85"/>
      <c r="OU14" s="85"/>
      <c r="OV14" s="85"/>
      <c r="OW14" s="85"/>
      <c r="OX14" s="85"/>
      <c r="OY14" s="85"/>
      <c r="OZ14" s="85"/>
      <c r="PA14" s="85"/>
      <c r="PB14" s="85"/>
      <c r="PC14" s="85"/>
      <c r="PD14" s="85"/>
      <c r="PE14" s="85"/>
      <c r="PF14" s="85"/>
      <c r="PG14" s="85"/>
      <c r="PH14" s="85"/>
      <c r="PI14" s="85"/>
      <c r="PJ14" s="85"/>
      <c r="PK14" s="85"/>
      <c r="PL14" s="85"/>
      <c r="PM14" s="85"/>
      <c r="PN14" s="85"/>
      <c r="PO14" s="85"/>
      <c r="PP14" s="85"/>
      <c r="PQ14" s="85"/>
      <c r="PR14" s="85"/>
      <c r="PS14" s="85"/>
      <c r="PT14" s="85"/>
      <c r="PU14" s="85"/>
      <c r="PV14" s="85"/>
      <c r="PW14" s="85"/>
      <c r="PX14" s="85"/>
      <c r="PY14" s="85"/>
      <c r="PZ14" s="85"/>
      <c r="QA14" s="85"/>
      <c r="QB14" s="85"/>
      <c r="QC14" s="85"/>
      <c r="QD14" s="85"/>
      <c r="QE14" s="85"/>
      <c r="QF14" s="85"/>
      <c r="QG14" s="85"/>
      <c r="QH14" s="85"/>
      <c r="QI14" s="85"/>
      <c r="QJ14" s="85"/>
      <c r="QK14" s="85"/>
      <c r="QL14" s="85"/>
      <c r="QM14" s="85"/>
      <c r="QN14" s="85"/>
      <c r="QO14" s="85"/>
      <c r="QP14" s="85"/>
      <c r="QQ14" s="85"/>
      <c r="QR14" s="85"/>
      <c r="QS14" s="85"/>
      <c r="QT14" s="85"/>
      <c r="QU14" s="85"/>
      <c r="QV14" s="85"/>
      <c r="QW14" s="85"/>
      <c r="QX14" s="85"/>
      <c r="QY14" s="85"/>
      <c r="QZ14" s="85"/>
      <c r="RA14" s="85"/>
      <c r="RB14" s="85"/>
      <c r="RC14" s="85"/>
      <c r="RD14" s="85"/>
      <c r="RE14" s="85"/>
      <c r="RF14" s="85"/>
      <c r="RG14" s="85"/>
      <c r="RH14" s="85"/>
      <c r="RI14" s="85"/>
      <c r="RJ14" s="85"/>
      <c r="RK14" s="85"/>
      <c r="RL14" s="85"/>
      <c r="RM14" s="85"/>
      <c r="RN14" s="85"/>
      <c r="RO14" s="85"/>
      <c r="RP14" s="85"/>
      <c r="RQ14" s="85"/>
      <c r="RR14" s="85"/>
      <c r="RS14" s="85"/>
      <c r="RT14" s="85"/>
      <c r="RU14" s="85"/>
      <c r="RV14" s="85"/>
      <c r="RW14" s="85"/>
      <c r="RX14" s="85"/>
      <c r="RY14" s="85"/>
      <c r="RZ14" s="85"/>
      <c r="SA14" s="85"/>
      <c r="SB14" s="85"/>
      <c r="SC14" s="85"/>
      <c r="SD14" s="85"/>
      <c r="SE14" s="85"/>
      <c r="SF14" s="85"/>
      <c r="SG14" s="85"/>
      <c r="SH14" s="85"/>
      <c r="SI14" s="85"/>
      <c r="SJ14" s="85"/>
      <c r="SK14" s="85"/>
      <c r="SL14" s="85"/>
      <c r="SM14" s="85"/>
      <c r="SN14" s="85"/>
      <c r="SO14" s="85"/>
      <c r="SP14" s="85"/>
      <c r="SQ14" s="85"/>
      <c r="SR14" s="85"/>
      <c r="SS14" s="85"/>
      <c r="ST14" s="85"/>
      <c r="SU14" s="85"/>
      <c r="SV14" s="85"/>
      <c r="SW14" s="85"/>
      <c r="SX14" s="85"/>
      <c r="SY14" s="85"/>
      <c r="SZ14" s="85"/>
      <c r="TA14" s="85"/>
      <c r="TB14" s="85"/>
      <c r="TC14" s="85"/>
      <c r="TD14" s="85"/>
      <c r="TE14" s="85"/>
      <c r="TF14" s="85"/>
      <c r="TG14" s="85"/>
      <c r="TH14" s="85"/>
      <c r="TI14" s="85"/>
      <c r="TJ14" s="85"/>
      <c r="TK14" s="85"/>
      <c r="TL14" s="85"/>
      <c r="TM14" s="85"/>
      <c r="TN14" s="85"/>
      <c r="TO14" s="85"/>
      <c r="TP14" s="85"/>
      <c r="TQ14" s="85"/>
      <c r="TR14" s="85"/>
      <c r="TS14" s="85"/>
      <c r="TT14" s="85"/>
      <c r="TU14" s="85"/>
      <c r="TV14" s="85"/>
      <c r="TW14" s="85"/>
      <c r="TX14" s="85"/>
      <c r="TY14" s="85"/>
      <c r="TZ14" s="85"/>
      <c r="UA14" s="85"/>
      <c r="UB14" s="85"/>
      <c r="UC14" s="85"/>
      <c r="UD14" s="85"/>
      <c r="UE14" s="85"/>
      <c r="UF14" s="85"/>
      <c r="UG14" s="85"/>
      <c r="UH14" s="85"/>
      <c r="UI14" s="85"/>
      <c r="UJ14" s="85"/>
      <c r="UK14" s="85"/>
      <c r="UL14" s="85"/>
      <c r="UM14" s="85"/>
      <c r="UN14" s="85"/>
      <c r="UO14" s="85"/>
      <c r="UP14" s="85"/>
      <c r="UQ14" s="85"/>
      <c r="UR14" s="85"/>
      <c r="US14" s="85"/>
      <c r="UT14" s="85"/>
      <c r="UU14" s="85"/>
      <c r="UV14" s="85"/>
      <c r="UW14" s="85"/>
      <c r="UX14" s="85"/>
      <c r="UY14" s="85"/>
      <c r="UZ14" s="85"/>
      <c r="VA14" s="85"/>
      <c r="VB14" s="85"/>
      <c r="VC14" s="85"/>
      <c r="VD14" s="85"/>
      <c r="VE14" s="85"/>
      <c r="VF14" s="85"/>
      <c r="VG14" s="85"/>
      <c r="VH14" s="85"/>
      <c r="VI14" s="85"/>
      <c r="VJ14" s="85"/>
      <c r="VK14" s="85"/>
      <c r="VL14" s="85"/>
      <c r="VM14" s="85"/>
      <c r="VN14" s="85"/>
      <c r="VO14" s="85"/>
      <c r="VP14" s="85"/>
      <c r="VQ14" s="85"/>
      <c r="VR14" s="85"/>
      <c r="VS14" s="85"/>
      <c r="VT14" s="85"/>
      <c r="VU14" s="85"/>
      <c r="VV14" s="85"/>
      <c r="VW14" s="85"/>
      <c r="VX14" s="85"/>
      <c r="VY14" s="85"/>
      <c r="VZ14" s="85"/>
      <c r="WA14" s="85"/>
      <c r="WB14" s="85"/>
      <c r="WC14" s="85"/>
      <c r="WD14" s="85"/>
      <c r="WE14" s="85"/>
      <c r="WF14" s="85"/>
      <c r="WG14" s="85"/>
      <c r="WH14" s="85"/>
      <c r="WI14" s="85"/>
      <c r="WJ14" s="85"/>
      <c r="WK14" s="85"/>
      <c r="WL14" s="85"/>
      <c r="WM14" s="85"/>
      <c r="WN14" s="85"/>
      <c r="WO14" s="85"/>
      <c r="WP14" s="85"/>
      <c r="WQ14" s="85"/>
      <c r="WR14" s="85"/>
      <c r="WS14" s="85"/>
      <c r="WT14" s="85"/>
      <c r="WU14" s="85"/>
      <c r="WV14" s="85"/>
      <c r="WW14" s="85"/>
      <c r="WX14" s="85"/>
      <c r="WY14" s="85"/>
      <c r="WZ14" s="85"/>
      <c r="XA14" s="85"/>
      <c r="XB14" s="85"/>
      <c r="XC14" s="85"/>
      <c r="XD14" s="85"/>
      <c r="XE14" s="85"/>
      <c r="XF14" s="85"/>
      <c r="XG14" s="85"/>
      <c r="XH14" s="85"/>
      <c r="XI14" s="85"/>
      <c r="XJ14" s="85"/>
      <c r="XK14" s="85"/>
      <c r="XL14" s="85"/>
      <c r="XM14" s="85"/>
      <c r="XN14" s="85"/>
      <c r="XO14" s="85"/>
      <c r="XP14" s="85"/>
      <c r="XQ14" s="85"/>
      <c r="XR14" s="85"/>
      <c r="XS14" s="85"/>
      <c r="XT14" s="85"/>
      <c r="XU14" s="85"/>
      <c r="XV14" s="85"/>
      <c r="XW14" s="85"/>
      <c r="XX14" s="85"/>
      <c r="XY14" s="85"/>
      <c r="XZ14" s="85"/>
      <c r="YA14" s="85"/>
      <c r="YB14" s="85"/>
      <c r="YC14" s="85"/>
      <c r="YD14" s="85"/>
      <c r="YE14" s="85"/>
      <c r="YF14" s="85"/>
      <c r="YG14" s="85"/>
      <c r="YH14" s="85"/>
      <c r="YI14" s="85"/>
      <c r="YJ14" s="85"/>
      <c r="YK14" s="85"/>
      <c r="YL14" s="85"/>
      <c r="YM14" s="85"/>
      <c r="YN14" s="85"/>
      <c r="YO14" s="85"/>
      <c r="YP14" s="85"/>
      <c r="YQ14" s="85"/>
      <c r="YR14" s="85"/>
      <c r="YS14" s="85"/>
      <c r="YT14" s="85"/>
      <c r="YU14" s="85"/>
      <c r="YV14" s="85"/>
      <c r="YW14" s="85"/>
      <c r="YX14" s="85"/>
      <c r="YY14" s="85"/>
      <c r="YZ14" s="85"/>
      <c r="ZA14" s="85"/>
      <c r="ZB14" s="85"/>
      <c r="ZC14" s="85"/>
      <c r="ZD14" s="85"/>
      <c r="ZE14" s="85"/>
      <c r="ZF14" s="85"/>
      <c r="ZG14" s="85"/>
      <c r="ZH14" s="85"/>
      <c r="ZI14" s="85"/>
      <c r="ZJ14" s="85"/>
      <c r="ZK14" s="85"/>
      <c r="ZL14" s="85"/>
      <c r="ZM14" s="85"/>
      <c r="ZN14" s="85"/>
      <c r="ZO14" s="85"/>
      <c r="ZP14" s="85"/>
      <c r="ZQ14" s="85"/>
      <c r="ZR14" s="85"/>
      <c r="ZS14" s="85"/>
      <c r="ZT14" s="85"/>
      <c r="ZU14" s="85"/>
      <c r="ZV14" s="85"/>
      <c r="ZW14" s="85"/>
      <c r="ZX14" s="85"/>
      <c r="ZY14" s="85"/>
      <c r="ZZ14" s="85"/>
      <c r="AAA14" s="85"/>
      <c r="AAB14" s="85"/>
      <c r="AAC14" s="85"/>
      <c r="AAD14" s="85"/>
      <c r="AAE14" s="85"/>
      <c r="AAF14" s="85"/>
      <c r="AAG14" s="85"/>
      <c r="AAH14" s="85"/>
      <c r="AAI14" s="85"/>
      <c r="AAJ14" s="85"/>
      <c r="AAK14" s="85"/>
      <c r="AAL14" s="85"/>
      <c r="AAM14" s="85"/>
      <c r="AAN14" s="85"/>
      <c r="AAO14" s="85"/>
      <c r="AAP14" s="85"/>
      <c r="AAQ14" s="85"/>
      <c r="AAR14" s="85"/>
      <c r="AAS14" s="85"/>
      <c r="AAT14" s="85"/>
      <c r="AAU14" s="85"/>
      <c r="AAV14" s="85"/>
      <c r="AAW14" s="85"/>
      <c r="AAX14" s="85"/>
      <c r="AAY14" s="85"/>
      <c r="AAZ14" s="85"/>
      <c r="ABA14" s="85"/>
      <c r="ABB14" s="85"/>
      <c r="ABC14" s="85"/>
      <c r="ABD14" s="85"/>
      <c r="ABE14" s="85"/>
      <c r="ABF14" s="85"/>
      <c r="ABG14" s="85"/>
      <c r="ABH14" s="85"/>
      <c r="ABI14" s="85"/>
      <c r="ABJ14" s="85"/>
      <c r="ABK14" s="85"/>
      <c r="ABL14" s="85"/>
      <c r="ABM14" s="85"/>
      <c r="ABN14" s="85"/>
      <c r="ABO14" s="85"/>
      <c r="ABP14" s="85"/>
      <c r="ABQ14" s="85"/>
      <c r="ABR14" s="85"/>
      <c r="ABS14" s="85"/>
      <c r="ABT14" s="85"/>
      <c r="ABU14" s="85"/>
      <c r="ABV14" s="85"/>
      <c r="ABW14" s="85"/>
      <c r="ABX14" s="85"/>
      <c r="ABY14" s="85"/>
      <c r="ABZ14" s="85"/>
      <c r="ACA14" s="85"/>
      <c r="ACB14" s="85"/>
      <c r="ACC14" s="85"/>
      <c r="ACD14" s="85"/>
      <c r="ACE14" s="85"/>
      <c r="ACF14" s="85"/>
      <c r="ACG14" s="85"/>
      <c r="ACH14" s="85"/>
      <c r="ACI14" s="85"/>
      <c r="ACJ14" s="85"/>
      <c r="ACK14" s="85"/>
      <c r="ACL14" s="85"/>
      <c r="ACM14" s="85"/>
      <c r="ACN14" s="85"/>
      <c r="ACO14" s="85"/>
      <c r="ACP14" s="85"/>
      <c r="ACQ14" s="85"/>
      <c r="ACR14" s="85"/>
      <c r="ACS14" s="85"/>
      <c r="ACT14" s="85"/>
      <c r="ACU14" s="85"/>
      <c r="ACV14" s="85"/>
      <c r="ACW14" s="85"/>
      <c r="ACX14" s="85"/>
      <c r="ACY14" s="85"/>
      <c r="ACZ14" s="85"/>
      <c r="ADA14" s="85"/>
      <c r="ADB14" s="85"/>
      <c r="ADC14" s="85"/>
      <c r="ADD14" s="85"/>
      <c r="ADE14" s="85"/>
      <c r="ADF14" s="85"/>
      <c r="ADG14" s="85"/>
      <c r="ADH14" s="85"/>
      <c r="ADI14" s="85"/>
      <c r="ADJ14" s="85"/>
      <c r="ADK14" s="85"/>
      <c r="ADL14" s="85"/>
      <c r="ADM14" s="85"/>
      <c r="ADN14" s="85"/>
      <c r="ADO14" s="85"/>
      <c r="ADP14" s="85"/>
      <c r="ADQ14" s="85"/>
      <c r="ADR14" s="85"/>
      <c r="ADS14" s="85"/>
      <c r="ADT14" s="85"/>
      <c r="ADU14" s="85"/>
      <c r="ADV14" s="85"/>
      <c r="ADW14" s="85"/>
      <c r="ADX14" s="85"/>
      <c r="ADY14" s="85"/>
      <c r="ADZ14" s="85"/>
      <c r="AEA14" s="85"/>
      <c r="AEB14" s="85"/>
      <c r="AEC14" s="85"/>
      <c r="AED14" s="85"/>
      <c r="AEE14" s="85"/>
      <c r="AEF14" s="85"/>
      <c r="AEG14" s="85"/>
      <c r="AEH14" s="85"/>
      <c r="AEI14" s="85"/>
      <c r="AEJ14" s="85"/>
      <c r="AEK14" s="85"/>
      <c r="AEL14" s="85"/>
      <c r="AEM14" s="85"/>
      <c r="AEN14" s="85"/>
      <c r="AEO14" s="85"/>
      <c r="AEP14" s="85"/>
      <c r="AEQ14" s="85"/>
      <c r="AER14" s="85"/>
      <c r="AES14" s="85"/>
      <c r="AET14" s="85"/>
      <c r="AEU14" s="85"/>
      <c r="AEV14" s="85"/>
      <c r="AEW14" s="85"/>
      <c r="AEX14" s="85"/>
      <c r="AEY14" s="85"/>
      <c r="AEZ14" s="85"/>
      <c r="AFA14" s="85"/>
      <c r="AFB14" s="85"/>
      <c r="AFC14" s="85"/>
      <c r="AFD14" s="85"/>
      <c r="AFE14" s="85"/>
      <c r="AFF14" s="85"/>
      <c r="AFG14" s="85"/>
      <c r="AFH14" s="85"/>
      <c r="AFI14" s="85"/>
      <c r="AFJ14" s="85"/>
      <c r="AFK14" s="85"/>
      <c r="AFL14" s="85"/>
      <c r="AFM14" s="85"/>
      <c r="AFN14" s="85"/>
      <c r="AFO14" s="85"/>
      <c r="AFP14" s="85"/>
      <c r="AFQ14" s="85"/>
      <c r="AFR14" s="85"/>
      <c r="AFS14" s="85"/>
      <c r="AFT14" s="85"/>
      <c r="AFU14" s="85"/>
      <c r="AFV14" s="85"/>
      <c r="AFW14" s="85"/>
      <c r="AFX14" s="85"/>
      <c r="AFY14" s="85"/>
      <c r="AFZ14" s="85"/>
      <c r="AGA14" s="85"/>
      <c r="AGB14" s="85"/>
      <c r="AGC14" s="85"/>
      <c r="AGD14" s="85"/>
      <c r="AGE14" s="85"/>
      <c r="AGF14" s="85"/>
      <c r="AGG14" s="85"/>
      <c r="AGH14" s="85"/>
      <c r="AGI14" s="85"/>
      <c r="AGJ14" s="85"/>
      <c r="AGK14" s="85"/>
      <c r="AGL14" s="85"/>
      <c r="AGM14" s="85"/>
      <c r="AGN14" s="85"/>
      <c r="AGO14" s="85"/>
      <c r="AGP14" s="85"/>
      <c r="AGQ14" s="85"/>
      <c r="AGR14" s="85"/>
      <c r="AGS14" s="85"/>
      <c r="AGT14" s="85"/>
      <c r="AGU14" s="85"/>
      <c r="AGV14" s="85"/>
      <c r="AGW14" s="85"/>
      <c r="AGX14" s="85"/>
      <c r="AGY14" s="85"/>
      <c r="AGZ14" s="85"/>
      <c r="AHA14" s="85"/>
      <c r="AHB14" s="85"/>
      <c r="AHC14" s="85"/>
      <c r="AHD14" s="85"/>
      <c r="AHE14" s="85"/>
      <c r="AHF14" s="85"/>
      <c r="AHG14" s="85"/>
      <c r="AHH14" s="85"/>
      <c r="AHI14" s="85"/>
      <c r="AHJ14" s="85"/>
      <c r="AHK14" s="85"/>
      <c r="AHL14" s="85"/>
      <c r="AHM14" s="85"/>
      <c r="AHN14" s="85"/>
      <c r="AHO14" s="85"/>
      <c r="AHP14" s="85"/>
      <c r="AHQ14" s="85"/>
      <c r="AHR14" s="85"/>
      <c r="AHS14" s="85"/>
      <c r="AHT14" s="85"/>
      <c r="AHU14" s="85"/>
      <c r="AHV14" s="85"/>
      <c r="AHW14" s="85"/>
      <c r="AHX14" s="85"/>
      <c r="AHY14" s="85"/>
      <c r="AHZ14" s="85"/>
      <c r="AIA14" s="85"/>
      <c r="AIB14" s="85"/>
      <c r="AIC14" s="85"/>
      <c r="AID14" s="85"/>
      <c r="AIE14" s="85"/>
      <c r="AIF14" s="85"/>
      <c r="AIG14" s="85"/>
      <c r="AIH14" s="85"/>
      <c r="AII14" s="85"/>
      <c r="AIJ14" s="85"/>
      <c r="AIK14" s="85"/>
      <c r="AIL14" s="85"/>
      <c r="AIM14" s="85"/>
      <c r="AIN14" s="85"/>
      <c r="AIO14" s="85"/>
      <c r="AIP14" s="85"/>
      <c r="AIQ14" s="85"/>
      <c r="AIR14" s="85"/>
      <c r="AIS14" s="85"/>
      <c r="AIT14" s="85"/>
      <c r="AIU14" s="85"/>
      <c r="AIV14" s="85"/>
      <c r="AIW14" s="85"/>
      <c r="AIX14" s="85"/>
      <c r="AIY14" s="85"/>
      <c r="AIZ14" s="85"/>
      <c r="AJA14" s="85"/>
      <c r="AJB14" s="85"/>
      <c r="AJC14" s="85"/>
      <c r="AJD14" s="85"/>
      <c r="AJE14" s="85"/>
      <c r="AJF14" s="85"/>
      <c r="AJG14" s="85"/>
      <c r="AJH14" s="85"/>
      <c r="AJI14" s="85"/>
      <c r="AJJ14" s="85"/>
      <c r="AJK14" s="85"/>
      <c r="AJL14" s="85"/>
      <c r="AJM14" s="85"/>
      <c r="AJN14" s="85"/>
      <c r="AJO14" s="85"/>
      <c r="AJP14" s="85"/>
      <c r="AJQ14" s="85"/>
      <c r="AJR14" s="85"/>
      <c r="AJS14" s="85"/>
      <c r="AJT14" s="85"/>
      <c r="AJU14" s="85"/>
      <c r="AJV14" s="85"/>
      <c r="AJW14" s="85"/>
      <c r="AJX14" s="85"/>
      <c r="AJY14" s="85"/>
      <c r="AJZ14" s="85"/>
      <c r="AKA14" s="85"/>
      <c r="AKB14" s="85"/>
      <c r="AKC14" s="85"/>
      <c r="AKD14" s="85"/>
      <c r="AKE14" s="85"/>
      <c r="AKF14" s="85"/>
      <c r="AKG14" s="85"/>
      <c r="AKH14" s="85"/>
      <c r="AKI14" s="85"/>
      <c r="AKJ14" s="85"/>
      <c r="AKK14" s="85"/>
      <c r="AKL14" s="85"/>
      <c r="AKM14" s="85"/>
      <c r="AKN14" s="85"/>
      <c r="AKO14" s="85"/>
      <c r="AKP14" s="85"/>
      <c r="AKQ14" s="85"/>
      <c r="AKR14" s="85"/>
      <c r="AKS14" s="85"/>
      <c r="AKT14" s="85"/>
      <c r="AKU14" s="85"/>
      <c r="AKV14" s="85"/>
      <c r="AKW14" s="85"/>
      <c r="AKX14" s="85"/>
      <c r="AKY14" s="85"/>
      <c r="AKZ14" s="85"/>
      <c r="ALA14" s="85"/>
      <c r="ALB14" s="85"/>
      <c r="ALC14" s="85"/>
      <c r="ALD14" s="85"/>
      <c r="ALE14" s="85"/>
      <c r="ALF14" s="85"/>
      <c r="ALG14" s="85"/>
      <c r="ALH14" s="85"/>
      <c r="ALI14" s="85"/>
      <c r="ALJ14" s="85"/>
      <c r="ALK14" s="85"/>
      <c r="ALL14" s="85"/>
      <c r="ALM14" s="85"/>
      <c r="ALN14" s="85"/>
      <c r="ALO14" s="85"/>
      <c r="ALP14" s="85"/>
      <c r="ALQ14" s="85"/>
      <c r="ALR14" s="85"/>
      <c r="ALS14" s="85"/>
      <c r="ALT14" s="85"/>
      <c r="ALU14" s="85"/>
      <c r="ALV14" s="85"/>
      <c r="ALW14" s="85"/>
      <c r="ALX14" s="85"/>
      <c r="ALY14" s="85"/>
      <c r="ALZ14" s="85"/>
      <c r="AMA14" s="85"/>
      <c r="AMB14" s="85"/>
      <c r="AMC14" s="85"/>
      <c r="AMD14" s="85"/>
      <c r="AME14" s="85"/>
      <c r="AMF14" s="85"/>
      <c r="AMG14" s="85"/>
      <c r="AMH14" s="85"/>
      <c r="AMI14" s="85"/>
      <c r="AMJ14" s="85"/>
      <c r="AMK14" s="85"/>
      <c r="AML14" s="85"/>
      <c r="AMM14" s="85"/>
      <c r="AMN14" s="85"/>
      <c r="AMO14" s="85"/>
      <c r="AMP14" s="85"/>
      <c r="AMQ14" s="85"/>
      <c r="AMR14" s="85"/>
      <c r="AMS14" s="85"/>
      <c r="AMT14" s="85"/>
      <c r="AMU14" s="85"/>
      <c r="AMV14" s="85"/>
      <c r="AMW14" s="85"/>
      <c r="AMX14" s="85"/>
      <c r="AMY14" s="85"/>
      <c r="AMZ14" s="85"/>
      <c r="ANA14" s="85"/>
      <c r="ANB14" s="85"/>
      <c r="ANC14" s="85"/>
      <c r="AND14" s="85"/>
      <c r="ANE14" s="85"/>
      <c r="ANF14" s="85"/>
      <c r="ANG14" s="85"/>
      <c r="ANH14" s="85"/>
      <c r="ANI14" s="85"/>
      <c r="ANJ14" s="85"/>
      <c r="ANK14" s="85"/>
      <c r="ANL14" s="85"/>
      <c r="ANM14" s="85"/>
      <c r="ANN14" s="85"/>
      <c r="ANO14" s="85"/>
      <c r="ANP14" s="85"/>
      <c r="ANQ14" s="85"/>
      <c r="ANR14" s="85"/>
      <c r="ANS14" s="85"/>
      <c r="ANT14" s="85"/>
      <c r="ANU14" s="85"/>
      <c r="ANV14" s="85"/>
      <c r="ANW14" s="85"/>
      <c r="ANX14" s="85"/>
      <c r="ANY14" s="85"/>
      <c r="ANZ14" s="85"/>
      <c r="AOA14" s="85"/>
      <c r="AOB14" s="85"/>
      <c r="AOC14" s="85"/>
      <c r="AOD14" s="85"/>
      <c r="AOE14" s="85"/>
      <c r="AOF14" s="85"/>
      <c r="AOG14" s="85"/>
      <c r="AOH14" s="85"/>
      <c r="AOI14" s="85"/>
      <c r="AOJ14" s="85"/>
      <c r="AOK14" s="85"/>
      <c r="AOL14" s="85"/>
      <c r="AOM14" s="85"/>
      <c r="AON14" s="85"/>
      <c r="AOO14" s="85"/>
      <c r="AOP14" s="85"/>
      <c r="AOQ14" s="85"/>
      <c r="AOR14" s="85"/>
      <c r="AOS14" s="85"/>
      <c r="AOT14" s="85"/>
      <c r="AOU14" s="85"/>
      <c r="AOV14" s="85"/>
      <c r="AOW14" s="85"/>
      <c r="AOX14" s="85"/>
      <c r="AOY14" s="85"/>
      <c r="AOZ14" s="85"/>
      <c r="APA14" s="85"/>
      <c r="APB14" s="85"/>
      <c r="APC14" s="85"/>
      <c r="APD14" s="85"/>
      <c r="APE14" s="85"/>
      <c r="APF14" s="85"/>
      <c r="APG14" s="85"/>
      <c r="APH14" s="85"/>
      <c r="API14" s="85"/>
    </row>
    <row r="15" spans="1:1101" x14ac:dyDescent="0.25">
      <c r="A15" s="188" t="s">
        <v>11</v>
      </c>
      <c r="B15" s="190">
        <v>1</v>
      </c>
      <c r="C15" s="190">
        <f t="shared" ref="C15:C23" si="3">D15+E15</f>
        <v>188.25</v>
      </c>
      <c r="D15" s="190">
        <f>D14</f>
        <v>157</v>
      </c>
      <c r="E15" s="191">
        <v>31.25</v>
      </c>
      <c r="F15" s="190"/>
      <c r="G15" s="193">
        <v>7.24</v>
      </c>
      <c r="H15" s="192">
        <f t="shared" ref="H15:H66" si="4">ROUND(G15*E15*2,2)</f>
        <v>452.5</v>
      </c>
      <c r="I15" s="193">
        <f t="shared" ref="I15:I66" si="5">ROUND(H15*1.2359,2)</f>
        <v>559.24</v>
      </c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5"/>
      <c r="BG15" s="85"/>
      <c r="BH15" s="85"/>
      <c r="BI15" s="85"/>
      <c r="BJ15" s="85"/>
      <c r="BK15" s="85"/>
      <c r="BL15" s="85"/>
      <c r="BM15" s="85"/>
      <c r="BN15" s="85"/>
      <c r="BO15" s="85"/>
      <c r="BP15" s="85"/>
      <c r="BQ15" s="85"/>
      <c r="BR15" s="85"/>
      <c r="BS15" s="85"/>
      <c r="BT15" s="85"/>
      <c r="BU15" s="85"/>
      <c r="BV15" s="85"/>
      <c r="BW15" s="85"/>
      <c r="BX15" s="85"/>
      <c r="BY15" s="85"/>
      <c r="BZ15" s="85"/>
      <c r="CA15" s="85"/>
      <c r="CB15" s="85"/>
      <c r="CC15" s="85"/>
      <c r="CD15" s="85"/>
      <c r="CE15" s="85"/>
      <c r="CF15" s="85"/>
      <c r="CG15" s="85"/>
      <c r="CH15" s="85"/>
      <c r="CI15" s="85"/>
      <c r="CJ15" s="85"/>
      <c r="CK15" s="85"/>
      <c r="CL15" s="85"/>
      <c r="CM15" s="85"/>
      <c r="CN15" s="85"/>
      <c r="CO15" s="85"/>
      <c r="CP15" s="85"/>
      <c r="CQ15" s="85"/>
      <c r="CR15" s="85"/>
      <c r="CS15" s="85"/>
      <c r="CT15" s="85"/>
      <c r="CU15" s="85"/>
      <c r="CV15" s="85"/>
      <c r="CW15" s="85"/>
      <c r="CX15" s="85"/>
      <c r="CY15" s="85"/>
      <c r="CZ15" s="85"/>
      <c r="DA15" s="85"/>
      <c r="DB15" s="85"/>
      <c r="DC15" s="85"/>
      <c r="DD15" s="85"/>
      <c r="DE15" s="85"/>
      <c r="DF15" s="85"/>
      <c r="DG15" s="85"/>
      <c r="DH15" s="85"/>
      <c r="DI15" s="85"/>
      <c r="DJ15" s="85"/>
      <c r="DK15" s="85"/>
      <c r="DL15" s="85"/>
      <c r="DM15" s="85"/>
      <c r="DN15" s="85"/>
      <c r="DO15" s="85"/>
      <c r="DP15" s="85"/>
      <c r="DQ15" s="85"/>
      <c r="DR15" s="85"/>
      <c r="DS15" s="85"/>
      <c r="DT15" s="85"/>
      <c r="DU15" s="85"/>
      <c r="DV15" s="85"/>
      <c r="DW15" s="85"/>
      <c r="DX15" s="85"/>
      <c r="DY15" s="85"/>
      <c r="DZ15" s="85"/>
      <c r="EA15" s="85"/>
      <c r="EB15" s="85"/>
      <c r="EC15" s="85"/>
      <c r="ED15" s="85"/>
      <c r="EE15" s="85"/>
      <c r="EF15" s="85"/>
      <c r="EG15" s="85"/>
      <c r="EH15" s="85"/>
      <c r="EI15" s="85"/>
      <c r="EJ15" s="85"/>
      <c r="EK15" s="85"/>
      <c r="EL15" s="85"/>
      <c r="EM15" s="85"/>
      <c r="EN15" s="85"/>
      <c r="EO15" s="85"/>
      <c r="EP15" s="85"/>
      <c r="EQ15" s="85"/>
      <c r="ER15" s="85"/>
      <c r="ES15" s="85"/>
      <c r="ET15" s="85"/>
      <c r="EU15" s="85"/>
      <c r="EV15" s="85"/>
      <c r="EW15" s="85"/>
      <c r="EX15" s="85"/>
      <c r="EY15" s="85"/>
      <c r="EZ15" s="85"/>
      <c r="FA15" s="85"/>
      <c r="FB15" s="85"/>
      <c r="FC15" s="85"/>
      <c r="FD15" s="85"/>
      <c r="FE15" s="85"/>
      <c r="FF15" s="85"/>
      <c r="FG15" s="85"/>
      <c r="FH15" s="85"/>
      <c r="FI15" s="85"/>
      <c r="FJ15" s="85"/>
      <c r="FK15" s="85"/>
      <c r="FL15" s="85"/>
      <c r="FM15" s="85"/>
      <c r="FN15" s="85"/>
      <c r="FO15" s="85"/>
      <c r="FP15" s="85"/>
      <c r="FQ15" s="85"/>
      <c r="FR15" s="85"/>
      <c r="FS15" s="85"/>
      <c r="FT15" s="85"/>
      <c r="FU15" s="85"/>
      <c r="FV15" s="85"/>
      <c r="FW15" s="85"/>
      <c r="FX15" s="85"/>
      <c r="FY15" s="85"/>
      <c r="FZ15" s="85"/>
      <c r="GA15" s="85"/>
      <c r="GB15" s="85"/>
      <c r="GC15" s="85"/>
      <c r="GD15" s="85"/>
      <c r="GE15" s="85"/>
      <c r="GF15" s="85"/>
      <c r="GG15" s="85"/>
      <c r="GH15" s="85"/>
      <c r="GI15" s="85"/>
      <c r="GJ15" s="85"/>
      <c r="GK15" s="85"/>
      <c r="GL15" s="85"/>
      <c r="GM15" s="85"/>
      <c r="GN15" s="85"/>
      <c r="GO15" s="85"/>
      <c r="GP15" s="85"/>
      <c r="GQ15" s="85"/>
      <c r="GR15" s="85"/>
      <c r="GS15" s="85"/>
      <c r="GT15" s="85"/>
      <c r="GU15" s="85"/>
      <c r="GV15" s="85"/>
      <c r="GW15" s="85"/>
      <c r="GX15" s="85"/>
      <c r="GY15" s="85"/>
      <c r="GZ15" s="85"/>
      <c r="HA15" s="85"/>
      <c r="HB15" s="85"/>
      <c r="HC15" s="85"/>
      <c r="HD15" s="85"/>
      <c r="HE15" s="85"/>
      <c r="HF15" s="85"/>
      <c r="HG15" s="85"/>
      <c r="HH15" s="85"/>
      <c r="HI15" s="85"/>
      <c r="HJ15" s="85"/>
      <c r="HK15" s="85"/>
      <c r="HL15" s="85"/>
      <c r="HM15" s="85"/>
      <c r="HN15" s="85"/>
      <c r="HO15" s="85"/>
      <c r="HP15" s="85"/>
      <c r="HQ15" s="85"/>
      <c r="HR15" s="85"/>
      <c r="HS15" s="85"/>
      <c r="HT15" s="85"/>
      <c r="HU15" s="85"/>
      <c r="HV15" s="85"/>
      <c r="HW15" s="85"/>
      <c r="HX15" s="85"/>
      <c r="HY15" s="85"/>
      <c r="HZ15" s="85"/>
      <c r="IA15" s="85"/>
      <c r="IB15" s="85"/>
      <c r="IC15" s="85"/>
      <c r="ID15" s="85"/>
      <c r="IE15" s="85"/>
      <c r="IF15" s="85"/>
      <c r="IG15" s="85"/>
      <c r="IH15" s="85"/>
      <c r="II15" s="85"/>
      <c r="IJ15" s="85"/>
      <c r="IK15" s="85"/>
      <c r="IL15" s="85"/>
      <c r="IM15" s="85"/>
      <c r="IN15" s="85"/>
      <c r="IO15" s="85"/>
      <c r="IP15" s="85"/>
      <c r="IQ15" s="85"/>
      <c r="IR15" s="85"/>
      <c r="IS15" s="85"/>
      <c r="IT15" s="85"/>
      <c r="IU15" s="85"/>
      <c r="IV15" s="85"/>
      <c r="IW15" s="85"/>
      <c r="IX15" s="85"/>
      <c r="IY15" s="85"/>
      <c r="IZ15" s="85"/>
      <c r="JA15" s="85"/>
      <c r="JB15" s="85"/>
      <c r="JC15" s="85"/>
      <c r="JD15" s="85"/>
      <c r="JE15" s="85"/>
      <c r="JF15" s="85"/>
      <c r="JG15" s="85"/>
      <c r="JH15" s="85"/>
      <c r="JI15" s="85"/>
      <c r="JJ15" s="85"/>
      <c r="JK15" s="85"/>
      <c r="JL15" s="85"/>
      <c r="JM15" s="85"/>
      <c r="JN15" s="85"/>
      <c r="JO15" s="85"/>
      <c r="JP15" s="85"/>
      <c r="JQ15" s="85"/>
      <c r="JR15" s="85"/>
      <c r="JS15" s="85"/>
      <c r="JT15" s="85"/>
      <c r="JU15" s="85"/>
      <c r="JV15" s="85"/>
      <c r="JW15" s="85"/>
      <c r="JX15" s="85"/>
      <c r="JY15" s="85"/>
      <c r="JZ15" s="85"/>
      <c r="KA15" s="85"/>
      <c r="KB15" s="85"/>
      <c r="KC15" s="85"/>
      <c r="KD15" s="85"/>
      <c r="KE15" s="85"/>
      <c r="KF15" s="85"/>
      <c r="KG15" s="85"/>
      <c r="KH15" s="85"/>
      <c r="KI15" s="85"/>
      <c r="KJ15" s="85"/>
      <c r="KK15" s="85"/>
      <c r="KL15" s="85"/>
      <c r="KM15" s="85"/>
      <c r="KN15" s="85"/>
      <c r="KO15" s="85"/>
      <c r="KP15" s="85"/>
      <c r="KQ15" s="85"/>
      <c r="KR15" s="85"/>
      <c r="KS15" s="85"/>
      <c r="KT15" s="85"/>
      <c r="KU15" s="85"/>
      <c r="KV15" s="85"/>
      <c r="KW15" s="85"/>
      <c r="KX15" s="85"/>
      <c r="KY15" s="85"/>
      <c r="KZ15" s="85"/>
      <c r="LA15" s="85"/>
      <c r="LB15" s="85"/>
      <c r="LC15" s="85"/>
      <c r="LD15" s="85"/>
      <c r="LE15" s="85"/>
      <c r="LF15" s="85"/>
      <c r="LG15" s="85"/>
      <c r="LH15" s="85"/>
      <c r="LI15" s="85"/>
      <c r="LJ15" s="85"/>
      <c r="LK15" s="85"/>
      <c r="LL15" s="85"/>
      <c r="LM15" s="85"/>
      <c r="LN15" s="85"/>
      <c r="LO15" s="85"/>
      <c r="LP15" s="85"/>
      <c r="LQ15" s="85"/>
      <c r="LR15" s="85"/>
      <c r="LS15" s="85"/>
      <c r="LT15" s="85"/>
      <c r="LU15" s="85"/>
      <c r="LV15" s="85"/>
      <c r="LW15" s="85"/>
      <c r="LX15" s="85"/>
      <c r="LY15" s="85"/>
      <c r="LZ15" s="85"/>
      <c r="MA15" s="85"/>
      <c r="MB15" s="85"/>
      <c r="MC15" s="85"/>
      <c r="MD15" s="85"/>
      <c r="ME15" s="85"/>
      <c r="MF15" s="85"/>
      <c r="MG15" s="85"/>
      <c r="MH15" s="85"/>
      <c r="MI15" s="85"/>
      <c r="MJ15" s="85"/>
      <c r="MK15" s="85"/>
      <c r="ML15" s="85"/>
      <c r="MM15" s="85"/>
      <c r="MN15" s="85"/>
      <c r="MO15" s="85"/>
      <c r="MP15" s="85"/>
      <c r="MQ15" s="85"/>
      <c r="MR15" s="85"/>
      <c r="MS15" s="85"/>
      <c r="MT15" s="85"/>
      <c r="MU15" s="85"/>
      <c r="MV15" s="85"/>
      <c r="MW15" s="85"/>
      <c r="MX15" s="85"/>
      <c r="MY15" s="85"/>
      <c r="MZ15" s="85"/>
      <c r="NA15" s="85"/>
      <c r="NB15" s="85"/>
      <c r="NC15" s="85"/>
      <c r="ND15" s="85"/>
      <c r="NE15" s="85"/>
      <c r="NF15" s="85"/>
      <c r="NG15" s="85"/>
      <c r="NH15" s="85"/>
      <c r="NI15" s="85"/>
      <c r="NJ15" s="85"/>
      <c r="NK15" s="85"/>
      <c r="NL15" s="85"/>
      <c r="NM15" s="85"/>
      <c r="NN15" s="85"/>
      <c r="NO15" s="85"/>
      <c r="NP15" s="85"/>
      <c r="NQ15" s="85"/>
      <c r="NR15" s="85"/>
      <c r="NS15" s="85"/>
      <c r="NT15" s="85"/>
      <c r="NU15" s="85"/>
      <c r="NV15" s="85"/>
      <c r="NW15" s="85"/>
      <c r="NX15" s="85"/>
      <c r="NY15" s="85"/>
      <c r="NZ15" s="85"/>
      <c r="OA15" s="85"/>
      <c r="OB15" s="85"/>
      <c r="OC15" s="85"/>
      <c r="OD15" s="85"/>
      <c r="OE15" s="85"/>
      <c r="OF15" s="85"/>
      <c r="OG15" s="85"/>
      <c r="OH15" s="85"/>
      <c r="OI15" s="85"/>
      <c r="OJ15" s="85"/>
      <c r="OK15" s="85"/>
      <c r="OL15" s="85"/>
      <c r="OM15" s="85"/>
      <c r="ON15" s="85"/>
      <c r="OO15" s="85"/>
      <c r="OP15" s="85"/>
      <c r="OQ15" s="85"/>
      <c r="OR15" s="85"/>
      <c r="OS15" s="85"/>
      <c r="OT15" s="85"/>
      <c r="OU15" s="85"/>
      <c r="OV15" s="85"/>
      <c r="OW15" s="85"/>
      <c r="OX15" s="85"/>
      <c r="OY15" s="85"/>
      <c r="OZ15" s="85"/>
      <c r="PA15" s="85"/>
      <c r="PB15" s="85"/>
      <c r="PC15" s="85"/>
      <c r="PD15" s="85"/>
      <c r="PE15" s="85"/>
      <c r="PF15" s="85"/>
      <c r="PG15" s="85"/>
      <c r="PH15" s="85"/>
      <c r="PI15" s="85"/>
      <c r="PJ15" s="85"/>
      <c r="PK15" s="85"/>
      <c r="PL15" s="85"/>
      <c r="PM15" s="85"/>
      <c r="PN15" s="85"/>
      <c r="PO15" s="85"/>
      <c r="PP15" s="85"/>
      <c r="PQ15" s="85"/>
      <c r="PR15" s="85"/>
      <c r="PS15" s="85"/>
      <c r="PT15" s="85"/>
      <c r="PU15" s="85"/>
      <c r="PV15" s="85"/>
      <c r="PW15" s="85"/>
      <c r="PX15" s="85"/>
      <c r="PY15" s="85"/>
      <c r="PZ15" s="85"/>
      <c r="QA15" s="85"/>
      <c r="QB15" s="85"/>
      <c r="QC15" s="85"/>
      <c r="QD15" s="85"/>
      <c r="QE15" s="85"/>
      <c r="QF15" s="85"/>
      <c r="QG15" s="85"/>
      <c r="QH15" s="85"/>
      <c r="QI15" s="85"/>
      <c r="QJ15" s="85"/>
      <c r="QK15" s="85"/>
      <c r="QL15" s="85"/>
      <c r="QM15" s="85"/>
      <c r="QN15" s="85"/>
      <c r="QO15" s="85"/>
      <c r="QP15" s="85"/>
      <c r="QQ15" s="85"/>
      <c r="QR15" s="85"/>
      <c r="QS15" s="85"/>
      <c r="QT15" s="85"/>
      <c r="QU15" s="85"/>
      <c r="QV15" s="85"/>
      <c r="QW15" s="85"/>
      <c r="QX15" s="85"/>
      <c r="QY15" s="85"/>
      <c r="QZ15" s="85"/>
      <c r="RA15" s="85"/>
      <c r="RB15" s="85"/>
      <c r="RC15" s="85"/>
      <c r="RD15" s="85"/>
      <c r="RE15" s="85"/>
      <c r="RF15" s="85"/>
      <c r="RG15" s="85"/>
      <c r="RH15" s="85"/>
      <c r="RI15" s="85"/>
      <c r="RJ15" s="85"/>
      <c r="RK15" s="85"/>
      <c r="RL15" s="85"/>
      <c r="RM15" s="85"/>
      <c r="RN15" s="85"/>
      <c r="RO15" s="85"/>
      <c r="RP15" s="85"/>
      <c r="RQ15" s="85"/>
      <c r="RR15" s="85"/>
      <c r="RS15" s="85"/>
      <c r="RT15" s="85"/>
      <c r="RU15" s="85"/>
      <c r="RV15" s="85"/>
      <c r="RW15" s="85"/>
      <c r="RX15" s="85"/>
      <c r="RY15" s="85"/>
      <c r="RZ15" s="85"/>
      <c r="SA15" s="85"/>
      <c r="SB15" s="85"/>
      <c r="SC15" s="85"/>
      <c r="SD15" s="85"/>
      <c r="SE15" s="85"/>
      <c r="SF15" s="85"/>
      <c r="SG15" s="85"/>
      <c r="SH15" s="85"/>
      <c r="SI15" s="85"/>
      <c r="SJ15" s="85"/>
      <c r="SK15" s="85"/>
      <c r="SL15" s="85"/>
      <c r="SM15" s="85"/>
      <c r="SN15" s="85"/>
      <c r="SO15" s="85"/>
      <c r="SP15" s="85"/>
      <c r="SQ15" s="85"/>
      <c r="SR15" s="85"/>
      <c r="SS15" s="85"/>
      <c r="ST15" s="85"/>
      <c r="SU15" s="85"/>
      <c r="SV15" s="85"/>
      <c r="SW15" s="85"/>
      <c r="SX15" s="85"/>
      <c r="SY15" s="85"/>
      <c r="SZ15" s="85"/>
      <c r="TA15" s="85"/>
      <c r="TB15" s="85"/>
      <c r="TC15" s="85"/>
      <c r="TD15" s="85"/>
      <c r="TE15" s="85"/>
      <c r="TF15" s="85"/>
      <c r="TG15" s="85"/>
      <c r="TH15" s="85"/>
      <c r="TI15" s="85"/>
      <c r="TJ15" s="85"/>
      <c r="TK15" s="85"/>
      <c r="TL15" s="85"/>
      <c r="TM15" s="85"/>
      <c r="TN15" s="85"/>
      <c r="TO15" s="85"/>
      <c r="TP15" s="85"/>
      <c r="TQ15" s="85"/>
      <c r="TR15" s="85"/>
      <c r="TS15" s="85"/>
      <c r="TT15" s="85"/>
      <c r="TU15" s="85"/>
      <c r="TV15" s="85"/>
      <c r="TW15" s="85"/>
      <c r="TX15" s="85"/>
      <c r="TY15" s="85"/>
      <c r="TZ15" s="85"/>
      <c r="UA15" s="85"/>
      <c r="UB15" s="85"/>
      <c r="UC15" s="85"/>
      <c r="UD15" s="85"/>
      <c r="UE15" s="85"/>
      <c r="UF15" s="85"/>
      <c r="UG15" s="85"/>
      <c r="UH15" s="85"/>
      <c r="UI15" s="85"/>
      <c r="UJ15" s="85"/>
      <c r="UK15" s="85"/>
      <c r="UL15" s="85"/>
      <c r="UM15" s="85"/>
      <c r="UN15" s="85"/>
      <c r="UO15" s="85"/>
      <c r="UP15" s="85"/>
      <c r="UQ15" s="85"/>
      <c r="UR15" s="85"/>
      <c r="US15" s="85"/>
      <c r="UT15" s="85"/>
      <c r="UU15" s="85"/>
      <c r="UV15" s="85"/>
      <c r="UW15" s="85"/>
      <c r="UX15" s="85"/>
      <c r="UY15" s="85"/>
      <c r="UZ15" s="85"/>
      <c r="VA15" s="85"/>
      <c r="VB15" s="85"/>
      <c r="VC15" s="85"/>
      <c r="VD15" s="85"/>
      <c r="VE15" s="85"/>
      <c r="VF15" s="85"/>
      <c r="VG15" s="85"/>
      <c r="VH15" s="85"/>
      <c r="VI15" s="85"/>
      <c r="VJ15" s="85"/>
      <c r="VK15" s="85"/>
      <c r="VL15" s="85"/>
      <c r="VM15" s="85"/>
      <c r="VN15" s="85"/>
      <c r="VO15" s="85"/>
      <c r="VP15" s="85"/>
      <c r="VQ15" s="85"/>
      <c r="VR15" s="85"/>
      <c r="VS15" s="85"/>
      <c r="VT15" s="85"/>
      <c r="VU15" s="85"/>
      <c r="VV15" s="85"/>
      <c r="VW15" s="85"/>
      <c r="VX15" s="85"/>
      <c r="VY15" s="85"/>
      <c r="VZ15" s="85"/>
      <c r="WA15" s="85"/>
      <c r="WB15" s="85"/>
      <c r="WC15" s="85"/>
      <c r="WD15" s="85"/>
      <c r="WE15" s="85"/>
      <c r="WF15" s="85"/>
      <c r="WG15" s="85"/>
      <c r="WH15" s="85"/>
      <c r="WI15" s="85"/>
      <c r="WJ15" s="85"/>
      <c r="WK15" s="85"/>
      <c r="WL15" s="85"/>
      <c r="WM15" s="85"/>
      <c r="WN15" s="85"/>
      <c r="WO15" s="85"/>
      <c r="WP15" s="85"/>
      <c r="WQ15" s="85"/>
      <c r="WR15" s="85"/>
      <c r="WS15" s="85"/>
      <c r="WT15" s="85"/>
      <c r="WU15" s="85"/>
      <c r="WV15" s="85"/>
      <c r="WW15" s="85"/>
      <c r="WX15" s="85"/>
      <c r="WY15" s="85"/>
      <c r="WZ15" s="85"/>
      <c r="XA15" s="85"/>
      <c r="XB15" s="85"/>
      <c r="XC15" s="85"/>
      <c r="XD15" s="85"/>
      <c r="XE15" s="85"/>
      <c r="XF15" s="85"/>
      <c r="XG15" s="85"/>
      <c r="XH15" s="85"/>
      <c r="XI15" s="85"/>
      <c r="XJ15" s="85"/>
      <c r="XK15" s="85"/>
      <c r="XL15" s="85"/>
      <c r="XM15" s="85"/>
      <c r="XN15" s="85"/>
      <c r="XO15" s="85"/>
      <c r="XP15" s="85"/>
      <c r="XQ15" s="85"/>
      <c r="XR15" s="85"/>
      <c r="XS15" s="85"/>
      <c r="XT15" s="85"/>
      <c r="XU15" s="85"/>
      <c r="XV15" s="85"/>
      <c r="XW15" s="85"/>
      <c r="XX15" s="85"/>
      <c r="XY15" s="85"/>
      <c r="XZ15" s="85"/>
      <c r="YA15" s="85"/>
      <c r="YB15" s="85"/>
      <c r="YC15" s="85"/>
      <c r="YD15" s="85"/>
      <c r="YE15" s="85"/>
      <c r="YF15" s="85"/>
      <c r="YG15" s="85"/>
      <c r="YH15" s="85"/>
      <c r="YI15" s="85"/>
      <c r="YJ15" s="85"/>
      <c r="YK15" s="85"/>
      <c r="YL15" s="85"/>
      <c r="YM15" s="85"/>
      <c r="YN15" s="85"/>
      <c r="YO15" s="85"/>
      <c r="YP15" s="85"/>
      <c r="YQ15" s="85"/>
      <c r="YR15" s="85"/>
      <c r="YS15" s="85"/>
      <c r="YT15" s="85"/>
      <c r="YU15" s="85"/>
      <c r="YV15" s="85"/>
      <c r="YW15" s="85"/>
      <c r="YX15" s="85"/>
      <c r="YY15" s="85"/>
      <c r="YZ15" s="85"/>
      <c r="ZA15" s="85"/>
      <c r="ZB15" s="85"/>
      <c r="ZC15" s="85"/>
      <c r="ZD15" s="85"/>
      <c r="ZE15" s="85"/>
      <c r="ZF15" s="85"/>
      <c r="ZG15" s="85"/>
      <c r="ZH15" s="85"/>
      <c r="ZI15" s="85"/>
      <c r="ZJ15" s="85"/>
      <c r="ZK15" s="85"/>
      <c r="ZL15" s="85"/>
      <c r="ZM15" s="85"/>
      <c r="ZN15" s="85"/>
      <c r="ZO15" s="85"/>
      <c r="ZP15" s="85"/>
      <c r="ZQ15" s="85"/>
      <c r="ZR15" s="85"/>
      <c r="ZS15" s="85"/>
      <c r="ZT15" s="85"/>
      <c r="ZU15" s="85"/>
      <c r="ZV15" s="85"/>
      <c r="ZW15" s="85"/>
      <c r="ZX15" s="85"/>
      <c r="ZY15" s="85"/>
      <c r="ZZ15" s="85"/>
      <c r="AAA15" s="85"/>
      <c r="AAB15" s="85"/>
      <c r="AAC15" s="85"/>
      <c r="AAD15" s="85"/>
      <c r="AAE15" s="85"/>
      <c r="AAF15" s="85"/>
      <c r="AAG15" s="85"/>
      <c r="AAH15" s="85"/>
      <c r="AAI15" s="85"/>
      <c r="AAJ15" s="85"/>
      <c r="AAK15" s="85"/>
      <c r="AAL15" s="85"/>
      <c r="AAM15" s="85"/>
      <c r="AAN15" s="85"/>
      <c r="AAO15" s="85"/>
      <c r="AAP15" s="85"/>
      <c r="AAQ15" s="85"/>
      <c r="AAR15" s="85"/>
      <c r="AAS15" s="85"/>
      <c r="AAT15" s="85"/>
      <c r="AAU15" s="85"/>
      <c r="AAV15" s="85"/>
      <c r="AAW15" s="85"/>
      <c r="AAX15" s="85"/>
      <c r="AAY15" s="85"/>
      <c r="AAZ15" s="85"/>
      <c r="ABA15" s="85"/>
      <c r="ABB15" s="85"/>
      <c r="ABC15" s="85"/>
      <c r="ABD15" s="85"/>
      <c r="ABE15" s="85"/>
      <c r="ABF15" s="85"/>
      <c r="ABG15" s="85"/>
      <c r="ABH15" s="85"/>
      <c r="ABI15" s="85"/>
      <c r="ABJ15" s="85"/>
      <c r="ABK15" s="85"/>
      <c r="ABL15" s="85"/>
      <c r="ABM15" s="85"/>
      <c r="ABN15" s="85"/>
      <c r="ABO15" s="85"/>
      <c r="ABP15" s="85"/>
      <c r="ABQ15" s="85"/>
      <c r="ABR15" s="85"/>
      <c r="ABS15" s="85"/>
      <c r="ABT15" s="85"/>
      <c r="ABU15" s="85"/>
      <c r="ABV15" s="85"/>
      <c r="ABW15" s="85"/>
      <c r="ABX15" s="85"/>
      <c r="ABY15" s="85"/>
      <c r="ABZ15" s="85"/>
      <c r="ACA15" s="85"/>
      <c r="ACB15" s="85"/>
      <c r="ACC15" s="85"/>
      <c r="ACD15" s="85"/>
      <c r="ACE15" s="85"/>
      <c r="ACF15" s="85"/>
      <c r="ACG15" s="85"/>
      <c r="ACH15" s="85"/>
      <c r="ACI15" s="85"/>
      <c r="ACJ15" s="85"/>
      <c r="ACK15" s="85"/>
      <c r="ACL15" s="85"/>
      <c r="ACM15" s="85"/>
      <c r="ACN15" s="85"/>
      <c r="ACO15" s="85"/>
      <c r="ACP15" s="85"/>
      <c r="ACQ15" s="85"/>
      <c r="ACR15" s="85"/>
      <c r="ACS15" s="85"/>
      <c r="ACT15" s="85"/>
      <c r="ACU15" s="85"/>
      <c r="ACV15" s="85"/>
      <c r="ACW15" s="85"/>
      <c r="ACX15" s="85"/>
      <c r="ACY15" s="85"/>
      <c r="ACZ15" s="85"/>
      <c r="ADA15" s="85"/>
      <c r="ADB15" s="85"/>
      <c r="ADC15" s="85"/>
      <c r="ADD15" s="85"/>
      <c r="ADE15" s="85"/>
      <c r="ADF15" s="85"/>
      <c r="ADG15" s="85"/>
      <c r="ADH15" s="85"/>
      <c r="ADI15" s="85"/>
      <c r="ADJ15" s="85"/>
      <c r="ADK15" s="85"/>
      <c r="ADL15" s="85"/>
      <c r="ADM15" s="85"/>
      <c r="ADN15" s="85"/>
      <c r="ADO15" s="85"/>
      <c r="ADP15" s="85"/>
      <c r="ADQ15" s="85"/>
      <c r="ADR15" s="85"/>
      <c r="ADS15" s="85"/>
      <c r="ADT15" s="85"/>
      <c r="ADU15" s="85"/>
      <c r="ADV15" s="85"/>
      <c r="ADW15" s="85"/>
      <c r="ADX15" s="85"/>
      <c r="ADY15" s="85"/>
      <c r="ADZ15" s="85"/>
      <c r="AEA15" s="85"/>
      <c r="AEB15" s="85"/>
      <c r="AEC15" s="85"/>
      <c r="AED15" s="85"/>
      <c r="AEE15" s="85"/>
      <c r="AEF15" s="85"/>
      <c r="AEG15" s="85"/>
      <c r="AEH15" s="85"/>
      <c r="AEI15" s="85"/>
      <c r="AEJ15" s="85"/>
      <c r="AEK15" s="85"/>
      <c r="AEL15" s="85"/>
      <c r="AEM15" s="85"/>
      <c r="AEN15" s="85"/>
      <c r="AEO15" s="85"/>
      <c r="AEP15" s="85"/>
      <c r="AEQ15" s="85"/>
      <c r="AER15" s="85"/>
      <c r="AES15" s="85"/>
      <c r="AET15" s="85"/>
      <c r="AEU15" s="85"/>
      <c r="AEV15" s="85"/>
      <c r="AEW15" s="85"/>
      <c r="AEX15" s="85"/>
      <c r="AEY15" s="85"/>
      <c r="AEZ15" s="85"/>
      <c r="AFA15" s="85"/>
      <c r="AFB15" s="85"/>
      <c r="AFC15" s="85"/>
      <c r="AFD15" s="85"/>
      <c r="AFE15" s="85"/>
      <c r="AFF15" s="85"/>
      <c r="AFG15" s="85"/>
      <c r="AFH15" s="85"/>
      <c r="AFI15" s="85"/>
      <c r="AFJ15" s="85"/>
      <c r="AFK15" s="85"/>
      <c r="AFL15" s="85"/>
      <c r="AFM15" s="85"/>
      <c r="AFN15" s="85"/>
      <c r="AFO15" s="85"/>
      <c r="AFP15" s="85"/>
      <c r="AFQ15" s="85"/>
      <c r="AFR15" s="85"/>
      <c r="AFS15" s="85"/>
      <c r="AFT15" s="85"/>
      <c r="AFU15" s="85"/>
      <c r="AFV15" s="85"/>
      <c r="AFW15" s="85"/>
      <c r="AFX15" s="85"/>
      <c r="AFY15" s="85"/>
      <c r="AFZ15" s="85"/>
      <c r="AGA15" s="85"/>
      <c r="AGB15" s="85"/>
      <c r="AGC15" s="85"/>
      <c r="AGD15" s="85"/>
      <c r="AGE15" s="85"/>
      <c r="AGF15" s="85"/>
      <c r="AGG15" s="85"/>
      <c r="AGH15" s="85"/>
      <c r="AGI15" s="85"/>
      <c r="AGJ15" s="85"/>
      <c r="AGK15" s="85"/>
      <c r="AGL15" s="85"/>
      <c r="AGM15" s="85"/>
      <c r="AGN15" s="85"/>
      <c r="AGO15" s="85"/>
      <c r="AGP15" s="85"/>
      <c r="AGQ15" s="85"/>
      <c r="AGR15" s="85"/>
      <c r="AGS15" s="85"/>
      <c r="AGT15" s="85"/>
      <c r="AGU15" s="85"/>
      <c r="AGV15" s="85"/>
      <c r="AGW15" s="85"/>
      <c r="AGX15" s="85"/>
      <c r="AGY15" s="85"/>
      <c r="AGZ15" s="85"/>
      <c r="AHA15" s="85"/>
      <c r="AHB15" s="85"/>
      <c r="AHC15" s="85"/>
      <c r="AHD15" s="85"/>
      <c r="AHE15" s="85"/>
      <c r="AHF15" s="85"/>
      <c r="AHG15" s="85"/>
      <c r="AHH15" s="85"/>
      <c r="AHI15" s="85"/>
      <c r="AHJ15" s="85"/>
      <c r="AHK15" s="85"/>
      <c r="AHL15" s="85"/>
      <c r="AHM15" s="85"/>
      <c r="AHN15" s="85"/>
      <c r="AHO15" s="85"/>
      <c r="AHP15" s="85"/>
      <c r="AHQ15" s="85"/>
      <c r="AHR15" s="85"/>
      <c r="AHS15" s="85"/>
      <c r="AHT15" s="85"/>
      <c r="AHU15" s="85"/>
      <c r="AHV15" s="85"/>
      <c r="AHW15" s="85"/>
      <c r="AHX15" s="85"/>
      <c r="AHY15" s="85"/>
      <c r="AHZ15" s="85"/>
      <c r="AIA15" s="85"/>
      <c r="AIB15" s="85"/>
      <c r="AIC15" s="85"/>
      <c r="AID15" s="85"/>
      <c r="AIE15" s="85"/>
      <c r="AIF15" s="85"/>
      <c r="AIG15" s="85"/>
      <c r="AIH15" s="85"/>
      <c r="AII15" s="85"/>
      <c r="AIJ15" s="85"/>
      <c r="AIK15" s="85"/>
      <c r="AIL15" s="85"/>
      <c r="AIM15" s="85"/>
      <c r="AIN15" s="85"/>
      <c r="AIO15" s="85"/>
      <c r="AIP15" s="85"/>
      <c r="AIQ15" s="85"/>
      <c r="AIR15" s="85"/>
      <c r="AIS15" s="85"/>
      <c r="AIT15" s="85"/>
      <c r="AIU15" s="85"/>
      <c r="AIV15" s="85"/>
      <c r="AIW15" s="85"/>
      <c r="AIX15" s="85"/>
      <c r="AIY15" s="85"/>
      <c r="AIZ15" s="85"/>
      <c r="AJA15" s="85"/>
      <c r="AJB15" s="85"/>
      <c r="AJC15" s="85"/>
      <c r="AJD15" s="85"/>
      <c r="AJE15" s="85"/>
      <c r="AJF15" s="85"/>
      <c r="AJG15" s="85"/>
      <c r="AJH15" s="85"/>
      <c r="AJI15" s="85"/>
      <c r="AJJ15" s="85"/>
      <c r="AJK15" s="85"/>
      <c r="AJL15" s="85"/>
      <c r="AJM15" s="85"/>
      <c r="AJN15" s="85"/>
      <c r="AJO15" s="85"/>
      <c r="AJP15" s="85"/>
      <c r="AJQ15" s="85"/>
      <c r="AJR15" s="85"/>
      <c r="AJS15" s="85"/>
      <c r="AJT15" s="85"/>
      <c r="AJU15" s="85"/>
      <c r="AJV15" s="85"/>
      <c r="AJW15" s="85"/>
      <c r="AJX15" s="85"/>
      <c r="AJY15" s="85"/>
      <c r="AJZ15" s="85"/>
      <c r="AKA15" s="85"/>
      <c r="AKB15" s="85"/>
      <c r="AKC15" s="85"/>
      <c r="AKD15" s="85"/>
      <c r="AKE15" s="85"/>
      <c r="AKF15" s="85"/>
      <c r="AKG15" s="85"/>
      <c r="AKH15" s="85"/>
      <c r="AKI15" s="85"/>
      <c r="AKJ15" s="85"/>
      <c r="AKK15" s="85"/>
      <c r="AKL15" s="85"/>
      <c r="AKM15" s="85"/>
      <c r="AKN15" s="85"/>
      <c r="AKO15" s="85"/>
      <c r="AKP15" s="85"/>
      <c r="AKQ15" s="85"/>
      <c r="AKR15" s="85"/>
      <c r="AKS15" s="85"/>
      <c r="AKT15" s="85"/>
      <c r="AKU15" s="85"/>
      <c r="AKV15" s="85"/>
      <c r="AKW15" s="85"/>
      <c r="AKX15" s="85"/>
      <c r="AKY15" s="85"/>
      <c r="AKZ15" s="85"/>
      <c r="ALA15" s="85"/>
      <c r="ALB15" s="85"/>
      <c r="ALC15" s="85"/>
      <c r="ALD15" s="85"/>
      <c r="ALE15" s="85"/>
      <c r="ALF15" s="85"/>
      <c r="ALG15" s="85"/>
      <c r="ALH15" s="85"/>
      <c r="ALI15" s="85"/>
      <c r="ALJ15" s="85"/>
      <c r="ALK15" s="85"/>
      <c r="ALL15" s="85"/>
      <c r="ALM15" s="85"/>
      <c r="ALN15" s="85"/>
      <c r="ALO15" s="85"/>
      <c r="ALP15" s="85"/>
      <c r="ALQ15" s="85"/>
      <c r="ALR15" s="85"/>
      <c r="ALS15" s="85"/>
      <c r="ALT15" s="85"/>
      <c r="ALU15" s="85"/>
      <c r="ALV15" s="85"/>
      <c r="ALW15" s="85"/>
      <c r="ALX15" s="85"/>
      <c r="ALY15" s="85"/>
      <c r="ALZ15" s="85"/>
      <c r="AMA15" s="85"/>
      <c r="AMB15" s="85"/>
      <c r="AMC15" s="85"/>
      <c r="AMD15" s="85"/>
      <c r="AME15" s="85"/>
      <c r="AMF15" s="85"/>
      <c r="AMG15" s="85"/>
      <c r="AMH15" s="85"/>
      <c r="AMI15" s="85"/>
      <c r="AMJ15" s="85"/>
      <c r="AMK15" s="85"/>
      <c r="AML15" s="85"/>
      <c r="AMM15" s="85"/>
      <c r="AMN15" s="85"/>
      <c r="AMO15" s="85"/>
      <c r="AMP15" s="85"/>
      <c r="AMQ15" s="85"/>
      <c r="AMR15" s="85"/>
      <c r="AMS15" s="85"/>
      <c r="AMT15" s="85"/>
      <c r="AMU15" s="85"/>
      <c r="AMV15" s="85"/>
      <c r="AMW15" s="85"/>
      <c r="AMX15" s="85"/>
      <c r="AMY15" s="85"/>
      <c r="AMZ15" s="85"/>
      <c r="ANA15" s="85"/>
      <c r="ANB15" s="85"/>
      <c r="ANC15" s="85"/>
      <c r="AND15" s="85"/>
      <c r="ANE15" s="85"/>
      <c r="ANF15" s="85"/>
      <c r="ANG15" s="85"/>
      <c r="ANH15" s="85"/>
      <c r="ANI15" s="85"/>
      <c r="ANJ15" s="85"/>
      <c r="ANK15" s="85"/>
      <c r="ANL15" s="85"/>
      <c r="ANM15" s="85"/>
      <c r="ANN15" s="85"/>
      <c r="ANO15" s="85"/>
      <c r="ANP15" s="85"/>
      <c r="ANQ15" s="85"/>
      <c r="ANR15" s="85"/>
      <c r="ANS15" s="85"/>
      <c r="ANT15" s="85"/>
      <c r="ANU15" s="85"/>
      <c r="ANV15" s="85"/>
      <c r="ANW15" s="85"/>
      <c r="ANX15" s="85"/>
      <c r="ANY15" s="85"/>
      <c r="ANZ15" s="85"/>
      <c r="AOA15" s="85"/>
      <c r="AOB15" s="85"/>
      <c r="AOC15" s="85"/>
      <c r="AOD15" s="85"/>
      <c r="AOE15" s="85"/>
      <c r="AOF15" s="85"/>
      <c r="AOG15" s="85"/>
      <c r="AOH15" s="85"/>
      <c r="AOI15" s="85"/>
      <c r="AOJ15" s="85"/>
      <c r="AOK15" s="85"/>
      <c r="AOL15" s="85"/>
      <c r="AOM15" s="85"/>
      <c r="AON15" s="85"/>
      <c r="AOO15" s="85"/>
      <c r="AOP15" s="85"/>
      <c r="AOQ15" s="85"/>
      <c r="AOR15" s="85"/>
      <c r="AOS15" s="85"/>
      <c r="AOT15" s="85"/>
      <c r="AOU15" s="85"/>
      <c r="AOV15" s="85"/>
      <c r="AOW15" s="85"/>
      <c r="AOX15" s="85"/>
      <c r="AOY15" s="85"/>
      <c r="AOZ15" s="85"/>
      <c r="APA15" s="85"/>
      <c r="APB15" s="85"/>
      <c r="APC15" s="85"/>
      <c r="APD15" s="85"/>
      <c r="APE15" s="85"/>
      <c r="APF15" s="85"/>
      <c r="APG15" s="85"/>
      <c r="APH15" s="85"/>
      <c r="API15" s="85"/>
    </row>
    <row r="16" spans="1:1101" x14ac:dyDescent="0.25">
      <c r="A16" s="188" t="s">
        <v>11</v>
      </c>
      <c r="B16" s="190">
        <v>1</v>
      </c>
      <c r="C16" s="190">
        <f t="shared" si="3"/>
        <v>192</v>
      </c>
      <c r="D16" s="190">
        <f t="shared" ref="D16:D21" si="6">D15</f>
        <v>157</v>
      </c>
      <c r="E16" s="191">
        <v>35</v>
      </c>
      <c r="F16" s="190"/>
      <c r="G16" s="193">
        <v>6.7469999999999999</v>
      </c>
      <c r="H16" s="192">
        <f t="shared" si="4"/>
        <v>472.29</v>
      </c>
      <c r="I16" s="193">
        <f t="shared" si="5"/>
        <v>583.70000000000005</v>
      </c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  <c r="BO16" s="85"/>
      <c r="BP16" s="85"/>
      <c r="BQ16" s="85"/>
      <c r="BR16" s="85"/>
      <c r="BS16" s="85"/>
      <c r="BT16" s="85"/>
      <c r="BU16" s="85"/>
      <c r="BV16" s="85"/>
      <c r="BW16" s="85"/>
      <c r="BX16" s="85"/>
      <c r="BY16" s="85"/>
      <c r="BZ16" s="85"/>
      <c r="CA16" s="85"/>
      <c r="CB16" s="85"/>
      <c r="CC16" s="85"/>
      <c r="CD16" s="85"/>
      <c r="CE16" s="85"/>
      <c r="CF16" s="85"/>
      <c r="CG16" s="85"/>
      <c r="CH16" s="85"/>
      <c r="CI16" s="85"/>
      <c r="CJ16" s="85"/>
      <c r="CK16" s="85"/>
      <c r="CL16" s="85"/>
      <c r="CM16" s="85"/>
      <c r="CN16" s="85"/>
      <c r="CO16" s="85"/>
      <c r="CP16" s="85"/>
      <c r="CQ16" s="85"/>
      <c r="CR16" s="85"/>
      <c r="CS16" s="85"/>
      <c r="CT16" s="85"/>
      <c r="CU16" s="85"/>
      <c r="CV16" s="85"/>
      <c r="CW16" s="85"/>
      <c r="CX16" s="85"/>
      <c r="CY16" s="85"/>
      <c r="CZ16" s="85"/>
      <c r="DA16" s="85"/>
      <c r="DB16" s="85"/>
      <c r="DC16" s="85"/>
      <c r="DD16" s="85"/>
      <c r="DE16" s="85"/>
      <c r="DF16" s="85"/>
      <c r="DG16" s="85"/>
      <c r="DH16" s="85"/>
      <c r="DI16" s="85"/>
      <c r="DJ16" s="85"/>
      <c r="DK16" s="85"/>
      <c r="DL16" s="85"/>
      <c r="DM16" s="85"/>
      <c r="DN16" s="85"/>
      <c r="DO16" s="85"/>
      <c r="DP16" s="85"/>
      <c r="DQ16" s="85"/>
      <c r="DR16" s="85"/>
      <c r="DS16" s="85"/>
      <c r="DT16" s="85"/>
      <c r="DU16" s="85"/>
      <c r="DV16" s="85"/>
      <c r="DW16" s="85"/>
      <c r="DX16" s="85"/>
      <c r="DY16" s="85"/>
      <c r="DZ16" s="85"/>
      <c r="EA16" s="85"/>
      <c r="EB16" s="85"/>
      <c r="EC16" s="85"/>
      <c r="ED16" s="85"/>
      <c r="EE16" s="85"/>
      <c r="EF16" s="85"/>
      <c r="EG16" s="85"/>
      <c r="EH16" s="85"/>
      <c r="EI16" s="85"/>
      <c r="EJ16" s="85"/>
      <c r="EK16" s="85"/>
      <c r="EL16" s="85"/>
      <c r="EM16" s="85"/>
      <c r="EN16" s="85"/>
      <c r="EO16" s="85"/>
      <c r="EP16" s="85"/>
      <c r="EQ16" s="85"/>
      <c r="ER16" s="85"/>
      <c r="ES16" s="85"/>
      <c r="ET16" s="85"/>
      <c r="EU16" s="85"/>
      <c r="EV16" s="85"/>
      <c r="EW16" s="85"/>
      <c r="EX16" s="85"/>
      <c r="EY16" s="85"/>
      <c r="EZ16" s="85"/>
      <c r="FA16" s="85"/>
      <c r="FB16" s="85"/>
      <c r="FC16" s="85"/>
      <c r="FD16" s="85"/>
      <c r="FE16" s="85"/>
      <c r="FF16" s="85"/>
      <c r="FG16" s="85"/>
      <c r="FH16" s="85"/>
      <c r="FI16" s="85"/>
      <c r="FJ16" s="85"/>
      <c r="FK16" s="85"/>
      <c r="FL16" s="85"/>
      <c r="FM16" s="85"/>
      <c r="FN16" s="85"/>
      <c r="FO16" s="85"/>
      <c r="FP16" s="85"/>
      <c r="FQ16" s="85"/>
      <c r="FR16" s="85"/>
      <c r="FS16" s="85"/>
      <c r="FT16" s="85"/>
      <c r="FU16" s="85"/>
      <c r="FV16" s="85"/>
      <c r="FW16" s="85"/>
      <c r="FX16" s="85"/>
      <c r="FY16" s="85"/>
      <c r="FZ16" s="85"/>
      <c r="GA16" s="85"/>
      <c r="GB16" s="85"/>
      <c r="GC16" s="85"/>
      <c r="GD16" s="85"/>
      <c r="GE16" s="85"/>
      <c r="GF16" s="85"/>
      <c r="GG16" s="85"/>
      <c r="GH16" s="85"/>
      <c r="GI16" s="85"/>
      <c r="GJ16" s="85"/>
      <c r="GK16" s="85"/>
      <c r="GL16" s="85"/>
      <c r="GM16" s="85"/>
      <c r="GN16" s="85"/>
      <c r="GO16" s="85"/>
      <c r="GP16" s="85"/>
      <c r="GQ16" s="85"/>
      <c r="GR16" s="85"/>
      <c r="GS16" s="85"/>
      <c r="GT16" s="85"/>
      <c r="GU16" s="85"/>
      <c r="GV16" s="85"/>
      <c r="GW16" s="85"/>
      <c r="GX16" s="85"/>
      <c r="GY16" s="85"/>
      <c r="GZ16" s="85"/>
      <c r="HA16" s="85"/>
      <c r="HB16" s="85"/>
      <c r="HC16" s="85"/>
      <c r="HD16" s="85"/>
      <c r="HE16" s="85"/>
      <c r="HF16" s="85"/>
      <c r="HG16" s="85"/>
      <c r="HH16" s="85"/>
      <c r="HI16" s="85"/>
      <c r="HJ16" s="85"/>
      <c r="HK16" s="85"/>
      <c r="HL16" s="85"/>
      <c r="HM16" s="85"/>
      <c r="HN16" s="85"/>
      <c r="HO16" s="85"/>
      <c r="HP16" s="85"/>
      <c r="HQ16" s="85"/>
      <c r="HR16" s="85"/>
      <c r="HS16" s="85"/>
      <c r="HT16" s="85"/>
      <c r="HU16" s="85"/>
      <c r="HV16" s="85"/>
      <c r="HW16" s="85"/>
      <c r="HX16" s="85"/>
      <c r="HY16" s="85"/>
      <c r="HZ16" s="85"/>
      <c r="IA16" s="85"/>
      <c r="IB16" s="85"/>
      <c r="IC16" s="85"/>
      <c r="ID16" s="85"/>
      <c r="IE16" s="85"/>
      <c r="IF16" s="85"/>
      <c r="IG16" s="85"/>
      <c r="IH16" s="85"/>
      <c r="II16" s="85"/>
      <c r="IJ16" s="85"/>
      <c r="IK16" s="85"/>
      <c r="IL16" s="85"/>
      <c r="IM16" s="85"/>
      <c r="IN16" s="85"/>
      <c r="IO16" s="85"/>
      <c r="IP16" s="85"/>
      <c r="IQ16" s="85"/>
      <c r="IR16" s="85"/>
      <c r="IS16" s="85"/>
      <c r="IT16" s="85"/>
      <c r="IU16" s="85"/>
      <c r="IV16" s="85"/>
      <c r="IW16" s="85"/>
      <c r="IX16" s="85"/>
      <c r="IY16" s="85"/>
      <c r="IZ16" s="85"/>
      <c r="JA16" s="85"/>
      <c r="JB16" s="85"/>
      <c r="JC16" s="85"/>
      <c r="JD16" s="85"/>
      <c r="JE16" s="85"/>
      <c r="JF16" s="85"/>
      <c r="JG16" s="85"/>
      <c r="JH16" s="85"/>
      <c r="JI16" s="85"/>
      <c r="JJ16" s="85"/>
      <c r="JK16" s="85"/>
      <c r="JL16" s="85"/>
      <c r="JM16" s="85"/>
      <c r="JN16" s="85"/>
      <c r="JO16" s="85"/>
      <c r="JP16" s="85"/>
      <c r="JQ16" s="85"/>
      <c r="JR16" s="85"/>
      <c r="JS16" s="85"/>
      <c r="JT16" s="85"/>
      <c r="JU16" s="85"/>
      <c r="JV16" s="85"/>
      <c r="JW16" s="85"/>
      <c r="JX16" s="85"/>
      <c r="JY16" s="85"/>
      <c r="JZ16" s="85"/>
      <c r="KA16" s="85"/>
      <c r="KB16" s="85"/>
      <c r="KC16" s="85"/>
      <c r="KD16" s="85"/>
      <c r="KE16" s="85"/>
      <c r="KF16" s="85"/>
      <c r="KG16" s="85"/>
      <c r="KH16" s="85"/>
      <c r="KI16" s="85"/>
      <c r="KJ16" s="85"/>
      <c r="KK16" s="85"/>
      <c r="KL16" s="85"/>
      <c r="KM16" s="85"/>
      <c r="KN16" s="85"/>
      <c r="KO16" s="85"/>
      <c r="KP16" s="85"/>
      <c r="KQ16" s="85"/>
      <c r="KR16" s="85"/>
      <c r="KS16" s="85"/>
      <c r="KT16" s="85"/>
      <c r="KU16" s="85"/>
      <c r="KV16" s="85"/>
      <c r="KW16" s="85"/>
      <c r="KX16" s="85"/>
      <c r="KY16" s="85"/>
      <c r="KZ16" s="85"/>
      <c r="LA16" s="85"/>
      <c r="LB16" s="85"/>
      <c r="LC16" s="85"/>
      <c r="LD16" s="85"/>
      <c r="LE16" s="85"/>
      <c r="LF16" s="85"/>
      <c r="LG16" s="85"/>
      <c r="LH16" s="85"/>
      <c r="LI16" s="85"/>
      <c r="LJ16" s="85"/>
      <c r="LK16" s="85"/>
      <c r="LL16" s="85"/>
      <c r="LM16" s="85"/>
      <c r="LN16" s="85"/>
      <c r="LO16" s="85"/>
      <c r="LP16" s="85"/>
      <c r="LQ16" s="85"/>
      <c r="LR16" s="85"/>
      <c r="LS16" s="85"/>
      <c r="LT16" s="85"/>
      <c r="LU16" s="85"/>
      <c r="LV16" s="85"/>
      <c r="LW16" s="85"/>
      <c r="LX16" s="85"/>
      <c r="LY16" s="85"/>
      <c r="LZ16" s="85"/>
      <c r="MA16" s="85"/>
      <c r="MB16" s="85"/>
      <c r="MC16" s="85"/>
      <c r="MD16" s="85"/>
      <c r="ME16" s="85"/>
      <c r="MF16" s="85"/>
      <c r="MG16" s="85"/>
      <c r="MH16" s="85"/>
      <c r="MI16" s="85"/>
      <c r="MJ16" s="85"/>
      <c r="MK16" s="85"/>
      <c r="ML16" s="85"/>
      <c r="MM16" s="85"/>
      <c r="MN16" s="85"/>
      <c r="MO16" s="85"/>
      <c r="MP16" s="85"/>
      <c r="MQ16" s="85"/>
      <c r="MR16" s="85"/>
      <c r="MS16" s="85"/>
      <c r="MT16" s="85"/>
      <c r="MU16" s="85"/>
      <c r="MV16" s="85"/>
      <c r="MW16" s="85"/>
      <c r="MX16" s="85"/>
      <c r="MY16" s="85"/>
      <c r="MZ16" s="85"/>
      <c r="NA16" s="85"/>
      <c r="NB16" s="85"/>
      <c r="NC16" s="85"/>
      <c r="ND16" s="85"/>
      <c r="NE16" s="85"/>
      <c r="NF16" s="85"/>
      <c r="NG16" s="85"/>
      <c r="NH16" s="85"/>
      <c r="NI16" s="85"/>
      <c r="NJ16" s="85"/>
      <c r="NK16" s="85"/>
      <c r="NL16" s="85"/>
      <c r="NM16" s="85"/>
      <c r="NN16" s="85"/>
      <c r="NO16" s="85"/>
      <c r="NP16" s="85"/>
      <c r="NQ16" s="85"/>
      <c r="NR16" s="85"/>
      <c r="NS16" s="85"/>
      <c r="NT16" s="85"/>
      <c r="NU16" s="85"/>
      <c r="NV16" s="85"/>
      <c r="NW16" s="85"/>
      <c r="NX16" s="85"/>
      <c r="NY16" s="85"/>
      <c r="NZ16" s="85"/>
      <c r="OA16" s="85"/>
      <c r="OB16" s="85"/>
      <c r="OC16" s="85"/>
      <c r="OD16" s="85"/>
      <c r="OE16" s="85"/>
      <c r="OF16" s="85"/>
      <c r="OG16" s="85"/>
      <c r="OH16" s="85"/>
      <c r="OI16" s="85"/>
      <c r="OJ16" s="85"/>
      <c r="OK16" s="85"/>
      <c r="OL16" s="85"/>
      <c r="OM16" s="85"/>
      <c r="ON16" s="85"/>
      <c r="OO16" s="85"/>
      <c r="OP16" s="85"/>
      <c r="OQ16" s="85"/>
      <c r="OR16" s="85"/>
      <c r="OS16" s="85"/>
      <c r="OT16" s="85"/>
      <c r="OU16" s="85"/>
      <c r="OV16" s="85"/>
      <c r="OW16" s="85"/>
      <c r="OX16" s="85"/>
      <c r="OY16" s="85"/>
      <c r="OZ16" s="85"/>
      <c r="PA16" s="85"/>
      <c r="PB16" s="85"/>
      <c r="PC16" s="85"/>
      <c r="PD16" s="85"/>
      <c r="PE16" s="85"/>
      <c r="PF16" s="85"/>
      <c r="PG16" s="85"/>
      <c r="PH16" s="85"/>
      <c r="PI16" s="85"/>
      <c r="PJ16" s="85"/>
      <c r="PK16" s="85"/>
      <c r="PL16" s="85"/>
      <c r="PM16" s="85"/>
      <c r="PN16" s="85"/>
      <c r="PO16" s="85"/>
      <c r="PP16" s="85"/>
      <c r="PQ16" s="85"/>
      <c r="PR16" s="85"/>
      <c r="PS16" s="85"/>
      <c r="PT16" s="85"/>
      <c r="PU16" s="85"/>
      <c r="PV16" s="85"/>
      <c r="PW16" s="85"/>
      <c r="PX16" s="85"/>
      <c r="PY16" s="85"/>
      <c r="PZ16" s="85"/>
      <c r="QA16" s="85"/>
      <c r="QB16" s="85"/>
      <c r="QC16" s="85"/>
      <c r="QD16" s="85"/>
      <c r="QE16" s="85"/>
      <c r="QF16" s="85"/>
      <c r="QG16" s="85"/>
      <c r="QH16" s="85"/>
      <c r="QI16" s="85"/>
      <c r="QJ16" s="85"/>
      <c r="QK16" s="85"/>
      <c r="QL16" s="85"/>
      <c r="QM16" s="85"/>
      <c r="QN16" s="85"/>
      <c r="QO16" s="85"/>
      <c r="QP16" s="85"/>
      <c r="QQ16" s="85"/>
      <c r="QR16" s="85"/>
      <c r="QS16" s="85"/>
      <c r="QT16" s="85"/>
      <c r="QU16" s="85"/>
      <c r="QV16" s="85"/>
      <c r="QW16" s="85"/>
      <c r="QX16" s="85"/>
      <c r="QY16" s="85"/>
      <c r="QZ16" s="85"/>
      <c r="RA16" s="85"/>
      <c r="RB16" s="85"/>
      <c r="RC16" s="85"/>
      <c r="RD16" s="85"/>
      <c r="RE16" s="85"/>
      <c r="RF16" s="85"/>
      <c r="RG16" s="85"/>
      <c r="RH16" s="85"/>
      <c r="RI16" s="85"/>
      <c r="RJ16" s="85"/>
      <c r="RK16" s="85"/>
      <c r="RL16" s="85"/>
      <c r="RM16" s="85"/>
      <c r="RN16" s="85"/>
      <c r="RO16" s="85"/>
      <c r="RP16" s="85"/>
      <c r="RQ16" s="85"/>
      <c r="RR16" s="85"/>
      <c r="RS16" s="85"/>
      <c r="RT16" s="85"/>
      <c r="RU16" s="85"/>
      <c r="RV16" s="85"/>
      <c r="RW16" s="85"/>
      <c r="RX16" s="85"/>
      <c r="RY16" s="85"/>
      <c r="RZ16" s="85"/>
      <c r="SA16" s="85"/>
      <c r="SB16" s="85"/>
      <c r="SC16" s="85"/>
      <c r="SD16" s="85"/>
      <c r="SE16" s="85"/>
      <c r="SF16" s="85"/>
      <c r="SG16" s="85"/>
      <c r="SH16" s="85"/>
      <c r="SI16" s="85"/>
      <c r="SJ16" s="85"/>
      <c r="SK16" s="85"/>
      <c r="SL16" s="85"/>
      <c r="SM16" s="85"/>
      <c r="SN16" s="85"/>
      <c r="SO16" s="85"/>
      <c r="SP16" s="85"/>
      <c r="SQ16" s="85"/>
      <c r="SR16" s="85"/>
      <c r="SS16" s="85"/>
      <c r="ST16" s="85"/>
      <c r="SU16" s="85"/>
      <c r="SV16" s="85"/>
      <c r="SW16" s="85"/>
      <c r="SX16" s="85"/>
      <c r="SY16" s="85"/>
      <c r="SZ16" s="85"/>
      <c r="TA16" s="85"/>
      <c r="TB16" s="85"/>
      <c r="TC16" s="85"/>
      <c r="TD16" s="85"/>
      <c r="TE16" s="85"/>
      <c r="TF16" s="85"/>
      <c r="TG16" s="85"/>
      <c r="TH16" s="85"/>
      <c r="TI16" s="85"/>
      <c r="TJ16" s="85"/>
      <c r="TK16" s="85"/>
      <c r="TL16" s="85"/>
      <c r="TM16" s="85"/>
      <c r="TN16" s="85"/>
      <c r="TO16" s="85"/>
      <c r="TP16" s="85"/>
      <c r="TQ16" s="85"/>
      <c r="TR16" s="85"/>
      <c r="TS16" s="85"/>
      <c r="TT16" s="85"/>
      <c r="TU16" s="85"/>
      <c r="TV16" s="85"/>
      <c r="TW16" s="85"/>
      <c r="TX16" s="85"/>
      <c r="TY16" s="85"/>
      <c r="TZ16" s="85"/>
      <c r="UA16" s="85"/>
      <c r="UB16" s="85"/>
      <c r="UC16" s="85"/>
      <c r="UD16" s="85"/>
      <c r="UE16" s="85"/>
      <c r="UF16" s="85"/>
      <c r="UG16" s="85"/>
      <c r="UH16" s="85"/>
      <c r="UI16" s="85"/>
      <c r="UJ16" s="85"/>
      <c r="UK16" s="85"/>
      <c r="UL16" s="85"/>
      <c r="UM16" s="85"/>
      <c r="UN16" s="85"/>
      <c r="UO16" s="85"/>
      <c r="UP16" s="85"/>
      <c r="UQ16" s="85"/>
      <c r="UR16" s="85"/>
      <c r="US16" s="85"/>
      <c r="UT16" s="85"/>
      <c r="UU16" s="85"/>
      <c r="UV16" s="85"/>
      <c r="UW16" s="85"/>
      <c r="UX16" s="85"/>
      <c r="UY16" s="85"/>
      <c r="UZ16" s="85"/>
      <c r="VA16" s="85"/>
      <c r="VB16" s="85"/>
      <c r="VC16" s="85"/>
      <c r="VD16" s="85"/>
      <c r="VE16" s="85"/>
      <c r="VF16" s="85"/>
      <c r="VG16" s="85"/>
      <c r="VH16" s="85"/>
      <c r="VI16" s="85"/>
      <c r="VJ16" s="85"/>
      <c r="VK16" s="85"/>
      <c r="VL16" s="85"/>
      <c r="VM16" s="85"/>
      <c r="VN16" s="85"/>
      <c r="VO16" s="85"/>
      <c r="VP16" s="85"/>
      <c r="VQ16" s="85"/>
      <c r="VR16" s="85"/>
      <c r="VS16" s="85"/>
      <c r="VT16" s="85"/>
      <c r="VU16" s="85"/>
      <c r="VV16" s="85"/>
      <c r="VW16" s="85"/>
      <c r="VX16" s="85"/>
      <c r="VY16" s="85"/>
      <c r="VZ16" s="85"/>
      <c r="WA16" s="85"/>
      <c r="WB16" s="85"/>
      <c r="WC16" s="85"/>
      <c r="WD16" s="85"/>
      <c r="WE16" s="85"/>
      <c r="WF16" s="85"/>
      <c r="WG16" s="85"/>
      <c r="WH16" s="85"/>
      <c r="WI16" s="85"/>
      <c r="WJ16" s="85"/>
      <c r="WK16" s="85"/>
      <c r="WL16" s="85"/>
      <c r="WM16" s="85"/>
      <c r="WN16" s="85"/>
      <c r="WO16" s="85"/>
      <c r="WP16" s="85"/>
      <c r="WQ16" s="85"/>
      <c r="WR16" s="85"/>
      <c r="WS16" s="85"/>
      <c r="WT16" s="85"/>
      <c r="WU16" s="85"/>
      <c r="WV16" s="85"/>
      <c r="WW16" s="85"/>
      <c r="WX16" s="85"/>
      <c r="WY16" s="85"/>
      <c r="WZ16" s="85"/>
      <c r="XA16" s="85"/>
      <c r="XB16" s="85"/>
      <c r="XC16" s="85"/>
      <c r="XD16" s="85"/>
      <c r="XE16" s="85"/>
      <c r="XF16" s="85"/>
      <c r="XG16" s="85"/>
      <c r="XH16" s="85"/>
      <c r="XI16" s="85"/>
      <c r="XJ16" s="85"/>
      <c r="XK16" s="85"/>
      <c r="XL16" s="85"/>
      <c r="XM16" s="85"/>
      <c r="XN16" s="85"/>
      <c r="XO16" s="85"/>
      <c r="XP16" s="85"/>
      <c r="XQ16" s="85"/>
      <c r="XR16" s="85"/>
      <c r="XS16" s="85"/>
      <c r="XT16" s="85"/>
      <c r="XU16" s="85"/>
      <c r="XV16" s="85"/>
      <c r="XW16" s="85"/>
      <c r="XX16" s="85"/>
      <c r="XY16" s="85"/>
      <c r="XZ16" s="85"/>
      <c r="YA16" s="85"/>
      <c r="YB16" s="85"/>
      <c r="YC16" s="85"/>
      <c r="YD16" s="85"/>
      <c r="YE16" s="85"/>
      <c r="YF16" s="85"/>
      <c r="YG16" s="85"/>
      <c r="YH16" s="85"/>
      <c r="YI16" s="85"/>
      <c r="YJ16" s="85"/>
      <c r="YK16" s="85"/>
      <c r="YL16" s="85"/>
      <c r="YM16" s="85"/>
      <c r="YN16" s="85"/>
      <c r="YO16" s="85"/>
      <c r="YP16" s="85"/>
      <c r="YQ16" s="85"/>
      <c r="YR16" s="85"/>
      <c r="YS16" s="85"/>
      <c r="YT16" s="85"/>
      <c r="YU16" s="85"/>
      <c r="YV16" s="85"/>
      <c r="YW16" s="85"/>
      <c r="YX16" s="85"/>
      <c r="YY16" s="85"/>
      <c r="YZ16" s="85"/>
      <c r="ZA16" s="85"/>
      <c r="ZB16" s="85"/>
      <c r="ZC16" s="85"/>
      <c r="ZD16" s="85"/>
      <c r="ZE16" s="85"/>
      <c r="ZF16" s="85"/>
      <c r="ZG16" s="85"/>
      <c r="ZH16" s="85"/>
      <c r="ZI16" s="85"/>
      <c r="ZJ16" s="85"/>
      <c r="ZK16" s="85"/>
      <c r="ZL16" s="85"/>
      <c r="ZM16" s="85"/>
      <c r="ZN16" s="85"/>
      <c r="ZO16" s="85"/>
      <c r="ZP16" s="85"/>
      <c r="ZQ16" s="85"/>
      <c r="ZR16" s="85"/>
      <c r="ZS16" s="85"/>
      <c r="ZT16" s="85"/>
      <c r="ZU16" s="85"/>
      <c r="ZV16" s="85"/>
      <c r="ZW16" s="85"/>
      <c r="ZX16" s="85"/>
      <c r="ZY16" s="85"/>
      <c r="ZZ16" s="85"/>
      <c r="AAA16" s="85"/>
      <c r="AAB16" s="85"/>
      <c r="AAC16" s="85"/>
      <c r="AAD16" s="85"/>
      <c r="AAE16" s="85"/>
      <c r="AAF16" s="85"/>
      <c r="AAG16" s="85"/>
      <c r="AAH16" s="85"/>
      <c r="AAI16" s="85"/>
      <c r="AAJ16" s="85"/>
      <c r="AAK16" s="85"/>
      <c r="AAL16" s="85"/>
      <c r="AAM16" s="85"/>
      <c r="AAN16" s="85"/>
      <c r="AAO16" s="85"/>
      <c r="AAP16" s="85"/>
      <c r="AAQ16" s="85"/>
      <c r="AAR16" s="85"/>
      <c r="AAS16" s="85"/>
      <c r="AAT16" s="85"/>
      <c r="AAU16" s="85"/>
      <c r="AAV16" s="85"/>
      <c r="AAW16" s="85"/>
      <c r="AAX16" s="85"/>
      <c r="AAY16" s="85"/>
      <c r="AAZ16" s="85"/>
      <c r="ABA16" s="85"/>
      <c r="ABB16" s="85"/>
      <c r="ABC16" s="85"/>
      <c r="ABD16" s="85"/>
      <c r="ABE16" s="85"/>
      <c r="ABF16" s="85"/>
      <c r="ABG16" s="85"/>
      <c r="ABH16" s="85"/>
      <c r="ABI16" s="85"/>
      <c r="ABJ16" s="85"/>
      <c r="ABK16" s="85"/>
      <c r="ABL16" s="85"/>
      <c r="ABM16" s="85"/>
      <c r="ABN16" s="85"/>
      <c r="ABO16" s="85"/>
      <c r="ABP16" s="85"/>
      <c r="ABQ16" s="85"/>
      <c r="ABR16" s="85"/>
      <c r="ABS16" s="85"/>
      <c r="ABT16" s="85"/>
      <c r="ABU16" s="85"/>
      <c r="ABV16" s="85"/>
      <c r="ABW16" s="85"/>
      <c r="ABX16" s="85"/>
      <c r="ABY16" s="85"/>
      <c r="ABZ16" s="85"/>
      <c r="ACA16" s="85"/>
      <c r="ACB16" s="85"/>
      <c r="ACC16" s="85"/>
      <c r="ACD16" s="85"/>
      <c r="ACE16" s="85"/>
      <c r="ACF16" s="85"/>
      <c r="ACG16" s="85"/>
      <c r="ACH16" s="85"/>
      <c r="ACI16" s="85"/>
      <c r="ACJ16" s="85"/>
      <c r="ACK16" s="85"/>
      <c r="ACL16" s="85"/>
      <c r="ACM16" s="85"/>
      <c r="ACN16" s="85"/>
      <c r="ACO16" s="85"/>
      <c r="ACP16" s="85"/>
      <c r="ACQ16" s="85"/>
      <c r="ACR16" s="85"/>
      <c r="ACS16" s="85"/>
      <c r="ACT16" s="85"/>
      <c r="ACU16" s="85"/>
      <c r="ACV16" s="85"/>
      <c r="ACW16" s="85"/>
      <c r="ACX16" s="85"/>
      <c r="ACY16" s="85"/>
      <c r="ACZ16" s="85"/>
      <c r="ADA16" s="85"/>
      <c r="ADB16" s="85"/>
      <c r="ADC16" s="85"/>
      <c r="ADD16" s="85"/>
      <c r="ADE16" s="85"/>
      <c r="ADF16" s="85"/>
      <c r="ADG16" s="85"/>
      <c r="ADH16" s="85"/>
      <c r="ADI16" s="85"/>
      <c r="ADJ16" s="85"/>
      <c r="ADK16" s="85"/>
      <c r="ADL16" s="85"/>
      <c r="ADM16" s="85"/>
      <c r="ADN16" s="85"/>
      <c r="ADO16" s="85"/>
      <c r="ADP16" s="85"/>
      <c r="ADQ16" s="85"/>
      <c r="ADR16" s="85"/>
      <c r="ADS16" s="85"/>
      <c r="ADT16" s="85"/>
      <c r="ADU16" s="85"/>
      <c r="ADV16" s="85"/>
      <c r="ADW16" s="85"/>
      <c r="ADX16" s="85"/>
      <c r="ADY16" s="85"/>
      <c r="ADZ16" s="85"/>
      <c r="AEA16" s="85"/>
      <c r="AEB16" s="85"/>
      <c r="AEC16" s="85"/>
      <c r="AED16" s="85"/>
      <c r="AEE16" s="85"/>
      <c r="AEF16" s="85"/>
      <c r="AEG16" s="85"/>
      <c r="AEH16" s="85"/>
      <c r="AEI16" s="85"/>
      <c r="AEJ16" s="85"/>
      <c r="AEK16" s="85"/>
      <c r="AEL16" s="85"/>
      <c r="AEM16" s="85"/>
      <c r="AEN16" s="85"/>
      <c r="AEO16" s="85"/>
      <c r="AEP16" s="85"/>
      <c r="AEQ16" s="85"/>
      <c r="AER16" s="85"/>
      <c r="AES16" s="85"/>
      <c r="AET16" s="85"/>
      <c r="AEU16" s="85"/>
      <c r="AEV16" s="85"/>
      <c r="AEW16" s="85"/>
      <c r="AEX16" s="85"/>
      <c r="AEY16" s="85"/>
      <c r="AEZ16" s="85"/>
      <c r="AFA16" s="85"/>
      <c r="AFB16" s="85"/>
      <c r="AFC16" s="85"/>
      <c r="AFD16" s="85"/>
      <c r="AFE16" s="85"/>
      <c r="AFF16" s="85"/>
      <c r="AFG16" s="85"/>
      <c r="AFH16" s="85"/>
      <c r="AFI16" s="85"/>
      <c r="AFJ16" s="85"/>
      <c r="AFK16" s="85"/>
      <c r="AFL16" s="85"/>
      <c r="AFM16" s="85"/>
      <c r="AFN16" s="85"/>
      <c r="AFO16" s="85"/>
      <c r="AFP16" s="85"/>
      <c r="AFQ16" s="85"/>
      <c r="AFR16" s="85"/>
      <c r="AFS16" s="85"/>
      <c r="AFT16" s="85"/>
      <c r="AFU16" s="85"/>
      <c r="AFV16" s="85"/>
      <c r="AFW16" s="85"/>
      <c r="AFX16" s="85"/>
      <c r="AFY16" s="85"/>
      <c r="AFZ16" s="85"/>
      <c r="AGA16" s="85"/>
      <c r="AGB16" s="85"/>
      <c r="AGC16" s="85"/>
      <c r="AGD16" s="85"/>
      <c r="AGE16" s="85"/>
      <c r="AGF16" s="85"/>
      <c r="AGG16" s="85"/>
      <c r="AGH16" s="85"/>
      <c r="AGI16" s="85"/>
      <c r="AGJ16" s="85"/>
      <c r="AGK16" s="85"/>
      <c r="AGL16" s="85"/>
      <c r="AGM16" s="85"/>
      <c r="AGN16" s="85"/>
      <c r="AGO16" s="85"/>
      <c r="AGP16" s="85"/>
      <c r="AGQ16" s="85"/>
      <c r="AGR16" s="85"/>
      <c r="AGS16" s="85"/>
      <c r="AGT16" s="85"/>
      <c r="AGU16" s="85"/>
      <c r="AGV16" s="85"/>
      <c r="AGW16" s="85"/>
      <c r="AGX16" s="85"/>
      <c r="AGY16" s="85"/>
      <c r="AGZ16" s="85"/>
      <c r="AHA16" s="85"/>
      <c r="AHB16" s="85"/>
      <c r="AHC16" s="85"/>
      <c r="AHD16" s="85"/>
      <c r="AHE16" s="85"/>
      <c r="AHF16" s="85"/>
      <c r="AHG16" s="85"/>
      <c r="AHH16" s="85"/>
      <c r="AHI16" s="85"/>
      <c r="AHJ16" s="85"/>
      <c r="AHK16" s="85"/>
      <c r="AHL16" s="85"/>
      <c r="AHM16" s="85"/>
      <c r="AHN16" s="85"/>
      <c r="AHO16" s="85"/>
      <c r="AHP16" s="85"/>
      <c r="AHQ16" s="85"/>
      <c r="AHR16" s="85"/>
      <c r="AHS16" s="85"/>
      <c r="AHT16" s="85"/>
      <c r="AHU16" s="85"/>
      <c r="AHV16" s="85"/>
      <c r="AHW16" s="85"/>
      <c r="AHX16" s="85"/>
      <c r="AHY16" s="85"/>
      <c r="AHZ16" s="85"/>
      <c r="AIA16" s="85"/>
      <c r="AIB16" s="85"/>
      <c r="AIC16" s="85"/>
      <c r="AID16" s="85"/>
      <c r="AIE16" s="85"/>
      <c r="AIF16" s="85"/>
      <c r="AIG16" s="85"/>
      <c r="AIH16" s="85"/>
      <c r="AII16" s="85"/>
      <c r="AIJ16" s="85"/>
      <c r="AIK16" s="85"/>
      <c r="AIL16" s="85"/>
      <c r="AIM16" s="85"/>
      <c r="AIN16" s="85"/>
      <c r="AIO16" s="85"/>
      <c r="AIP16" s="85"/>
      <c r="AIQ16" s="85"/>
      <c r="AIR16" s="85"/>
      <c r="AIS16" s="85"/>
      <c r="AIT16" s="85"/>
      <c r="AIU16" s="85"/>
      <c r="AIV16" s="85"/>
      <c r="AIW16" s="85"/>
      <c r="AIX16" s="85"/>
      <c r="AIY16" s="85"/>
      <c r="AIZ16" s="85"/>
      <c r="AJA16" s="85"/>
      <c r="AJB16" s="85"/>
      <c r="AJC16" s="85"/>
      <c r="AJD16" s="85"/>
      <c r="AJE16" s="85"/>
      <c r="AJF16" s="85"/>
      <c r="AJG16" s="85"/>
      <c r="AJH16" s="85"/>
      <c r="AJI16" s="85"/>
      <c r="AJJ16" s="85"/>
      <c r="AJK16" s="85"/>
      <c r="AJL16" s="85"/>
      <c r="AJM16" s="85"/>
      <c r="AJN16" s="85"/>
      <c r="AJO16" s="85"/>
      <c r="AJP16" s="85"/>
      <c r="AJQ16" s="85"/>
      <c r="AJR16" s="85"/>
      <c r="AJS16" s="85"/>
      <c r="AJT16" s="85"/>
      <c r="AJU16" s="85"/>
      <c r="AJV16" s="85"/>
      <c r="AJW16" s="85"/>
      <c r="AJX16" s="85"/>
      <c r="AJY16" s="85"/>
      <c r="AJZ16" s="85"/>
      <c r="AKA16" s="85"/>
      <c r="AKB16" s="85"/>
      <c r="AKC16" s="85"/>
      <c r="AKD16" s="85"/>
      <c r="AKE16" s="85"/>
      <c r="AKF16" s="85"/>
      <c r="AKG16" s="85"/>
      <c r="AKH16" s="85"/>
      <c r="AKI16" s="85"/>
      <c r="AKJ16" s="85"/>
      <c r="AKK16" s="85"/>
      <c r="AKL16" s="85"/>
      <c r="AKM16" s="85"/>
      <c r="AKN16" s="85"/>
      <c r="AKO16" s="85"/>
      <c r="AKP16" s="85"/>
      <c r="AKQ16" s="85"/>
      <c r="AKR16" s="85"/>
      <c r="AKS16" s="85"/>
      <c r="AKT16" s="85"/>
      <c r="AKU16" s="85"/>
      <c r="AKV16" s="85"/>
      <c r="AKW16" s="85"/>
      <c r="AKX16" s="85"/>
      <c r="AKY16" s="85"/>
      <c r="AKZ16" s="85"/>
      <c r="ALA16" s="85"/>
      <c r="ALB16" s="85"/>
      <c r="ALC16" s="85"/>
      <c r="ALD16" s="85"/>
      <c r="ALE16" s="85"/>
      <c r="ALF16" s="85"/>
      <c r="ALG16" s="85"/>
      <c r="ALH16" s="85"/>
      <c r="ALI16" s="85"/>
      <c r="ALJ16" s="85"/>
      <c r="ALK16" s="85"/>
      <c r="ALL16" s="85"/>
      <c r="ALM16" s="85"/>
      <c r="ALN16" s="85"/>
      <c r="ALO16" s="85"/>
      <c r="ALP16" s="85"/>
      <c r="ALQ16" s="85"/>
      <c r="ALR16" s="85"/>
      <c r="ALS16" s="85"/>
      <c r="ALT16" s="85"/>
      <c r="ALU16" s="85"/>
      <c r="ALV16" s="85"/>
      <c r="ALW16" s="85"/>
      <c r="ALX16" s="85"/>
      <c r="ALY16" s="85"/>
      <c r="ALZ16" s="85"/>
      <c r="AMA16" s="85"/>
      <c r="AMB16" s="85"/>
      <c r="AMC16" s="85"/>
      <c r="AMD16" s="85"/>
      <c r="AME16" s="85"/>
      <c r="AMF16" s="85"/>
      <c r="AMG16" s="85"/>
      <c r="AMH16" s="85"/>
      <c r="AMI16" s="85"/>
      <c r="AMJ16" s="85"/>
      <c r="AMK16" s="85"/>
      <c r="AML16" s="85"/>
      <c r="AMM16" s="85"/>
      <c r="AMN16" s="85"/>
      <c r="AMO16" s="85"/>
      <c r="AMP16" s="85"/>
      <c r="AMQ16" s="85"/>
      <c r="AMR16" s="85"/>
      <c r="AMS16" s="85"/>
      <c r="AMT16" s="85"/>
      <c r="AMU16" s="85"/>
      <c r="AMV16" s="85"/>
      <c r="AMW16" s="85"/>
      <c r="AMX16" s="85"/>
      <c r="AMY16" s="85"/>
      <c r="AMZ16" s="85"/>
      <c r="ANA16" s="85"/>
      <c r="ANB16" s="85"/>
      <c r="ANC16" s="85"/>
      <c r="AND16" s="85"/>
      <c r="ANE16" s="85"/>
      <c r="ANF16" s="85"/>
      <c r="ANG16" s="85"/>
      <c r="ANH16" s="85"/>
      <c r="ANI16" s="85"/>
      <c r="ANJ16" s="85"/>
      <c r="ANK16" s="85"/>
      <c r="ANL16" s="85"/>
      <c r="ANM16" s="85"/>
      <c r="ANN16" s="85"/>
      <c r="ANO16" s="85"/>
      <c r="ANP16" s="85"/>
      <c r="ANQ16" s="85"/>
      <c r="ANR16" s="85"/>
      <c r="ANS16" s="85"/>
      <c r="ANT16" s="85"/>
      <c r="ANU16" s="85"/>
      <c r="ANV16" s="85"/>
      <c r="ANW16" s="85"/>
      <c r="ANX16" s="85"/>
      <c r="ANY16" s="85"/>
      <c r="ANZ16" s="85"/>
      <c r="AOA16" s="85"/>
      <c r="AOB16" s="85"/>
      <c r="AOC16" s="85"/>
      <c r="AOD16" s="85"/>
      <c r="AOE16" s="85"/>
      <c r="AOF16" s="85"/>
      <c r="AOG16" s="85"/>
      <c r="AOH16" s="85"/>
      <c r="AOI16" s="85"/>
      <c r="AOJ16" s="85"/>
      <c r="AOK16" s="85"/>
      <c r="AOL16" s="85"/>
      <c r="AOM16" s="85"/>
      <c r="AON16" s="85"/>
      <c r="AOO16" s="85"/>
      <c r="AOP16" s="85"/>
      <c r="AOQ16" s="85"/>
      <c r="AOR16" s="85"/>
      <c r="AOS16" s="85"/>
      <c r="AOT16" s="85"/>
      <c r="AOU16" s="85"/>
      <c r="AOV16" s="85"/>
      <c r="AOW16" s="85"/>
      <c r="AOX16" s="85"/>
      <c r="AOY16" s="85"/>
      <c r="AOZ16" s="85"/>
      <c r="APA16" s="85"/>
      <c r="APB16" s="85"/>
      <c r="APC16" s="85"/>
      <c r="APD16" s="85"/>
      <c r="APE16" s="85"/>
      <c r="APF16" s="85"/>
      <c r="APG16" s="85"/>
      <c r="APH16" s="85"/>
      <c r="API16" s="85"/>
    </row>
    <row r="17" spans="1:9" s="85" customFormat="1" x14ac:dyDescent="0.25">
      <c r="A17" s="188" t="s">
        <v>11</v>
      </c>
      <c r="B17" s="190">
        <v>1</v>
      </c>
      <c r="C17" s="190">
        <f t="shared" si="3"/>
        <v>168</v>
      </c>
      <c r="D17" s="190">
        <f t="shared" si="6"/>
        <v>157</v>
      </c>
      <c r="E17" s="191">
        <v>11</v>
      </c>
      <c r="F17" s="190"/>
      <c r="G17" s="193">
        <v>6.7469999999999999</v>
      </c>
      <c r="H17" s="192">
        <f t="shared" si="4"/>
        <v>148.43</v>
      </c>
      <c r="I17" s="193">
        <f t="shared" si="5"/>
        <v>183.44</v>
      </c>
    </row>
    <row r="18" spans="1:9" s="85" customFormat="1" x14ac:dyDescent="0.25">
      <c r="A18" s="188" t="s">
        <v>11</v>
      </c>
      <c r="B18" s="190">
        <v>1</v>
      </c>
      <c r="C18" s="190">
        <f t="shared" si="3"/>
        <v>168</v>
      </c>
      <c r="D18" s="190">
        <f t="shared" si="6"/>
        <v>157</v>
      </c>
      <c r="E18" s="191">
        <v>11</v>
      </c>
      <c r="F18" s="190"/>
      <c r="G18" s="193">
        <v>6.7469999999999999</v>
      </c>
      <c r="H18" s="192">
        <f t="shared" si="4"/>
        <v>148.43</v>
      </c>
      <c r="I18" s="193">
        <f t="shared" si="5"/>
        <v>183.44</v>
      </c>
    </row>
    <row r="19" spans="1:9" s="85" customFormat="1" x14ac:dyDescent="0.25">
      <c r="A19" s="188" t="s">
        <v>11</v>
      </c>
      <c r="B19" s="190">
        <v>1</v>
      </c>
      <c r="C19" s="190">
        <f t="shared" si="3"/>
        <v>205</v>
      </c>
      <c r="D19" s="190">
        <f t="shared" si="6"/>
        <v>157</v>
      </c>
      <c r="E19" s="191">
        <v>48</v>
      </c>
      <c r="F19" s="190"/>
      <c r="G19" s="193">
        <v>5.9379999999999997</v>
      </c>
      <c r="H19" s="192">
        <f t="shared" si="4"/>
        <v>570.04999999999995</v>
      </c>
      <c r="I19" s="193">
        <f t="shared" si="5"/>
        <v>704.52</v>
      </c>
    </row>
    <row r="20" spans="1:9" s="85" customFormat="1" x14ac:dyDescent="0.25">
      <c r="A20" s="188" t="s">
        <v>11</v>
      </c>
      <c r="B20" s="190">
        <v>1</v>
      </c>
      <c r="C20" s="190">
        <f t="shared" si="3"/>
        <v>168</v>
      </c>
      <c r="D20" s="190">
        <f t="shared" si="6"/>
        <v>157</v>
      </c>
      <c r="E20" s="191">
        <v>11</v>
      </c>
      <c r="F20" s="190"/>
      <c r="G20" s="193">
        <v>5.9379999999999997</v>
      </c>
      <c r="H20" s="192">
        <f t="shared" si="4"/>
        <v>130.63999999999999</v>
      </c>
      <c r="I20" s="193">
        <f t="shared" si="5"/>
        <v>161.46</v>
      </c>
    </row>
    <row r="21" spans="1:9" s="85" customFormat="1" x14ac:dyDescent="0.25">
      <c r="A21" s="188" t="s">
        <v>11</v>
      </c>
      <c r="B21" s="190">
        <v>1</v>
      </c>
      <c r="C21" s="190">
        <f t="shared" ref="C21" si="7">D21+E21</f>
        <v>201</v>
      </c>
      <c r="D21" s="190">
        <f t="shared" si="6"/>
        <v>157</v>
      </c>
      <c r="E21" s="191">
        <v>44</v>
      </c>
      <c r="F21" s="190"/>
      <c r="G21" s="193">
        <v>6.7469999999999999</v>
      </c>
      <c r="H21" s="192">
        <f t="shared" si="4"/>
        <v>593.74</v>
      </c>
      <c r="I21" s="193">
        <f t="shared" si="5"/>
        <v>733.8</v>
      </c>
    </row>
    <row r="22" spans="1:9" s="85" customFormat="1" ht="33" x14ac:dyDescent="0.25">
      <c r="A22" s="200" t="s">
        <v>250</v>
      </c>
      <c r="B22" s="189">
        <f>B23</f>
        <v>1</v>
      </c>
      <c r="C22" s="189"/>
      <c r="D22" s="189"/>
      <c r="E22" s="189">
        <f t="shared" ref="E22:I22" si="8">E23</f>
        <v>73</v>
      </c>
      <c r="F22" s="189"/>
      <c r="G22" s="206"/>
      <c r="H22" s="206">
        <f t="shared" si="8"/>
        <v>722.99</v>
      </c>
      <c r="I22" s="206">
        <f t="shared" si="8"/>
        <v>893.54</v>
      </c>
    </row>
    <row r="23" spans="1:9" s="85" customFormat="1" x14ac:dyDescent="0.25">
      <c r="A23" s="188" t="s">
        <v>13</v>
      </c>
      <c r="B23" s="190">
        <v>1</v>
      </c>
      <c r="C23" s="190">
        <f t="shared" si="3"/>
        <v>230</v>
      </c>
      <c r="D23" s="190">
        <f>D5</f>
        <v>157</v>
      </c>
      <c r="E23" s="191">
        <v>73</v>
      </c>
      <c r="F23" s="190"/>
      <c r="G23" s="193">
        <v>4.952</v>
      </c>
      <c r="H23" s="192">
        <f t="shared" si="4"/>
        <v>722.99</v>
      </c>
      <c r="I23" s="193">
        <f t="shared" si="5"/>
        <v>893.54</v>
      </c>
    </row>
    <row r="24" spans="1:9" s="85" customFormat="1" ht="33" x14ac:dyDescent="0.25">
      <c r="A24" s="200" t="s">
        <v>254</v>
      </c>
      <c r="B24" s="189">
        <f>SUM(B25:B28)</f>
        <v>4</v>
      </c>
      <c r="C24" s="189"/>
      <c r="D24" s="189"/>
      <c r="E24" s="189">
        <f t="shared" ref="E24:I24" si="9">SUM(E25:E28)</f>
        <v>263</v>
      </c>
      <c r="F24" s="189"/>
      <c r="G24" s="206"/>
      <c r="H24" s="206">
        <f t="shared" si="9"/>
        <v>2431.71</v>
      </c>
      <c r="I24" s="206">
        <f t="shared" si="9"/>
        <v>3005.35</v>
      </c>
    </row>
    <row r="25" spans="1:9" s="85" customFormat="1" x14ac:dyDescent="0.25">
      <c r="A25" s="188" t="s">
        <v>14</v>
      </c>
      <c r="B25" s="190">
        <v>1</v>
      </c>
      <c r="C25" s="190">
        <f>D25+E25</f>
        <v>230</v>
      </c>
      <c r="D25" s="190">
        <f>D5</f>
        <v>157</v>
      </c>
      <c r="E25" s="191">
        <v>73</v>
      </c>
      <c r="F25" s="190"/>
      <c r="G25" s="193">
        <v>4.6230000000000002</v>
      </c>
      <c r="H25" s="192">
        <f t="shared" si="4"/>
        <v>674.96</v>
      </c>
      <c r="I25" s="193">
        <f t="shared" si="5"/>
        <v>834.18</v>
      </c>
    </row>
    <row r="26" spans="1:9" s="85" customFormat="1" x14ac:dyDescent="0.25">
      <c r="A26" s="188" t="s">
        <v>14</v>
      </c>
      <c r="B26" s="190">
        <v>1</v>
      </c>
      <c r="C26" s="190">
        <f t="shared" ref="C26:C28" si="10">D26+E26</f>
        <v>245</v>
      </c>
      <c r="D26" s="190">
        <f>D25</f>
        <v>157</v>
      </c>
      <c r="E26" s="191">
        <v>88</v>
      </c>
      <c r="F26" s="190"/>
      <c r="G26" s="193">
        <v>4.6230000000000002</v>
      </c>
      <c r="H26" s="192">
        <f t="shared" si="4"/>
        <v>813.65</v>
      </c>
      <c r="I26" s="193">
        <f t="shared" si="5"/>
        <v>1005.59</v>
      </c>
    </row>
    <row r="27" spans="1:9" s="85" customFormat="1" x14ac:dyDescent="0.25">
      <c r="A27" s="188" t="s">
        <v>14</v>
      </c>
      <c r="B27" s="190">
        <v>1</v>
      </c>
      <c r="C27" s="190">
        <f t="shared" si="10"/>
        <v>228</v>
      </c>
      <c r="D27" s="190">
        <f>D26</f>
        <v>157</v>
      </c>
      <c r="E27" s="191">
        <v>71</v>
      </c>
      <c r="F27" s="190"/>
      <c r="G27" s="193">
        <v>4.6230000000000002</v>
      </c>
      <c r="H27" s="192">
        <f t="shared" si="4"/>
        <v>656.47</v>
      </c>
      <c r="I27" s="193">
        <f t="shared" si="5"/>
        <v>811.33</v>
      </c>
    </row>
    <row r="28" spans="1:9" s="85" customFormat="1" x14ac:dyDescent="0.25">
      <c r="A28" s="188" t="s">
        <v>14</v>
      </c>
      <c r="B28" s="190">
        <v>1</v>
      </c>
      <c r="C28" s="190">
        <f t="shared" si="10"/>
        <v>188</v>
      </c>
      <c r="D28" s="190">
        <f>D27</f>
        <v>157</v>
      </c>
      <c r="E28" s="191">
        <v>31</v>
      </c>
      <c r="F28" s="190"/>
      <c r="G28" s="193">
        <v>4.6230000000000002</v>
      </c>
      <c r="H28" s="192">
        <f t="shared" si="4"/>
        <v>286.63</v>
      </c>
      <c r="I28" s="193">
        <f t="shared" si="5"/>
        <v>354.25</v>
      </c>
    </row>
    <row r="29" spans="1:9" s="85" customFormat="1" ht="33" x14ac:dyDescent="0.25">
      <c r="A29" s="202" t="s">
        <v>15</v>
      </c>
      <c r="B29" s="187">
        <f>B30+B38+B51</f>
        <v>22</v>
      </c>
      <c r="C29" s="187"/>
      <c r="D29" s="187"/>
      <c r="E29" s="187">
        <f t="shared" ref="E29:I29" si="11">E30+E38+E51</f>
        <v>670</v>
      </c>
      <c r="F29" s="187"/>
      <c r="G29" s="205"/>
      <c r="H29" s="205">
        <f t="shared" si="11"/>
        <v>10019.470000000001</v>
      </c>
      <c r="I29" s="205">
        <f t="shared" si="11"/>
        <v>12383.079999999998</v>
      </c>
    </row>
    <row r="30" spans="1:9" s="85" customFormat="1" ht="33" x14ac:dyDescent="0.25">
      <c r="A30" s="200" t="s">
        <v>171</v>
      </c>
      <c r="B30" s="189">
        <f>SUM(B31:B37)</f>
        <v>7</v>
      </c>
      <c r="C30" s="189"/>
      <c r="D30" s="189"/>
      <c r="E30" s="189">
        <f t="shared" ref="E30:I30" si="12">SUM(E31:E37)</f>
        <v>187</v>
      </c>
      <c r="F30" s="189"/>
      <c r="G30" s="206"/>
      <c r="H30" s="206">
        <f t="shared" si="12"/>
        <v>4125.2300000000005</v>
      </c>
      <c r="I30" s="206">
        <f t="shared" si="12"/>
        <v>5098.38</v>
      </c>
    </row>
    <row r="31" spans="1:9" s="85" customFormat="1" x14ac:dyDescent="0.25">
      <c r="A31" s="188" t="s">
        <v>16</v>
      </c>
      <c r="B31" s="191">
        <v>1</v>
      </c>
      <c r="C31" s="190">
        <f>D31+E31</f>
        <v>173</v>
      </c>
      <c r="D31" s="190">
        <f>D5</f>
        <v>157</v>
      </c>
      <c r="E31" s="191">
        <v>16</v>
      </c>
      <c r="F31" s="190"/>
      <c r="G31" s="193">
        <v>10.856</v>
      </c>
      <c r="H31" s="192">
        <f t="shared" si="4"/>
        <v>347.39</v>
      </c>
      <c r="I31" s="193">
        <f t="shared" si="5"/>
        <v>429.34</v>
      </c>
    </row>
    <row r="32" spans="1:9" s="85" customFormat="1" x14ac:dyDescent="0.25">
      <c r="A32" s="188" t="s">
        <v>16</v>
      </c>
      <c r="B32" s="191">
        <v>1</v>
      </c>
      <c r="C32" s="190">
        <f t="shared" ref="C32:C37" si="13">D32+E32</f>
        <v>177</v>
      </c>
      <c r="D32" s="190">
        <f>D31</f>
        <v>157</v>
      </c>
      <c r="E32" s="191">
        <v>20</v>
      </c>
      <c r="F32" s="190"/>
      <c r="G32" s="193">
        <v>11.308</v>
      </c>
      <c r="H32" s="192">
        <f t="shared" si="4"/>
        <v>452.32</v>
      </c>
      <c r="I32" s="193">
        <f t="shared" si="5"/>
        <v>559.02</v>
      </c>
    </row>
    <row r="33" spans="1:9" s="85" customFormat="1" x14ac:dyDescent="0.25">
      <c r="A33" s="188" t="s">
        <v>16</v>
      </c>
      <c r="B33" s="191">
        <v>1</v>
      </c>
      <c r="C33" s="190">
        <f t="shared" ref="C33:C35" si="14">D33+E33</f>
        <v>192</v>
      </c>
      <c r="D33" s="190">
        <f>D32</f>
        <v>157</v>
      </c>
      <c r="E33" s="191">
        <v>35</v>
      </c>
      <c r="F33" s="190"/>
      <c r="G33" s="193">
        <v>10.856</v>
      </c>
      <c r="H33" s="192">
        <f t="shared" si="4"/>
        <v>759.92</v>
      </c>
      <c r="I33" s="193">
        <f t="shared" si="5"/>
        <v>939.19</v>
      </c>
    </row>
    <row r="34" spans="1:9" s="85" customFormat="1" x14ac:dyDescent="0.25">
      <c r="A34" s="188" t="s">
        <v>16</v>
      </c>
      <c r="B34" s="191">
        <v>1</v>
      </c>
      <c r="C34" s="190">
        <f t="shared" si="14"/>
        <v>205</v>
      </c>
      <c r="D34" s="190">
        <f>D33</f>
        <v>157</v>
      </c>
      <c r="E34" s="191">
        <v>48</v>
      </c>
      <c r="F34" s="190"/>
      <c r="G34" s="193">
        <v>10.856</v>
      </c>
      <c r="H34" s="192">
        <f t="shared" si="4"/>
        <v>1042.18</v>
      </c>
      <c r="I34" s="193">
        <f t="shared" si="5"/>
        <v>1288.03</v>
      </c>
    </row>
    <row r="35" spans="1:9" s="85" customFormat="1" x14ac:dyDescent="0.25">
      <c r="A35" s="188" t="s">
        <v>16</v>
      </c>
      <c r="B35" s="191">
        <v>1</v>
      </c>
      <c r="C35" s="190">
        <f t="shared" si="14"/>
        <v>160</v>
      </c>
      <c r="D35" s="190">
        <f>D34</f>
        <v>157</v>
      </c>
      <c r="E35" s="191">
        <v>3</v>
      </c>
      <c r="F35" s="190"/>
      <c r="G35" s="193">
        <v>11.308</v>
      </c>
      <c r="H35" s="192">
        <f t="shared" si="4"/>
        <v>67.849999999999994</v>
      </c>
      <c r="I35" s="193">
        <f t="shared" si="5"/>
        <v>83.86</v>
      </c>
    </row>
    <row r="36" spans="1:9" s="85" customFormat="1" x14ac:dyDescent="0.25">
      <c r="A36" s="188" t="s">
        <v>16</v>
      </c>
      <c r="B36" s="191">
        <v>1</v>
      </c>
      <c r="C36" s="190">
        <f t="shared" si="13"/>
        <v>173</v>
      </c>
      <c r="D36" s="190">
        <f>D32</f>
        <v>157</v>
      </c>
      <c r="E36" s="191">
        <v>16</v>
      </c>
      <c r="F36" s="190"/>
      <c r="G36" s="193">
        <v>10.856</v>
      </c>
      <c r="H36" s="192">
        <f t="shared" si="4"/>
        <v>347.39</v>
      </c>
      <c r="I36" s="193">
        <f t="shared" si="5"/>
        <v>429.34</v>
      </c>
    </row>
    <row r="37" spans="1:9" s="85" customFormat="1" x14ac:dyDescent="0.25">
      <c r="A37" s="188" t="s">
        <v>16</v>
      </c>
      <c r="B37" s="191">
        <v>1</v>
      </c>
      <c r="C37" s="190">
        <f t="shared" si="13"/>
        <v>206</v>
      </c>
      <c r="D37" s="190">
        <f t="shared" ref="D37" si="15">D36</f>
        <v>157</v>
      </c>
      <c r="E37" s="191">
        <v>49</v>
      </c>
      <c r="F37" s="190"/>
      <c r="G37" s="193">
        <v>11.308</v>
      </c>
      <c r="H37" s="192">
        <f t="shared" si="4"/>
        <v>1108.18</v>
      </c>
      <c r="I37" s="193">
        <f t="shared" si="5"/>
        <v>1369.6</v>
      </c>
    </row>
    <row r="38" spans="1:9" s="85" customFormat="1" ht="33" x14ac:dyDescent="0.25">
      <c r="A38" s="200" t="s">
        <v>237</v>
      </c>
      <c r="B38" s="189">
        <f>SUM(B39:B50)</f>
        <v>12</v>
      </c>
      <c r="C38" s="189"/>
      <c r="D38" s="189"/>
      <c r="E38" s="189">
        <f t="shared" ref="E38:I38" si="16">SUM(E39:E50)</f>
        <v>426</v>
      </c>
      <c r="F38" s="189"/>
      <c r="G38" s="206"/>
      <c r="H38" s="206">
        <f t="shared" si="16"/>
        <v>5329.71</v>
      </c>
      <c r="I38" s="206">
        <f t="shared" si="16"/>
        <v>6586.9999999999982</v>
      </c>
    </row>
    <row r="39" spans="1:9" s="85" customFormat="1" x14ac:dyDescent="0.25">
      <c r="A39" s="188" t="s">
        <v>17</v>
      </c>
      <c r="B39" s="191">
        <v>1</v>
      </c>
      <c r="C39" s="190">
        <f t="shared" ref="C39:C50" si="17">D39+E39</f>
        <v>219.5</v>
      </c>
      <c r="D39" s="190">
        <f>D5</f>
        <v>157</v>
      </c>
      <c r="E39" s="191">
        <v>62.5</v>
      </c>
      <c r="F39" s="190"/>
      <c r="G39" s="193">
        <v>6.4039999999999999</v>
      </c>
      <c r="H39" s="192">
        <f t="shared" si="4"/>
        <v>800.5</v>
      </c>
      <c r="I39" s="193">
        <f t="shared" si="5"/>
        <v>989.34</v>
      </c>
    </row>
    <row r="40" spans="1:9" s="85" customFormat="1" x14ac:dyDescent="0.25">
      <c r="A40" s="188" t="s">
        <v>17</v>
      </c>
      <c r="B40" s="191">
        <v>1</v>
      </c>
      <c r="C40" s="190">
        <f t="shared" si="17"/>
        <v>170</v>
      </c>
      <c r="D40" s="190">
        <f>D39</f>
        <v>157</v>
      </c>
      <c r="E40" s="191">
        <v>13</v>
      </c>
      <c r="F40" s="190"/>
      <c r="G40" s="193">
        <v>6.23</v>
      </c>
      <c r="H40" s="192">
        <f t="shared" si="4"/>
        <v>161.97999999999999</v>
      </c>
      <c r="I40" s="193">
        <f t="shared" si="5"/>
        <v>200.19</v>
      </c>
    </row>
    <row r="41" spans="1:9" s="85" customFormat="1" x14ac:dyDescent="0.25">
      <c r="A41" s="188" t="s">
        <v>17</v>
      </c>
      <c r="B41" s="191">
        <v>1</v>
      </c>
      <c r="C41" s="190">
        <f t="shared" si="17"/>
        <v>253</v>
      </c>
      <c r="D41" s="190">
        <f t="shared" ref="D41:D50" si="18">D40</f>
        <v>157</v>
      </c>
      <c r="E41" s="191">
        <v>96</v>
      </c>
      <c r="F41" s="190"/>
      <c r="G41" s="193">
        <v>6.23</v>
      </c>
      <c r="H41" s="192">
        <f t="shared" si="4"/>
        <v>1196.1600000000001</v>
      </c>
      <c r="I41" s="193">
        <f t="shared" si="5"/>
        <v>1478.33</v>
      </c>
    </row>
    <row r="42" spans="1:9" s="85" customFormat="1" x14ac:dyDescent="0.25">
      <c r="A42" s="188" t="s">
        <v>17</v>
      </c>
      <c r="B42" s="191">
        <v>1</v>
      </c>
      <c r="C42" s="190">
        <f t="shared" si="17"/>
        <v>205</v>
      </c>
      <c r="D42" s="190">
        <f t="shared" si="18"/>
        <v>157</v>
      </c>
      <c r="E42" s="191">
        <v>48</v>
      </c>
      <c r="F42" s="190"/>
      <c r="G42" s="193">
        <v>6.23</v>
      </c>
      <c r="H42" s="192">
        <f t="shared" si="4"/>
        <v>598.08000000000004</v>
      </c>
      <c r="I42" s="193">
        <f t="shared" si="5"/>
        <v>739.17</v>
      </c>
    </row>
    <row r="43" spans="1:9" s="85" customFormat="1" x14ac:dyDescent="0.25">
      <c r="A43" s="188" t="s">
        <v>17</v>
      </c>
      <c r="B43" s="191">
        <v>1</v>
      </c>
      <c r="C43" s="190">
        <f t="shared" si="17"/>
        <v>178</v>
      </c>
      <c r="D43" s="190">
        <f t="shared" si="18"/>
        <v>157</v>
      </c>
      <c r="E43" s="191">
        <v>21</v>
      </c>
      <c r="F43" s="190"/>
      <c r="G43" s="193">
        <v>6.23</v>
      </c>
      <c r="H43" s="192">
        <f t="shared" si="4"/>
        <v>261.66000000000003</v>
      </c>
      <c r="I43" s="193">
        <f t="shared" si="5"/>
        <v>323.39</v>
      </c>
    </row>
    <row r="44" spans="1:9" s="85" customFormat="1" x14ac:dyDescent="0.25">
      <c r="A44" s="188" t="s">
        <v>17</v>
      </c>
      <c r="B44" s="191">
        <v>1</v>
      </c>
      <c r="C44" s="190">
        <f t="shared" si="17"/>
        <v>184</v>
      </c>
      <c r="D44" s="190">
        <f t="shared" si="18"/>
        <v>157</v>
      </c>
      <c r="E44" s="191">
        <v>27</v>
      </c>
      <c r="F44" s="190"/>
      <c r="G44" s="193">
        <v>6.23</v>
      </c>
      <c r="H44" s="192">
        <f t="shared" si="4"/>
        <v>336.42</v>
      </c>
      <c r="I44" s="193">
        <f t="shared" si="5"/>
        <v>415.78</v>
      </c>
    </row>
    <row r="45" spans="1:9" s="85" customFormat="1" x14ac:dyDescent="0.25">
      <c r="A45" s="188" t="s">
        <v>17</v>
      </c>
      <c r="B45" s="191">
        <v>1</v>
      </c>
      <c r="C45" s="190">
        <f t="shared" si="17"/>
        <v>170</v>
      </c>
      <c r="D45" s="190">
        <f t="shared" si="18"/>
        <v>157</v>
      </c>
      <c r="E45" s="191">
        <v>13</v>
      </c>
      <c r="F45" s="190"/>
      <c r="G45" s="193">
        <v>6.23</v>
      </c>
      <c r="H45" s="192">
        <f t="shared" si="4"/>
        <v>161.97999999999999</v>
      </c>
      <c r="I45" s="193">
        <f t="shared" si="5"/>
        <v>200.19</v>
      </c>
    </row>
    <row r="46" spans="1:9" s="85" customFormat="1" x14ac:dyDescent="0.25">
      <c r="A46" s="188" t="s">
        <v>17</v>
      </c>
      <c r="B46" s="191">
        <v>1</v>
      </c>
      <c r="C46" s="190">
        <f t="shared" si="17"/>
        <v>203</v>
      </c>
      <c r="D46" s="190">
        <f t="shared" si="18"/>
        <v>157</v>
      </c>
      <c r="E46" s="191">
        <v>46</v>
      </c>
      <c r="F46" s="190"/>
      <c r="G46" s="193">
        <v>6.23</v>
      </c>
      <c r="H46" s="192">
        <f t="shared" si="4"/>
        <v>573.16</v>
      </c>
      <c r="I46" s="193">
        <f t="shared" si="5"/>
        <v>708.37</v>
      </c>
    </row>
    <row r="47" spans="1:9" s="85" customFormat="1" x14ac:dyDescent="0.25">
      <c r="A47" s="188" t="s">
        <v>17</v>
      </c>
      <c r="B47" s="191">
        <v>1</v>
      </c>
      <c r="C47" s="190">
        <f t="shared" si="17"/>
        <v>190.5</v>
      </c>
      <c r="D47" s="190">
        <f t="shared" si="18"/>
        <v>157</v>
      </c>
      <c r="E47" s="191">
        <v>33.5</v>
      </c>
      <c r="F47" s="190"/>
      <c r="G47" s="193">
        <v>6.23</v>
      </c>
      <c r="H47" s="192">
        <f t="shared" si="4"/>
        <v>417.41</v>
      </c>
      <c r="I47" s="193">
        <f t="shared" si="5"/>
        <v>515.88</v>
      </c>
    </row>
    <row r="48" spans="1:9" s="85" customFormat="1" x14ac:dyDescent="0.25">
      <c r="A48" s="188" t="s">
        <v>17</v>
      </c>
      <c r="B48" s="191">
        <v>1</v>
      </c>
      <c r="C48" s="190">
        <f t="shared" si="17"/>
        <v>175</v>
      </c>
      <c r="D48" s="190">
        <f t="shared" si="18"/>
        <v>157</v>
      </c>
      <c r="E48" s="191">
        <v>18</v>
      </c>
      <c r="F48" s="190"/>
      <c r="G48" s="193">
        <v>6.23</v>
      </c>
      <c r="H48" s="192">
        <f t="shared" si="4"/>
        <v>224.28</v>
      </c>
      <c r="I48" s="193">
        <f t="shared" si="5"/>
        <v>277.19</v>
      </c>
    </row>
    <row r="49" spans="1:9" s="85" customFormat="1" x14ac:dyDescent="0.25">
      <c r="A49" s="188" t="s">
        <v>17</v>
      </c>
      <c r="B49" s="191">
        <v>1</v>
      </c>
      <c r="C49" s="190">
        <f t="shared" si="17"/>
        <v>170</v>
      </c>
      <c r="D49" s="190">
        <f t="shared" si="18"/>
        <v>157</v>
      </c>
      <c r="E49" s="191">
        <v>13</v>
      </c>
      <c r="F49" s="190"/>
      <c r="G49" s="193">
        <v>6.23</v>
      </c>
      <c r="H49" s="192">
        <f t="shared" si="4"/>
        <v>161.97999999999999</v>
      </c>
      <c r="I49" s="193">
        <f t="shared" si="5"/>
        <v>200.19</v>
      </c>
    </row>
    <row r="50" spans="1:9" s="85" customFormat="1" x14ac:dyDescent="0.25">
      <c r="A50" s="188" t="s">
        <v>17</v>
      </c>
      <c r="B50" s="191">
        <v>1</v>
      </c>
      <c r="C50" s="190">
        <f t="shared" si="17"/>
        <v>192</v>
      </c>
      <c r="D50" s="190">
        <f t="shared" si="18"/>
        <v>157</v>
      </c>
      <c r="E50" s="191">
        <v>35</v>
      </c>
      <c r="F50" s="190"/>
      <c r="G50" s="193">
        <v>6.23</v>
      </c>
      <c r="H50" s="192">
        <f t="shared" si="4"/>
        <v>436.1</v>
      </c>
      <c r="I50" s="193">
        <f t="shared" si="5"/>
        <v>538.98</v>
      </c>
    </row>
    <row r="51" spans="1:9" s="85" customFormat="1" ht="33" x14ac:dyDescent="0.25">
      <c r="A51" s="200" t="s">
        <v>250</v>
      </c>
      <c r="B51" s="189">
        <f>SUM(B52:B54)</f>
        <v>3</v>
      </c>
      <c r="C51" s="189"/>
      <c r="D51" s="189"/>
      <c r="E51" s="189">
        <f t="shared" ref="E51:I51" si="19">SUM(E52:E54)</f>
        <v>57</v>
      </c>
      <c r="F51" s="189"/>
      <c r="G51" s="206"/>
      <c r="H51" s="206">
        <f t="shared" si="19"/>
        <v>564.53</v>
      </c>
      <c r="I51" s="206">
        <f t="shared" si="19"/>
        <v>697.7</v>
      </c>
    </row>
    <row r="52" spans="1:9" s="85" customFormat="1" x14ac:dyDescent="0.25">
      <c r="A52" s="188" t="s">
        <v>13</v>
      </c>
      <c r="B52" s="191">
        <v>1</v>
      </c>
      <c r="C52" s="190">
        <f>D52+E52</f>
        <v>185</v>
      </c>
      <c r="D52" s="190">
        <f>D5</f>
        <v>157</v>
      </c>
      <c r="E52" s="191">
        <v>28</v>
      </c>
      <c r="F52" s="190"/>
      <c r="G52" s="207">
        <v>4.952</v>
      </c>
      <c r="H52" s="192">
        <f t="shared" si="4"/>
        <v>277.31</v>
      </c>
      <c r="I52" s="193">
        <f t="shared" si="5"/>
        <v>342.73</v>
      </c>
    </row>
    <row r="53" spans="1:9" s="85" customFormat="1" x14ac:dyDescent="0.25">
      <c r="A53" s="188" t="s">
        <v>13</v>
      </c>
      <c r="B53" s="191">
        <v>1</v>
      </c>
      <c r="C53" s="190">
        <f t="shared" ref="C53:C54" si="20">D53+E53</f>
        <v>167</v>
      </c>
      <c r="D53" s="190">
        <f>D52</f>
        <v>157</v>
      </c>
      <c r="E53" s="191">
        <v>10</v>
      </c>
      <c r="F53" s="190"/>
      <c r="G53" s="207">
        <v>4.952</v>
      </c>
      <c r="H53" s="192">
        <f t="shared" si="4"/>
        <v>99.04</v>
      </c>
      <c r="I53" s="193">
        <f t="shared" si="5"/>
        <v>122.4</v>
      </c>
    </row>
    <row r="54" spans="1:9" s="85" customFormat="1" x14ac:dyDescent="0.25">
      <c r="A54" s="188" t="s">
        <v>13</v>
      </c>
      <c r="B54" s="191">
        <v>1</v>
      </c>
      <c r="C54" s="190">
        <f t="shared" si="20"/>
        <v>176</v>
      </c>
      <c r="D54" s="190">
        <f t="shared" ref="D54" si="21">D53</f>
        <v>157</v>
      </c>
      <c r="E54" s="191">
        <v>19</v>
      </c>
      <c r="F54" s="190"/>
      <c r="G54" s="207">
        <v>4.952</v>
      </c>
      <c r="H54" s="192">
        <f t="shared" si="4"/>
        <v>188.18</v>
      </c>
      <c r="I54" s="193">
        <f t="shared" si="5"/>
        <v>232.57</v>
      </c>
    </row>
    <row r="55" spans="1:9" s="85" customFormat="1" ht="33" x14ac:dyDescent="0.25">
      <c r="A55" s="202" t="s">
        <v>40</v>
      </c>
      <c r="B55" s="187">
        <f>B56+B59+B65</f>
        <v>8</v>
      </c>
      <c r="C55" s="187"/>
      <c r="D55" s="187"/>
      <c r="E55" s="187">
        <f t="shared" ref="E55:I55" si="22">E56+E59+E65</f>
        <v>166</v>
      </c>
      <c r="F55" s="187"/>
      <c r="G55" s="205"/>
      <c r="H55" s="205">
        <f t="shared" si="22"/>
        <v>2584.9300000000003</v>
      </c>
      <c r="I55" s="205">
        <f t="shared" si="22"/>
        <v>3194.71</v>
      </c>
    </row>
    <row r="56" spans="1:9" s="85" customFormat="1" ht="33" x14ac:dyDescent="0.25">
      <c r="A56" s="200" t="s">
        <v>171</v>
      </c>
      <c r="B56" s="189">
        <f>SUM(B57:B58)</f>
        <v>2</v>
      </c>
      <c r="C56" s="189"/>
      <c r="D56" s="189"/>
      <c r="E56" s="189">
        <f t="shared" ref="E56:I56" si="23">SUM(E57:E58)</f>
        <v>54</v>
      </c>
      <c r="F56" s="189"/>
      <c r="G56" s="206"/>
      <c r="H56" s="206">
        <f t="shared" si="23"/>
        <v>1111.1200000000001</v>
      </c>
      <c r="I56" s="206">
        <f t="shared" si="23"/>
        <v>1373.23</v>
      </c>
    </row>
    <row r="57" spans="1:9" s="85" customFormat="1" x14ac:dyDescent="0.25">
      <c r="A57" s="188" t="s">
        <v>16</v>
      </c>
      <c r="B57" s="190">
        <v>1</v>
      </c>
      <c r="C57" s="190">
        <f t="shared" ref="C57:C58" si="24">D57+E57</f>
        <v>168</v>
      </c>
      <c r="D57" s="190">
        <f>D5</f>
        <v>157</v>
      </c>
      <c r="E57" s="191">
        <v>11</v>
      </c>
      <c r="F57" s="190"/>
      <c r="G57" s="193">
        <v>8.9789999999999992</v>
      </c>
      <c r="H57" s="192">
        <f t="shared" si="4"/>
        <v>197.54</v>
      </c>
      <c r="I57" s="193">
        <f t="shared" si="5"/>
        <v>244.14</v>
      </c>
    </row>
    <row r="58" spans="1:9" s="85" customFormat="1" x14ac:dyDescent="0.25">
      <c r="A58" s="188" t="s">
        <v>16</v>
      </c>
      <c r="B58" s="190">
        <v>1</v>
      </c>
      <c r="C58" s="190">
        <f t="shared" si="24"/>
        <v>200</v>
      </c>
      <c r="D58" s="190">
        <f>D57</f>
        <v>157</v>
      </c>
      <c r="E58" s="191">
        <v>43</v>
      </c>
      <c r="F58" s="190"/>
      <c r="G58" s="193">
        <v>10.622999999999999</v>
      </c>
      <c r="H58" s="192">
        <f t="shared" si="4"/>
        <v>913.58</v>
      </c>
      <c r="I58" s="193">
        <f t="shared" si="5"/>
        <v>1129.0899999999999</v>
      </c>
    </row>
    <row r="59" spans="1:9" s="85" customFormat="1" ht="33" x14ac:dyDescent="0.25">
      <c r="A59" s="200" t="s">
        <v>237</v>
      </c>
      <c r="B59" s="189">
        <f>SUM(B60:B64)</f>
        <v>5</v>
      </c>
      <c r="C59" s="189"/>
      <c r="D59" s="189"/>
      <c r="E59" s="189">
        <f t="shared" ref="E59:I59" si="25">SUM(E60:E64)</f>
        <v>99</v>
      </c>
      <c r="F59" s="189"/>
      <c r="G59" s="206"/>
      <c r="H59" s="206">
        <f t="shared" si="25"/>
        <v>1345.06</v>
      </c>
      <c r="I59" s="206">
        <f t="shared" si="25"/>
        <v>1662.3600000000001</v>
      </c>
    </row>
    <row r="60" spans="1:9" s="85" customFormat="1" x14ac:dyDescent="0.25">
      <c r="A60" s="188" t="s">
        <v>17</v>
      </c>
      <c r="B60" s="190">
        <v>1</v>
      </c>
      <c r="C60" s="190">
        <f>D60+E60</f>
        <v>166</v>
      </c>
      <c r="D60" s="190">
        <f>D5</f>
        <v>157</v>
      </c>
      <c r="E60" s="191">
        <v>9</v>
      </c>
      <c r="F60" s="190"/>
      <c r="G60" s="193">
        <v>6.7469999999999999</v>
      </c>
      <c r="H60" s="192">
        <f t="shared" si="4"/>
        <v>121.45</v>
      </c>
      <c r="I60" s="193">
        <f t="shared" si="5"/>
        <v>150.1</v>
      </c>
    </row>
    <row r="61" spans="1:9" s="85" customFormat="1" x14ac:dyDescent="0.25">
      <c r="A61" s="188" t="s">
        <v>17</v>
      </c>
      <c r="B61" s="190">
        <v>1</v>
      </c>
      <c r="C61" s="190">
        <f t="shared" ref="C61:C62" si="26">D61+E61</f>
        <v>164</v>
      </c>
      <c r="D61" s="190">
        <f>D60</f>
        <v>157</v>
      </c>
      <c r="E61" s="191">
        <v>7</v>
      </c>
      <c r="F61" s="190"/>
      <c r="G61" s="193">
        <v>6.8559999999999999</v>
      </c>
      <c r="H61" s="192">
        <f t="shared" si="4"/>
        <v>95.98</v>
      </c>
      <c r="I61" s="193">
        <f t="shared" si="5"/>
        <v>118.62</v>
      </c>
    </row>
    <row r="62" spans="1:9" s="85" customFormat="1" x14ac:dyDescent="0.25">
      <c r="A62" s="188" t="s">
        <v>17</v>
      </c>
      <c r="B62" s="190">
        <v>1</v>
      </c>
      <c r="C62" s="190">
        <f t="shared" si="26"/>
        <v>178</v>
      </c>
      <c r="D62" s="190">
        <f t="shared" ref="D62:D64" si="27">D61</f>
        <v>157</v>
      </c>
      <c r="E62" s="191">
        <v>21</v>
      </c>
      <c r="F62" s="190"/>
      <c r="G62" s="193">
        <v>6.7469999999999999</v>
      </c>
      <c r="H62" s="192">
        <f t="shared" si="4"/>
        <v>283.37</v>
      </c>
      <c r="I62" s="193">
        <f t="shared" si="5"/>
        <v>350.22</v>
      </c>
    </row>
    <row r="63" spans="1:9" s="85" customFormat="1" x14ac:dyDescent="0.25">
      <c r="A63" s="188" t="s">
        <v>17</v>
      </c>
      <c r="B63" s="190">
        <v>1</v>
      </c>
      <c r="C63" s="190">
        <f>D63+E63</f>
        <v>192</v>
      </c>
      <c r="D63" s="190">
        <f t="shared" si="27"/>
        <v>157</v>
      </c>
      <c r="E63" s="191">
        <v>35</v>
      </c>
      <c r="F63" s="190"/>
      <c r="G63" s="193">
        <v>6.8559999999999999</v>
      </c>
      <c r="H63" s="192">
        <f t="shared" si="4"/>
        <v>479.92</v>
      </c>
      <c r="I63" s="193">
        <f t="shared" si="5"/>
        <v>593.13</v>
      </c>
    </row>
    <row r="64" spans="1:9" s="85" customFormat="1" x14ac:dyDescent="0.25">
      <c r="A64" s="188" t="s">
        <v>17</v>
      </c>
      <c r="B64" s="190">
        <v>1</v>
      </c>
      <c r="C64" s="190">
        <f>D64+E64</f>
        <v>184</v>
      </c>
      <c r="D64" s="190">
        <f t="shared" si="27"/>
        <v>157</v>
      </c>
      <c r="E64" s="191">
        <v>27</v>
      </c>
      <c r="F64" s="190"/>
      <c r="G64" s="193">
        <v>6.7469999999999999</v>
      </c>
      <c r="H64" s="192">
        <f t="shared" si="4"/>
        <v>364.34</v>
      </c>
      <c r="I64" s="193">
        <f t="shared" si="5"/>
        <v>450.29</v>
      </c>
    </row>
    <row r="65" spans="1:1101" ht="33" x14ac:dyDescent="0.25">
      <c r="A65" s="200" t="s">
        <v>250</v>
      </c>
      <c r="B65" s="189">
        <f>SUM(B66:B66)</f>
        <v>1</v>
      </c>
      <c r="C65" s="189"/>
      <c r="D65" s="189"/>
      <c r="E65" s="189">
        <f t="shared" ref="E65:I65" si="28">SUM(E66:E66)</f>
        <v>13</v>
      </c>
      <c r="F65" s="189"/>
      <c r="G65" s="206"/>
      <c r="H65" s="206">
        <f t="shared" si="28"/>
        <v>128.75</v>
      </c>
      <c r="I65" s="206">
        <f t="shared" si="28"/>
        <v>159.12</v>
      </c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5"/>
      <c r="AT65" s="85"/>
      <c r="AU65" s="85"/>
      <c r="AV65" s="85"/>
      <c r="AW65" s="85"/>
      <c r="AX65" s="85"/>
      <c r="AY65" s="85"/>
      <c r="AZ65" s="85"/>
      <c r="BA65" s="85"/>
      <c r="BB65" s="85"/>
      <c r="BC65" s="85"/>
      <c r="BD65" s="85"/>
      <c r="BE65" s="85"/>
      <c r="BF65" s="85"/>
      <c r="BG65" s="85"/>
      <c r="BH65" s="85"/>
      <c r="BI65" s="85"/>
      <c r="BJ65" s="85"/>
      <c r="BK65" s="85"/>
      <c r="BL65" s="85"/>
      <c r="BM65" s="85"/>
      <c r="BN65" s="85"/>
      <c r="BO65" s="85"/>
      <c r="BP65" s="85"/>
      <c r="BQ65" s="85"/>
      <c r="BR65" s="85"/>
      <c r="BS65" s="85"/>
      <c r="BT65" s="85"/>
      <c r="BU65" s="85"/>
      <c r="BV65" s="85"/>
      <c r="BW65" s="85"/>
      <c r="BX65" s="85"/>
      <c r="BY65" s="85"/>
      <c r="BZ65" s="85"/>
      <c r="CA65" s="85"/>
      <c r="CB65" s="85"/>
      <c r="CC65" s="85"/>
      <c r="CD65" s="85"/>
      <c r="CE65" s="85"/>
      <c r="CF65" s="85"/>
      <c r="CG65" s="85"/>
      <c r="CH65" s="85"/>
      <c r="CI65" s="85"/>
      <c r="CJ65" s="85"/>
      <c r="CK65" s="85"/>
      <c r="CL65" s="85"/>
      <c r="CM65" s="85"/>
      <c r="CN65" s="85"/>
      <c r="CO65" s="85"/>
      <c r="CP65" s="85"/>
      <c r="CQ65" s="85"/>
      <c r="CR65" s="85"/>
      <c r="CS65" s="85"/>
      <c r="CT65" s="85"/>
      <c r="CU65" s="85"/>
      <c r="CV65" s="85"/>
      <c r="CW65" s="85"/>
      <c r="CX65" s="85"/>
      <c r="CY65" s="85"/>
      <c r="CZ65" s="85"/>
      <c r="DA65" s="85"/>
      <c r="DB65" s="85"/>
      <c r="DC65" s="85"/>
      <c r="DD65" s="85"/>
      <c r="DE65" s="85"/>
      <c r="DF65" s="85"/>
      <c r="DG65" s="85"/>
      <c r="DH65" s="85"/>
      <c r="DI65" s="85"/>
      <c r="DJ65" s="85"/>
      <c r="DK65" s="85"/>
      <c r="DL65" s="85"/>
      <c r="DM65" s="85"/>
      <c r="DN65" s="85"/>
      <c r="DO65" s="85"/>
      <c r="DP65" s="85"/>
      <c r="DQ65" s="85"/>
      <c r="DR65" s="85"/>
      <c r="DS65" s="85"/>
      <c r="DT65" s="85"/>
      <c r="DU65" s="85"/>
      <c r="DV65" s="85"/>
      <c r="DW65" s="85"/>
      <c r="DX65" s="85"/>
      <c r="DY65" s="85"/>
      <c r="DZ65" s="85"/>
      <c r="EA65" s="85"/>
      <c r="EB65" s="85"/>
      <c r="EC65" s="85"/>
      <c r="ED65" s="85"/>
      <c r="EE65" s="85"/>
      <c r="EF65" s="85"/>
      <c r="EG65" s="85"/>
      <c r="EH65" s="85"/>
      <c r="EI65" s="85"/>
      <c r="EJ65" s="85"/>
      <c r="EK65" s="85"/>
      <c r="EL65" s="85"/>
      <c r="EM65" s="85"/>
      <c r="EN65" s="85"/>
      <c r="EO65" s="85"/>
      <c r="EP65" s="85"/>
      <c r="EQ65" s="85"/>
      <c r="ER65" s="85"/>
      <c r="ES65" s="85"/>
      <c r="ET65" s="85"/>
      <c r="EU65" s="85"/>
      <c r="EV65" s="85"/>
      <c r="EW65" s="85"/>
      <c r="EX65" s="85"/>
      <c r="EY65" s="85"/>
      <c r="EZ65" s="85"/>
      <c r="FA65" s="85"/>
      <c r="FB65" s="85"/>
      <c r="FC65" s="85"/>
      <c r="FD65" s="85"/>
      <c r="FE65" s="85"/>
      <c r="FF65" s="85"/>
      <c r="FG65" s="85"/>
      <c r="FH65" s="85"/>
      <c r="FI65" s="85"/>
      <c r="FJ65" s="85"/>
      <c r="FK65" s="85"/>
      <c r="FL65" s="85"/>
      <c r="FM65" s="85"/>
      <c r="FN65" s="85"/>
      <c r="FO65" s="85"/>
      <c r="FP65" s="85"/>
      <c r="FQ65" s="85"/>
      <c r="FR65" s="85"/>
      <c r="FS65" s="85"/>
      <c r="FT65" s="85"/>
      <c r="FU65" s="85"/>
      <c r="FV65" s="85"/>
      <c r="FW65" s="85"/>
      <c r="FX65" s="85"/>
      <c r="FY65" s="85"/>
      <c r="FZ65" s="85"/>
      <c r="GA65" s="85"/>
      <c r="GB65" s="85"/>
      <c r="GC65" s="85"/>
      <c r="GD65" s="85"/>
      <c r="GE65" s="85"/>
      <c r="GF65" s="85"/>
      <c r="GG65" s="85"/>
      <c r="GH65" s="85"/>
      <c r="GI65" s="85"/>
      <c r="GJ65" s="85"/>
      <c r="GK65" s="85"/>
      <c r="GL65" s="85"/>
      <c r="GM65" s="85"/>
      <c r="GN65" s="85"/>
      <c r="GO65" s="85"/>
      <c r="GP65" s="85"/>
      <c r="GQ65" s="85"/>
      <c r="GR65" s="85"/>
      <c r="GS65" s="85"/>
      <c r="GT65" s="85"/>
      <c r="GU65" s="85"/>
      <c r="GV65" s="85"/>
      <c r="GW65" s="85"/>
      <c r="GX65" s="85"/>
      <c r="GY65" s="85"/>
      <c r="GZ65" s="85"/>
      <c r="HA65" s="85"/>
      <c r="HB65" s="85"/>
      <c r="HC65" s="85"/>
      <c r="HD65" s="85"/>
      <c r="HE65" s="85"/>
      <c r="HF65" s="85"/>
      <c r="HG65" s="85"/>
      <c r="HH65" s="85"/>
      <c r="HI65" s="85"/>
      <c r="HJ65" s="85"/>
      <c r="HK65" s="85"/>
      <c r="HL65" s="85"/>
      <c r="HM65" s="85"/>
      <c r="HN65" s="85"/>
      <c r="HO65" s="85"/>
      <c r="HP65" s="85"/>
      <c r="HQ65" s="85"/>
      <c r="HR65" s="85"/>
      <c r="HS65" s="85"/>
      <c r="HT65" s="85"/>
      <c r="HU65" s="85"/>
      <c r="HV65" s="85"/>
      <c r="HW65" s="85"/>
      <c r="HX65" s="85"/>
      <c r="HY65" s="85"/>
      <c r="HZ65" s="85"/>
      <c r="IA65" s="85"/>
      <c r="IB65" s="85"/>
      <c r="IC65" s="85"/>
      <c r="ID65" s="85"/>
      <c r="IE65" s="85"/>
      <c r="IF65" s="85"/>
      <c r="IG65" s="85"/>
      <c r="IH65" s="85"/>
      <c r="II65" s="85"/>
      <c r="IJ65" s="85"/>
      <c r="IK65" s="85"/>
      <c r="IL65" s="85"/>
      <c r="IM65" s="85"/>
      <c r="IN65" s="85"/>
      <c r="IO65" s="85"/>
      <c r="IP65" s="85"/>
      <c r="IQ65" s="85"/>
      <c r="IR65" s="85"/>
      <c r="IS65" s="85"/>
      <c r="IT65" s="85"/>
      <c r="IU65" s="85"/>
      <c r="IV65" s="85"/>
      <c r="IW65" s="85"/>
      <c r="IX65" s="85"/>
      <c r="IY65" s="85"/>
      <c r="IZ65" s="85"/>
      <c r="JA65" s="85"/>
      <c r="JB65" s="85"/>
      <c r="JC65" s="85"/>
      <c r="JD65" s="85"/>
      <c r="JE65" s="85"/>
      <c r="JF65" s="85"/>
      <c r="JG65" s="85"/>
      <c r="JH65" s="85"/>
      <c r="JI65" s="85"/>
      <c r="JJ65" s="85"/>
      <c r="JK65" s="85"/>
      <c r="JL65" s="85"/>
      <c r="JM65" s="85"/>
      <c r="JN65" s="85"/>
      <c r="JO65" s="85"/>
      <c r="JP65" s="85"/>
      <c r="JQ65" s="85"/>
      <c r="JR65" s="85"/>
      <c r="JS65" s="85"/>
      <c r="JT65" s="85"/>
      <c r="JU65" s="85"/>
      <c r="JV65" s="85"/>
      <c r="JW65" s="85"/>
      <c r="JX65" s="85"/>
      <c r="JY65" s="85"/>
      <c r="JZ65" s="85"/>
      <c r="KA65" s="85"/>
      <c r="KB65" s="85"/>
      <c r="KC65" s="85"/>
      <c r="KD65" s="85"/>
      <c r="KE65" s="85"/>
      <c r="KF65" s="85"/>
      <c r="KG65" s="85"/>
      <c r="KH65" s="85"/>
      <c r="KI65" s="85"/>
      <c r="KJ65" s="85"/>
      <c r="KK65" s="85"/>
      <c r="KL65" s="85"/>
      <c r="KM65" s="85"/>
      <c r="KN65" s="85"/>
      <c r="KO65" s="85"/>
      <c r="KP65" s="85"/>
      <c r="KQ65" s="85"/>
      <c r="KR65" s="85"/>
      <c r="KS65" s="85"/>
      <c r="KT65" s="85"/>
      <c r="KU65" s="85"/>
      <c r="KV65" s="85"/>
      <c r="KW65" s="85"/>
      <c r="KX65" s="85"/>
      <c r="KY65" s="85"/>
      <c r="KZ65" s="85"/>
      <c r="LA65" s="85"/>
      <c r="LB65" s="85"/>
      <c r="LC65" s="85"/>
      <c r="LD65" s="85"/>
      <c r="LE65" s="85"/>
      <c r="LF65" s="85"/>
      <c r="LG65" s="85"/>
      <c r="LH65" s="85"/>
      <c r="LI65" s="85"/>
      <c r="LJ65" s="85"/>
      <c r="LK65" s="85"/>
      <c r="LL65" s="85"/>
      <c r="LM65" s="85"/>
      <c r="LN65" s="85"/>
      <c r="LO65" s="85"/>
      <c r="LP65" s="85"/>
      <c r="LQ65" s="85"/>
      <c r="LR65" s="85"/>
      <c r="LS65" s="85"/>
      <c r="LT65" s="85"/>
      <c r="LU65" s="85"/>
      <c r="LV65" s="85"/>
      <c r="LW65" s="85"/>
      <c r="LX65" s="85"/>
      <c r="LY65" s="85"/>
      <c r="LZ65" s="85"/>
      <c r="MA65" s="85"/>
      <c r="MB65" s="85"/>
      <c r="MC65" s="85"/>
      <c r="MD65" s="85"/>
      <c r="ME65" s="85"/>
      <c r="MF65" s="85"/>
      <c r="MG65" s="85"/>
      <c r="MH65" s="85"/>
      <c r="MI65" s="85"/>
      <c r="MJ65" s="85"/>
      <c r="MK65" s="85"/>
      <c r="ML65" s="85"/>
      <c r="MM65" s="85"/>
      <c r="MN65" s="85"/>
      <c r="MO65" s="85"/>
      <c r="MP65" s="85"/>
      <c r="MQ65" s="85"/>
      <c r="MR65" s="85"/>
      <c r="MS65" s="85"/>
      <c r="MT65" s="85"/>
      <c r="MU65" s="85"/>
      <c r="MV65" s="85"/>
      <c r="MW65" s="85"/>
      <c r="MX65" s="85"/>
      <c r="MY65" s="85"/>
      <c r="MZ65" s="85"/>
      <c r="NA65" s="85"/>
      <c r="NB65" s="85"/>
      <c r="NC65" s="85"/>
      <c r="ND65" s="85"/>
      <c r="NE65" s="85"/>
      <c r="NF65" s="85"/>
      <c r="NG65" s="85"/>
      <c r="NH65" s="85"/>
      <c r="NI65" s="85"/>
      <c r="NJ65" s="85"/>
      <c r="NK65" s="85"/>
      <c r="NL65" s="85"/>
      <c r="NM65" s="85"/>
      <c r="NN65" s="85"/>
      <c r="NO65" s="85"/>
      <c r="NP65" s="85"/>
      <c r="NQ65" s="85"/>
      <c r="NR65" s="85"/>
      <c r="NS65" s="85"/>
      <c r="NT65" s="85"/>
      <c r="NU65" s="85"/>
      <c r="NV65" s="85"/>
      <c r="NW65" s="85"/>
      <c r="NX65" s="85"/>
      <c r="NY65" s="85"/>
      <c r="NZ65" s="85"/>
      <c r="OA65" s="85"/>
      <c r="OB65" s="85"/>
      <c r="OC65" s="85"/>
      <c r="OD65" s="85"/>
      <c r="OE65" s="85"/>
      <c r="OF65" s="85"/>
      <c r="OG65" s="85"/>
      <c r="OH65" s="85"/>
      <c r="OI65" s="85"/>
      <c r="OJ65" s="85"/>
      <c r="OK65" s="85"/>
      <c r="OL65" s="85"/>
      <c r="OM65" s="85"/>
      <c r="ON65" s="85"/>
      <c r="OO65" s="85"/>
      <c r="OP65" s="85"/>
      <c r="OQ65" s="85"/>
      <c r="OR65" s="85"/>
      <c r="OS65" s="85"/>
      <c r="OT65" s="85"/>
      <c r="OU65" s="85"/>
      <c r="OV65" s="85"/>
      <c r="OW65" s="85"/>
      <c r="OX65" s="85"/>
      <c r="OY65" s="85"/>
      <c r="OZ65" s="85"/>
      <c r="PA65" s="85"/>
      <c r="PB65" s="85"/>
      <c r="PC65" s="85"/>
      <c r="PD65" s="85"/>
      <c r="PE65" s="85"/>
      <c r="PF65" s="85"/>
      <c r="PG65" s="85"/>
      <c r="PH65" s="85"/>
      <c r="PI65" s="85"/>
      <c r="PJ65" s="85"/>
      <c r="PK65" s="85"/>
      <c r="PL65" s="85"/>
      <c r="PM65" s="85"/>
      <c r="PN65" s="85"/>
      <c r="PO65" s="85"/>
      <c r="PP65" s="85"/>
      <c r="PQ65" s="85"/>
      <c r="PR65" s="85"/>
      <c r="PS65" s="85"/>
      <c r="PT65" s="85"/>
      <c r="PU65" s="85"/>
      <c r="PV65" s="85"/>
      <c r="PW65" s="85"/>
      <c r="PX65" s="85"/>
      <c r="PY65" s="85"/>
      <c r="PZ65" s="85"/>
      <c r="QA65" s="85"/>
      <c r="QB65" s="85"/>
      <c r="QC65" s="85"/>
      <c r="QD65" s="85"/>
      <c r="QE65" s="85"/>
      <c r="QF65" s="85"/>
      <c r="QG65" s="85"/>
      <c r="QH65" s="85"/>
      <c r="QI65" s="85"/>
      <c r="QJ65" s="85"/>
      <c r="QK65" s="85"/>
      <c r="QL65" s="85"/>
      <c r="QM65" s="85"/>
      <c r="QN65" s="85"/>
      <c r="QO65" s="85"/>
      <c r="QP65" s="85"/>
      <c r="QQ65" s="85"/>
      <c r="QR65" s="85"/>
      <c r="QS65" s="85"/>
      <c r="QT65" s="85"/>
      <c r="QU65" s="85"/>
      <c r="QV65" s="85"/>
      <c r="QW65" s="85"/>
      <c r="QX65" s="85"/>
      <c r="QY65" s="85"/>
      <c r="QZ65" s="85"/>
      <c r="RA65" s="85"/>
      <c r="RB65" s="85"/>
      <c r="RC65" s="85"/>
      <c r="RD65" s="85"/>
      <c r="RE65" s="85"/>
      <c r="RF65" s="85"/>
      <c r="RG65" s="85"/>
      <c r="RH65" s="85"/>
      <c r="RI65" s="85"/>
      <c r="RJ65" s="85"/>
      <c r="RK65" s="85"/>
      <c r="RL65" s="85"/>
      <c r="RM65" s="85"/>
      <c r="RN65" s="85"/>
      <c r="RO65" s="85"/>
      <c r="RP65" s="85"/>
      <c r="RQ65" s="85"/>
      <c r="RR65" s="85"/>
      <c r="RS65" s="85"/>
      <c r="RT65" s="85"/>
      <c r="RU65" s="85"/>
      <c r="RV65" s="85"/>
      <c r="RW65" s="85"/>
      <c r="RX65" s="85"/>
      <c r="RY65" s="85"/>
      <c r="RZ65" s="85"/>
      <c r="SA65" s="85"/>
      <c r="SB65" s="85"/>
      <c r="SC65" s="85"/>
      <c r="SD65" s="85"/>
      <c r="SE65" s="85"/>
      <c r="SF65" s="85"/>
      <c r="SG65" s="85"/>
      <c r="SH65" s="85"/>
      <c r="SI65" s="85"/>
      <c r="SJ65" s="85"/>
      <c r="SK65" s="85"/>
      <c r="SL65" s="85"/>
      <c r="SM65" s="85"/>
      <c r="SN65" s="85"/>
      <c r="SO65" s="85"/>
      <c r="SP65" s="85"/>
      <c r="SQ65" s="85"/>
      <c r="SR65" s="85"/>
      <c r="SS65" s="85"/>
      <c r="ST65" s="85"/>
      <c r="SU65" s="85"/>
      <c r="SV65" s="85"/>
      <c r="SW65" s="85"/>
      <c r="SX65" s="85"/>
      <c r="SY65" s="85"/>
      <c r="SZ65" s="85"/>
      <c r="TA65" s="85"/>
      <c r="TB65" s="85"/>
      <c r="TC65" s="85"/>
      <c r="TD65" s="85"/>
      <c r="TE65" s="85"/>
      <c r="TF65" s="85"/>
      <c r="TG65" s="85"/>
      <c r="TH65" s="85"/>
      <c r="TI65" s="85"/>
      <c r="TJ65" s="85"/>
      <c r="TK65" s="85"/>
      <c r="TL65" s="85"/>
      <c r="TM65" s="85"/>
      <c r="TN65" s="85"/>
      <c r="TO65" s="85"/>
      <c r="TP65" s="85"/>
      <c r="TQ65" s="85"/>
      <c r="TR65" s="85"/>
      <c r="TS65" s="85"/>
      <c r="TT65" s="85"/>
      <c r="TU65" s="85"/>
      <c r="TV65" s="85"/>
      <c r="TW65" s="85"/>
      <c r="TX65" s="85"/>
      <c r="TY65" s="85"/>
      <c r="TZ65" s="85"/>
      <c r="UA65" s="85"/>
      <c r="UB65" s="85"/>
      <c r="UC65" s="85"/>
      <c r="UD65" s="85"/>
      <c r="UE65" s="85"/>
      <c r="UF65" s="85"/>
      <c r="UG65" s="85"/>
      <c r="UH65" s="85"/>
      <c r="UI65" s="85"/>
      <c r="UJ65" s="85"/>
      <c r="UK65" s="85"/>
      <c r="UL65" s="85"/>
      <c r="UM65" s="85"/>
      <c r="UN65" s="85"/>
      <c r="UO65" s="85"/>
      <c r="UP65" s="85"/>
      <c r="UQ65" s="85"/>
      <c r="UR65" s="85"/>
      <c r="US65" s="85"/>
      <c r="UT65" s="85"/>
      <c r="UU65" s="85"/>
      <c r="UV65" s="85"/>
      <c r="UW65" s="85"/>
      <c r="UX65" s="85"/>
      <c r="UY65" s="85"/>
      <c r="UZ65" s="85"/>
      <c r="VA65" s="85"/>
      <c r="VB65" s="85"/>
      <c r="VC65" s="85"/>
      <c r="VD65" s="85"/>
      <c r="VE65" s="85"/>
      <c r="VF65" s="85"/>
      <c r="VG65" s="85"/>
      <c r="VH65" s="85"/>
      <c r="VI65" s="85"/>
      <c r="VJ65" s="85"/>
      <c r="VK65" s="85"/>
      <c r="VL65" s="85"/>
      <c r="VM65" s="85"/>
      <c r="VN65" s="85"/>
      <c r="VO65" s="85"/>
      <c r="VP65" s="85"/>
      <c r="VQ65" s="85"/>
      <c r="VR65" s="85"/>
      <c r="VS65" s="85"/>
      <c r="VT65" s="85"/>
      <c r="VU65" s="85"/>
      <c r="VV65" s="85"/>
      <c r="VW65" s="85"/>
      <c r="VX65" s="85"/>
      <c r="VY65" s="85"/>
      <c r="VZ65" s="85"/>
      <c r="WA65" s="85"/>
      <c r="WB65" s="85"/>
      <c r="WC65" s="85"/>
      <c r="WD65" s="85"/>
      <c r="WE65" s="85"/>
      <c r="WF65" s="85"/>
      <c r="WG65" s="85"/>
      <c r="WH65" s="85"/>
      <c r="WI65" s="85"/>
      <c r="WJ65" s="85"/>
      <c r="WK65" s="85"/>
      <c r="WL65" s="85"/>
      <c r="WM65" s="85"/>
      <c r="WN65" s="85"/>
      <c r="WO65" s="85"/>
      <c r="WP65" s="85"/>
      <c r="WQ65" s="85"/>
      <c r="WR65" s="85"/>
      <c r="WS65" s="85"/>
      <c r="WT65" s="85"/>
      <c r="WU65" s="85"/>
      <c r="WV65" s="85"/>
      <c r="WW65" s="85"/>
      <c r="WX65" s="85"/>
      <c r="WY65" s="85"/>
      <c r="WZ65" s="85"/>
      <c r="XA65" s="85"/>
      <c r="XB65" s="85"/>
      <c r="XC65" s="85"/>
      <c r="XD65" s="85"/>
      <c r="XE65" s="85"/>
      <c r="XF65" s="85"/>
      <c r="XG65" s="85"/>
      <c r="XH65" s="85"/>
      <c r="XI65" s="85"/>
      <c r="XJ65" s="85"/>
      <c r="XK65" s="85"/>
      <c r="XL65" s="85"/>
      <c r="XM65" s="85"/>
      <c r="XN65" s="85"/>
      <c r="XO65" s="85"/>
      <c r="XP65" s="85"/>
      <c r="XQ65" s="85"/>
      <c r="XR65" s="85"/>
      <c r="XS65" s="85"/>
      <c r="XT65" s="85"/>
      <c r="XU65" s="85"/>
      <c r="XV65" s="85"/>
      <c r="XW65" s="85"/>
      <c r="XX65" s="85"/>
      <c r="XY65" s="85"/>
      <c r="XZ65" s="85"/>
      <c r="YA65" s="85"/>
      <c r="YB65" s="85"/>
      <c r="YC65" s="85"/>
      <c r="YD65" s="85"/>
      <c r="YE65" s="85"/>
      <c r="YF65" s="85"/>
      <c r="YG65" s="85"/>
      <c r="YH65" s="85"/>
      <c r="YI65" s="85"/>
      <c r="YJ65" s="85"/>
      <c r="YK65" s="85"/>
      <c r="YL65" s="85"/>
      <c r="YM65" s="85"/>
      <c r="YN65" s="85"/>
      <c r="YO65" s="85"/>
      <c r="YP65" s="85"/>
      <c r="YQ65" s="85"/>
      <c r="YR65" s="85"/>
      <c r="YS65" s="85"/>
      <c r="YT65" s="85"/>
      <c r="YU65" s="85"/>
      <c r="YV65" s="85"/>
      <c r="YW65" s="85"/>
      <c r="YX65" s="85"/>
      <c r="YY65" s="85"/>
      <c r="YZ65" s="85"/>
      <c r="ZA65" s="85"/>
      <c r="ZB65" s="85"/>
      <c r="ZC65" s="85"/>
      <c r="ZD65" s="85"/>
      <c r="ZE65" s="85"/>
      <c r="ZF65" s="85"/>
      <c r="ZG65" s="85"/>
      <c r="ZH65" s="85"/>
      <c r="ZI65" s="85"/>
      <c r="ZJ65" s="85"/>
      <c r="ZK65" s="85"/>
      <c r="ZL65" s="85"/>
      <c r="ZM65" s="85"/>
      <c r="ZN65" s="85"/>
      <c r="ZO65" s="85"/>
      <c r="ZP65" s="85"/>
      <c r="ZQ65" s="85"/>
      <c r="ZR65" s="85"/>
      <c r="ZS65" s="85"/>
      <c r="ZT65" s="85"/>
      <c r="ZU65" s="85"/>
      <c r="ZV65" s="85"/>
      <c r="ZW65" s="85"/>
      <c r="ZX65" s="85"/>
      <c r="ZY65" s="85"/>
      <c r="ZZ65" s="85"/>
      <c r="AAA65" s="85"/>
      <c r="AAB65" s="85"/>
      <c r="AAC65" s="85"/>
      <c r="AAD65" s="85"/>
      <c r="AAE65" s="85"/>
      <c r="AAF65" s="85"/>
      <c r="AAG65" s="85"/>
      <c r="AAH65" s="85"/>
      <c r="AAI65" s="85"/>
      <c r="AAJ65" s="85"/>
      <c r="AAK65" s="85"/>
      <c r="AAL65" s="85"/>
      <c r="AAM65" s="85"/>
      <c r="AAN65" s="85"/>
      <c r="AAO65" s="85"/>
      <c r="AAP65" s="85"/>
      <c r="AAQ65" s="85"/>
      <c r="AAR65" s="85"/>
      <c r="AAS65" s="85"/>
      <c r="AAT65" s="85"/>
      <c r="AAU65" s="85"/>
      <c r="AAV65" s="85"/>
      <c r="AAW65" s="85"/>
      <c r="AAX65" s="85"/>
      <c r="AAY65" s="85"/>
      <c r="AAZ65" s="85"/>
      <c r="ABA65" s="85"/>
      <c r="ABB65" s="85"/>
      <c r="ABC65" s="85"/>
      <c r="ABD65" s="85"/>
      <c r="ABE65" s="85"/>
      <c r="ABF65" s="85"/>
      <c r="ABG65" s="85"/>
      <c r="ABH65" s="85"/>
      <c r="ABI65" s="85"/>
      <c r="ABJ65" s="85"/>
      <c r="ABK65" s="85"/>
      <c r="ABL65" s="85"/>
      <c r="ABM65" s="85"/>
      <c r="ABN65" s="85"/>
      <c r="ABO65" s="85"/>
      <c r="ABP65" s="85"/>
      <c r="ABQ65" s="85"/>
      <c r="ABR65" s="85"/>
      <c r="ABS65" s="85"/>
      <c r="ABT65" s="85"/>
      <c r="ABU65" s="85"/>
      <c r="ABV65" s="85"/>
      <c r="ABW65" s="85"/>
      <c r="ABX65" s="85"/>
      <c r="ABY65" s="85"/>
      <c r="ABZ65" s="85"/>
      <c r="ACA65" s="85"/>
      <c r="ACB65" s="85"/>
      <c r="ACC65" s="85"/>
      <c r="ACD65" s="85"/>
      <c r="ACE65" s="85"/>
      <c r="ACF65" s="85"/>
      <c r="ACG65" s="85"/>
      <c r="ACH65" s="85"/>
      <c r="ACI65" s="85"/>
      <c r="ACJ65" s="85"/>
      <c r="ACK65" s="85"/>
      <c r="ACL65" s="85"/>
      <c r="ACM65" s="85"/>
      <c r="ACN65" s="85"/>
      <c r="ACO65" s="85"/>
      <c r="ACP65" s="85"/>
      <c r="ACQ65" s="85"/>
      <c r="ACR65" s="85"/>
      <c r="ACS65" s="85"/>
      <c r="ACT65" s="85"/>
      <c r="ACU65" s="85"/>
      <c r="ACV65" s="85"/>
      <c r="ACW65" s="85"/>
      <c r="ACX65" s="85"/>
      <c r="ACY65" s="85"/>
      <c r="ACZ65" s="85"/>
      <c r="ADA65" s="85"/>
      <c r="ADB65" s="85"/>
      <c r="ADC65" s="85"/>
      <c r="ADD65" s="85"/>
      <c r="ADE65" s="85"/>
      <c r="ADF65" s="85"/>
      <c r="ADG65" s="85"/>
      <c r="ADH65" s="85"/>
      <c r="ADI65" s="85"/>
      <c r="ADJ65" s="85"/>
      <c r="ADK65" s="85"/>
      <c r="ADL65" s="85"/>
      <c r="ADM65" s="85"/>
      <c r="ADN65" s="85"/>
      <c r="ADO65" s="85"/>
      <c r="ADP65" s="85"/>
      <c r="ADQ65" s="85"/>
      <c r="ADR65" s="85"/>
      <c r="ADS65" s="85"/>
      <c r="ADT65" s="85"/>
      <c r="ADU65" s="85"/>
      <c r="ADV65" s="85"/>
      <c r="ADW65" s="85"/>
      <c r="ADX65" s="85"/>
      <c r="ADY65" s="85"/>
      <c r="ADZ65" s="85"/>
      <c r="AEA65" s="85"/>
      <c r="AEB65" s="85"/>
      <c r="AEC65" s="85"/>
      <c r="AED65" s="85"/>
      <c r="AEE65" s="85"/>
      <c r="AEF65" s="85"/>
      <c r="AEG65" s="85"/>
      <c r="AEH65" s="85"/>
      <c r="AEI65" s="85"/>
      <c r="AEJ65" s="85"/>
      <c r="AEK65" s="85"/>
      <c r="AEL65" s="85"/>
      <c r="AEM65" s="85"/>
      <c r="AEN65" s="85"/>
      <c r="AEO65" s="85"/>
      <c r="AEP65" s="85"/>
      <c r="AEQ65" s="85"/>
      <c r="AER65" s="85"/>
      <c r="AES65" s="85"/>
      <c r="AET65" s="85"/>
      <c r="AEU65" s="85"/>
      <c r="AEV65" s="85"/>
      <c r="AEW65" s="85"/>
      <c r="AEX65" s="85"/>
      <c r="AEY65" s="85"/>
      <c r="AEZ65" s="85"/>
      <c r="AFA65" s="85"/>
      <c r="AFB65" s="85"/>
      <c r="AFC65" s="85"/>
      <c r="AFD65" s="85"/>
      <c r="AFE65" s="85"/>
      <c r="AFF65" s="85"/>
      <c r="AFG65" s="85"/>
      <c r="AFH65" s="85"/>
      <c r="AFI65" s="85"/>
      <c r="AFJ65" s="85"/>
      <c r="AFK65" s="85"/>
      <c r="AFL65" s="85"/>
      <c r="AFM65" s="85"/>
      <c r="AFN65" s="85"/>
      <c r="AFO65" s="85"/>
      <c r="AFP65" s="85"/>
      <c r="AFQ65" s="85"/>
      <c r="AFR65" s="85"/>
      <c r="AFS65" s="85"/>
      <c r="AFT65" s="85"/>
      <c r="AFU65" s="85"/>
      <c r="AFV65" s="85"/>
      <c r="AFW65" s="85"/>
      <c r="AFX65" s="85"/>
      <c r="AFY65" s="85"/>
      <c r="AFZ65" s="85"/>
      <c r="AGA65" s="85"/>
      <c r="AGB65" s="85"/>
      <c r="AGC65" s="85"/>
      <c r="AGD65" s="85"/>
      <c r="AGE65" s="85"/>
      <c r="AGF65" s="85"/>
      <c r="AGG65" s="85"/>
      <c r="AGH65" s="85"/>
      <c r="AGI65" s="85"/>
      <c r="AGJ65" s="85"/>
      <c r="AGK65" s="85"/>
      <c r="AGL65" s="85"/>
      <c r="AGM65" s="85"/>
      <c r="AGN65" s="85"/>
      <c r="AGO65" s="85"/>
      <c r="AGP65" s="85"/>
      <c r="AGQ65" s="85"/>
      <c r="AGR65" s="85"/>
      <c r="AGS65" s="85"/>
      <c r="AGT65" s="85"/>
      <c r="AGU65" s="85"/>
      <c r="AGV65" s="85"/>
      <c r="AGW65" s="85"/>
      <c r="AGX65" s="85"/>
      <c r="AGY65" s="85"/>
      <c r="AGZ65" s="85"/>
      <c r="AHA65" s="85"/>
      <c r="AHB65" s="85"/>
      <c r="AHC65" s="85"/>
      <c r="AHD65" s="85"/>
      <c r="AHE65" s="85"/>
      <c r="AHF65" s="85"/>
      <c r="AHG65" s="85"/>
      <c r="AHH65" s="85"/>
      <c r="AHI65" s="85"/>
      <c r="AHJ65" s="85"/>
      <c r="AHK65" s="85"/>
      <c r="AHL65" s="85"/>
      <c r="AHM65" s="85"/>
      <c r="AHN65" s="85"/>
      <c r="AHO65" s="85"/>
      <c r="AHP65" s="85"/>
      <c r="AHQ65" s="85"/>
      <c r="AHR65" s="85"/>
      <c r="AHS65" s="85"/>
      <c r="AHT65" s="85"/>
      <c r="AHU65" s="85"/>
      <c r="AHV65" s="85"/>
      <c r="AHW65" s="85"/>
      <c r="AHX65" s="85"/>
      <c r="AHY65" s="85"/>
      <c r="AHZ65" s="85"/>
      <c r="AIA65" s="85"/>
      <c r="AIB65" s="85"/>
      <c r="AIC65" s="85"/>
      <c r="AID65" s="85"/>
      <c r="AIE65" s="85"/>
      <c r="AIF65" s="85"/>
      <c r="AIG65" s="85"/>
      <c r="AIH65" s="85"/>
      <c r="AII65" s="85"/>
      <c r="AIJ65" s="85"/>
      <c r="AIK65" s="85"/>
      <c r="AIL65" s="85"/>
      <c r="AIM65" s="85"/>
      <c r="AIN65" s="85"/>
      <c r="AIO65" s="85"/>
      <c r="AIP65" s="85"/>
      <c r="AIQ65" s="85"/>
      <c r="AIR65" s="85"/>
      <c r="AIS65" s="85"/>
      <c r="AIT65" s="85"/>
      <c r="AIU65" s="85"/>
      <c r="AIV65" s="85"/>
      <c r="AIW65" s="85"/>
      <c r="AIX65" s="85"/>
      <c r="AIY65" s="85"/>
      <c r="AIZ65" s="85"/>
      <c r="AJA65" s="85"/>
      <c r="AJB65" s="85"/>
      <c r="AJC65" s="85"/>
      <c r="AJD65" s="85"/>
      <c r="AJE65" s="85"/>
      <c r="AJF65" s="85"/>
      <c r="AJG65" s="85"/>
      <c r="AJH65" s="85"/>
      <c r="AJI65" s="85"/>
      <c r="AJJ65" s="85"/>
      <c r="AJK65" s="85"/>
      <c r="AJL65" s="85"/>
      <c r="AJM65" s="85"/>
      <c r="AJN65" s="85"/>
      <c r="AJO65" s="85"/>
      <c r="AJP65" s="85"/>
      <c r="AJQ65" s="85"/>
      <c r="AJR65" s="85"/>
      <c r="AJS65" s="85"/>
      <c r="AJT65" s="85"/>
      <c r="AJU65" s="85"/>
      <c r="AJV65" s="85"/>
      <c r="AJW65" s="85"/>
      <c r="AJX65" s="85"/>
      <c r="AJY65" s="85"/>
      <c r="AJZ65" s="85"/>
      <c r="AKA65" s="85"/>
      <c r="AKB65" s="85"/>
      <c r="AKC65" s="85"/>
      <c r="AKD65" s="85"/>
      <c r="AKE65" s="85"/>
      <c r="AKF65" s="85"/>
      <c r="AKG65" s="85"/>
      <c r="AKH65" s="85"/>
      <c r="AKI65" s="85"/>
      <c r="AKJ65" s="85"/>
      <c r="AKK65" s="85"/>
      <c r="AKL65" s="85"/>
      <c r="AKM65" s="85"/>
      <c r="AKN65" s="85"/>
      <c r="AKO65" s="85"/>
      <c r="AKP65" s="85"/>
      <c r="AKQ65" s="85"/>
      <c r="AKR65" s="85"/>
      <c r="AKS65" s="85"/>
      <c r="AKT65" s="85"/>
      <c r="AKU65" s="85"/>
      <c r="AKV65" s="85"/>
      <c r="AKW65" s="85"/>
      <c r="AKX65" s="85"/>
      <c r="AKY65" s="85"/>
      <c r="AKZ65" s="85"/>
      <c r="ALA65" s="85"/>
      <c r="ALB65" s="85"/>
      <c r="ALC65" s="85"/>
      <c r="ALD65" s="85"/>
      <c r="ALE65" s="85"/>
      <c r="ALF65" s="85"/>
      <c r="ALG65" s="85"/>
      <c r="ALH65" s="85"/>
      <c r="ALI65" s="85"/>
      <c r="ALJ65" s="85"/>
      <c r="ALK65" s="85"/>
      <c r="ALL65" s="85"/>
      <c r="ALM65" s="85"/>
      <c r="ALN65" s="85"/>
      <c r="ALO65" s="85"/>
      <c r="ALP65" s="85"/>
      <c r="ALQ65" s="85"/>
      <c r="ALR65" s="85"/>
      <c r="ALS65" s="85"/>
      <c r="ALT65" s="85"/>
      <c r="ALU65" s="85"/>
      <c r="ALV65" s="85"/>
      <c r="ALW65" s="85"/>
      <c r="ALX65" s="85"/>
      <c r="ALY65" s="85"/>
      <c r="ALZ65" s="85"/>
      <c r="AMA65" s="85"/>
      <c r="AMB65" s="85"/>
      <c r="AMC65" s="85"/>
      <c r="AMD65" s="85"/>
      <c r="AME65" s="85"/>
      <c r="AMF65" s="85"/>
      <c r="AMG65" s="85"/>
      <c r="AMH65" s="85"/>
      <c r="AMI65" s="85"/>
      <c r="AMJ65" s="85"/>
      <c r="AMK65" s="85"/>
      <c r="AML65" s="85"/>
      <c r="AMM65" s="85"/>
      <c r="AMN65" s="85"/>
      <c r="AMO65" s="85"/>
      <c r="AMP65" s="85"/>
      <c r="AMQ65" s="85"/>
      <c r="AMR65" s="85"/>
      <c r="AMS65" s="85"/>
      <c r="AMT65" s="85"/>
      <c r="AMU65" s="85"/>
      <c r="AMV65" s="85"/>
      <c r="AMW65" s="85"/>
      <c r="AMX65" s="85"/>
      <c r="AMY65" s="85"/>
      <c r="AMZ65" s="85"/>
      <c r="ANA65" s="85"/>
      <c r="ANB65" s="85"/>
      <c r="ANC65" s="85"/>
      <c r="AND65" s="85"/>
      <c r="ANE65" s="85"/>
      <c r="ANF65" s="85"/>
      <c r="ANG65" s="85"/>
      <c r="ANH65" s="85"/>
      <c r="ANI65" s="85"/>
      <c r="ANJ65" s="85"/>
      <c r="ANK65" s="85"/>
      <c r="ANL65" s="85"/>
      <c r="ANM65" s="85"/>
      <c r="ANN65" s="85"/>
      <c r="ANO65" s="85"/>
      <c r="ANP65" s="85"/>
      <c r="ANQ65" s="85"/>
      <c r="ANR65" s="85"/>
      <c r="ANS65" s="85"/>
      <c r="ANT65" s="85"/>
      <c r="ANU65" s="85"/>
      <c r="ANV65" s="85"/>
      <c r="ANW65" s="85"/>
      <c r="ANX65" s="85"/>
      <c r="ANY65" s="85"/>
      <c r="ANZ65" s="85"/>
      <c r="AOA65" s="85"/>
      <c r="AOB65" s="85"/>
      <c r="AOC65" s="85"/>
      <c r="AOD65" s="85"/>
      <c r="AOE65" s="85"/>
      <c r="AOF65" s="85"/>
      <c r="AOG65" s="85"/>
      <c r="AOH65" s="85"/>
      <c r="AOI65" s="85"/>
      <c r="AOJ65" s="85"/>
      <c r="AOK65" s="85"/>
      <c r="AOL65" s="85"/>
      <c r="AOM65" s="85"/>
      <c r="AON65" s="85"/>
      <c r="AOO65" s="85"/>
      <c r="AOP65" s="85"/>
      <c r="AOQ65" s="85"/>
      <c r="AOR65" s="85"/>
      <c r="AOS65" s="85"/>
      <c r="AOT65" s="85"/>
      <c r="AOU65" s="85"/>
      <c r="AOV65" s="85"/>
      <c r="AOW65" s="85"/>
      <c r="AOX65" s="85"/>
      <c r="AOY65" s="85"/>
      <c r="AOZ65" s="85"/>
      <c r="APA65" s="85"/>
      <c r="APB65" s="85"/>
      <c r="APC65" s="85"/>
      <c r="APD65" s="85"/>
      <c r="APE65" s="85"/>
      <c r="APF65" s="85"/>
      <c r="APG65" s="85"/>
      <c r="APH65" s="85"/>
      <c r="API65" s="85"/>
    </row>
    <row r="66" spans="1:1101" x14ac:dyDescent="0.25">
      <c r="A66" s="188" t="s">
        <v>13</v>
      </c>
      <c r="B66" s="190">
        <v>1</v>
      </c>
      <c r="C66" s="190">
        <f>D66+E66</f>
        <v>170</v>
      </c>
      <c r="D66" s="190">
        <f>D5</f>
        <v>157</v>
      </c>
      <c r="E66" s="191">
        <v>13</v>
      </c>
      <c r="F66" s="190"/>
      <c r="G66" s="207">
        <v>4.952</v>
      </c>
      <c r="H66" s="192">
        <f t="shared" si="4"/>
        <v>128.75</v>
      </c>
      <c r="I66" s="193">
        <f t="shared" si="5"/>
        <v>159.12</v>
      </c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5"/>
      <c r="AT66" s="85"/>
      <c r="AU66" s="85"/>
      <c r="AV66" s="85"/>
      <c r="AW66" s="85"/>
      <c r="AX66" s="85"/>
      <c r="AY66" s="85"/>
      <c r="AZ66" s="85"/>
      <c r="BA66" s="85"/>
      <c r="BB66" s="85"/>
      <c r="BC66" s="85"/>
      <c r="BD66" s="85"/>
      <c r="BE66" s="85"/>
      <c r="BF66" s="85"/>
      <c r="BG66" s="85"/>
      <c r="BH66" s="85"/>
      <c r="BI66" s="85"/>
      <c r="BJ66" s="85"/>
      <c r="BK66" s="85"/>
      <c r="BL66" s="85"/>
      <c r="BM66" s="85"/>
      <c r="BN66" s="85"/>
      <c r="BO66" s="85"/>
      <c r="BP66" s="85"/>
      <c r="BQ66" s="85"/>
      <c r="BR66" s="85"/>
      <c r="BS66" s="85"/>
      <c r="BT66" s="85"/>
      <c r="BU66" s="85"/>
      <c r="BV66" s="85"/>
      <c r="BW66" s="85"/>
      <c r="BX66" s="85"/>
      <c r="BY66" s="85"/>
      <c r="BZ66" s="85"/>
      <c r="CA66" s="85"/>
      <c r="CB66" s="85"/>
      <c r="CC66" s="85"/>
      <c r="CD66" s="85"/>
      <c r="CE66" s="85"/>
      <c r="CF66" s="85"/>
      <c r="CG66" s="85"/>
      <c r="CH66" s="85"/>
      <c r="CI66" s="85"/>
      <c r="CJ66" s="85"/>
      <c r="CK66" s="85"/>
      <c r="CL66" s="85"/>
      <c r="CM66" s="85"/>
      <c r="CN66" s="85"/>
      <c r="CO66" s="85"/>
      <c r="CP66" s="85"/>
      <c r="CQ66" s="85"/>
      <c r="CR66" s="85"/>
      <c r="CS66" s="85"/>
      <c r="CT66" s="85"/>
      <c r="CU66" s="85"/>
      <c r="CV66" s="85"/>
      <c r="CW66" s="85"/>
      <c r="CX66" s="85"/>
      <c r="CY66" s="85"/>
      <c r="CZ66" s="85"/>
      <c r="DA66" s="85"/>
      <c r="DB66" s="85"/>
      <c r="DC66" s="85"/>
      <c r="DD66" s="85"/>
      <c r="DE66" s="85"/>
      <c r="DF66" s="85"/>
      <c r="DG66" s="85"/>
      <c r="DH66" s="85"/>
      <c r="DI66" s="85"/>
      <c r="DJ66" s="85"/>
      <c r="DK66" s="85"/>
      <c r="DL66" s="85"/>
      <c r="DM66" s="85"/>
      <c r="DN66" s="85"/>
      <c r="DO66" s="85"/>
      <c r="DP66" s="85"/>
      <c r="DQ66" s="85"/>
      <c r="DR66" s="85"/>
      <c r="DS66" s="85"/>
      <c r="DT66" s="85"/>
      <c r="DU66" s="85"/>
      <c r="DV66" s="85"/>
      <c r="DW66" s="85"/>
      <c r="DX66" s="85"/>
      <c r="DY66" s="85"/>
      <c r="DZ66" s="85"/>
      <c r="EA66" s="85"/>
      <c r="EB66" s="85"/>
      <c r="EC66" s="85"/>
      <c r="ED66" s="85"/>
      <c r="EE66" s="85"/>
      <c r="EF66" s="85"/>
      <c r="EG66" s="85"/>
      <c r="EH66" s="85"/>
      <c r="EI66" s="85"/>
      <c r="EJ66" s="85"/>
      <c r="EK66" s="85"/>
      <c r="EL66" s="85"/>
      <c r="EM66" s="85"/>
      <c r="EN66" s="85"/>
      <c r="EO66" s="85"/>
      <c r="EP66" s="85"/>
      <c r="EQ66" s="85"/>
      <c r="ER66" s="85"/>
      <c r="ES66" s="85"/>
      <c r="ET66" s="85"/>
      <c r="EU66" s="85"/>
      <c r="EV66" s="85"/>
      <c r="EW66" s="85"/>
      <c r="EX66" s="85"/>
      <c r="EY66" s="85"/>
      <c r="EZ66" s="85"/>
      <c r="FA66" s="85"/>
      <c r="FB66" s="85"/>
      <c r="FC66" s="85"/>
      <c r="FD66" s="85"/>
      <c r="FE66" s="85"/>
      <c r="FF66" s="85"/>
      <c r="FG66" s="85"/>
      <c r="FH66" s="85"/>
      <c r="FI66" s="85"/>
      <c r="FJ66" s="85"/>
      <c r="FK66" s="85"/>
      <c r="FL66" s="85"/>
      <c r="FM66" s="85"/>
      <c r="FN66" s="85"/>
      <c r="FO66" s="85"/>
      <c r="FP66" s="85"/>
      <c r="FQ66" s="85"/>
      <c r="FR66" s="85"/>
      <c r="FS66" s="85"/>
      <c r="FT66" s="85"/>
      <c r="FU66" s="85"/>
      <c r="FV66" s="85"/>
      <c r="FW66" s="85"/>
      <c r="FX66" s="85"/>
      <c r="FY66" s="85"/>
      <c r="FZ66" s="85"/>
      <c r="GA66" s="85"/>
      <c r="GB66" s="85"/>
      <c r="GC66" s="85"/>
      <c r="GD66" s="85"/>
      <c r="GE66" s="85"/>
      <c r="GF66" s="85"/>
      <c r="GG66" s="85"/>
      <c r="GH66" s="85"/>
      <c r="GI66" s="85"/>
      <c r="GJ66" s="85"/>
      <c r="GK66" s="85"/>
      <c r="GL66" s="85"/>
      <c r="GM66" s="85"/>
      <c r="GN66" s="85"/>
      <c r="GO66" s="85"/>
      <c r="GP66" s="85"/>
      <c r="GQ66" s="85"/>
      <c r="GR66" s="85"/>
      <c r="GS66" s="85"/>
      <c r="GT66" s="85"/>
      <c r="GU66" s="85"/>
      <c r="GV66" s="85"/>
      <c r="GW66" s="85"/>
      <c r="GX66" s="85"/>
      <c r="GY66" s="85"/>
      <c r="GZ66" s="85"/>
      <c r="HA66" s="85"/>
      <c r="HB66" s="85"/>
      <c r="HC66" s="85"/>
      <c r="HD66" s="85"/>
      <c r="HE66" s="85"/>
      <c r="HF66" s="85"/>
      <c r="HG66" s="85"/>
      <c r="HH66" s="85"/>
      <c r="HI66" s="85"/>
      <c r="HJ66" s="85"/>
      <c r="HK66" s="85"/>
      <c r="HL66" s="85"/>
      <c r="HM66" s="85"/>
      <c r="HN66" s="85"/>
      <c r="HO66" s="85"/>
      <c r="HP66" s="85"/>
      <c r="HQ66" s="85"/>
      <c r="HR66" s="85"/>
      <c r="HS66" s="85"/>
      <c r="HT66" s="85"/>
      <c r="HU66" s="85"/>
      <c r="HV66" s="85"/>
      <c r="HW66" s="85"/>
      <c r="HX66" s="85"/>
      <c r="HY66" s="85"/>
      <c r="HZ66" s="85"/>
      <c r="IA66" s="85"/>
      <c r="IB66" s="85"/>
      <c r="IC66" s="85"/>
      <c r="ID66" s="85"/>
      <c r="IE66" s="85"/>
      <c r="IF66" s="85"/>
      <c r="IG66" s="85"/>
      <c r="IH66" s="85"/>
      <c r="II66" s="85"/>
      <c r="IJ66" s="85"/>
      <c r="IK66" s="85"/>
      <c r="IL66" s="85"/>
      <c r="IM66" s="85"/>
      <c r="IN66" s="85"/>
      <c r="IO66" s="85"/>
      <c r="IP66" s="85"/>
      <c r="IQ66" s="85"/>
      <c r="IR66" s="85"/>
      <c r="IS66" s="85"/>
      <c r="IT66" s="85"/>
      <c r="IU66" s="85"/>
      <c r="IV66" s="85"/>
      <c r="IW66" s="85"/>
      <c r="IX66" s="85"/>
      <c r="IY66" s="85"/>
      <c r="IZ66" s="85"/>
      <c r="JA66" s="85"/>
      <c r="JB66" s="85"/>
      <c r="JC66" s="85"/>
      <c r="JD66" s="85"/>
      <c r="JE66" s="85"/>
      <c r="JF66" s="85"/>
      <c r="JG66" s="85"/>
      <c r="JH66" s="85"/>
      <c r="JI66" s="85"/>
      <c r="JJ66" s="85"/>
      <c r="JK66" s="85"/>
      <c r="JL66" s="85"/>
      <c r="JM66" s="85"/>
      <c r="JN66" s="85"/>
      <c r="JO66" s="85"/>
      <c r="JP66" s="85"/>
      <c r="JQ66" s="85"/>
      <c r="JR66" s="85"/>
      <c r="JS66" s="85"/>
      <c r="JT66" s="85"/>
      <c r="JU66" s="85"/>
      <c r="JV66" s="85"/>
      <c r="JW66" s="85"/>
      <c r="JX66" s="85"/>
      <c r="JY66" s="85"/>
      <c r="JZ66" s="85"/>
      <c r="KA66" s="85"/>
      <c r="KB66" s="85"/>
      <c r="KC66" s="85"/>
      <c r="KD66" s="85"/>
      <c r="KE66" s="85"/>
      <c r="KF66" s="85"/>
      <c r="KG66" s="85"/>
      <c r="KH66" s="85"/>
      <c r="KI66" s="85"/>
      <c r="KJ66" s="85"/>
      <c r="KK66" s="85"/>
      <c r="KL66" s="85"/>
      <c r="KM66" s="85"/>
      <c r="KN66" s="85"/>
      <c r="KO66" s="85"/>
      <c r="KP66" s="85"/>
      <c r="KQ66" s="85"/>
      <c r="KR66" s="85"/>
      <c r="KS66" s="85"/>
      <c r="KT66" s="85"/>
      <c r="KU66" s="85"/>
      <c r="KV66" s="85"/>
      <c r="KW66" s="85"/>
      <c r="KX66" s="85"/>
      <c r="KY66" s="85"/>
      <c r="KZ66" s="85"/>
      <c r="LA66" s="85"/>
      <c r="LB66" s="85"/>
      <c r="LC66" s="85"/>
      <c r="LD66" s="85"/>
      <c r="LE66" s="85"/>
      <c r="LF66" s="85"/>
      <c r="LG66" s="85"/>
      <c r="LH66" s="85"/>
      <c r="LI66" s="85"/>
      <c r="LJ66" s="85"/>
      <c r="LK66" s="85"/>
      <c r="LL66" s="85"/>
      <c r="LM66" s="85"/>
      <c r="LN66" s="85"/>
      <c r="LO66" s="85"/>
      <c r="LP66" s="85"/>
      <c r="LQ66" s="85"/>
      <c r="LR66" s="85"/>
      <c r="LS66" s="85"/>
      <c r="LT66" s="85"/>
      <c r="LU66" s="85"/>
      <c r="LV66" s="85"/>
      <c r="LW66" s="85"/>
      <c r="LX66" s="85"/>
      <c r="LY66" s="85"/>
      <c r="LZ66" s="85"/>
      <c r="MA66" s="85"/>
      <c r="MB66" s="85"/>
      <c r="MC66" s="85"/>
      <c r="MD66" s="85"/>
      <c r="ME66" s="85"/>
      <c r="MF66" s="85"/>
      <c r="MG66" s="85"/>
      <c r="MH66" s="85"/>
      <c r="MI66" s="85"/>
      <c r="MJ66" s="85"/>
      <c r="MK66" s="85"/>
      <c r="ML66" s="85"/>
      <c r="MM66" s="85"/>
      <c r="MN66" s="85"/>
      <c r="MO66" s="85"/>
      <c r="MP66" s="85"/>
      <c r="MQ66" s="85"/>
      <c r="MR66" s="85"/>
      <c r="MS66" s="85"/>
      <c r="MT66" s="85"/>
      <c r="MU66" s="85"/>
      <c r="MV66" s="85"/>
      <c r="MW66" s="85"/>
      <c r="MX66" s="85"/>
      <c r="MY66" s="85"/>
      <c r="MZ66" s="85"/>
      <c r="NA66" s="85"/>
      <c r="NB66" s="85"/>
      <c r="NC66" s="85"/>
      <c r="ND66" s="85"/>
      <c r="NE66" s="85"/>
      <c r="NF66" s="85"/>
      <c r="NG66" s="85"/>
      <c r="NH66" s="85"/>
      <c r="NI66" s="85"/>
      <c r="NJ66" s="85"/>
      <c r="NK66" s="85"/>
      <c r="NL66" s="85"/>
      <c r="NM66" s="85"/>
      <c r="NN66" s="85"/>
      <c r="NO66" s="85"/>
      <c r="NP66" s="85"/>
      <c r="NQ66" s="85"/>
      <c r="NR66" s="85"/>
      <c r="NS66" s="85"/>
      <c r="NT66" s="85"/>
      <c r="NU66" s="85"/>
      <c r="NV66" s="85"/>
      <c r="NW66" s="85"/>
      <c r="NX66" s="85"/>
      <c r="NY66" s="85"/>
      <c r="NZ66" s="85"/>
      <c r="OA66" s="85"/>
      <c r="OB66" s="85"/>
      <c r="OC66" s="85"/>
      <c r="OD66" s="85"/>
      <c r="OE66" s="85"/>
      <c r="OF66" s="85"/>
      <c r="OG66" s="85"/>
      <c r="OH66" s="85"/>
      <c r="OI66" s="85"/>
      <c r="OJ66" s="85"/>
      <c r="OK66" s="85"/>
      <c r="OL66" s="85"/>
      <c r="OM66" s="85"/>
      <c r="ON66" s="85"/>
      <c r="OO66" s="85"/>
      <c r="OP66" s="85"/>
      <c r="OQ66" s="85"/>
      <c r="OR66" s="85"/>
      <c r="OS66" s="85"/>
      <c r="OT66" s="85"/>
      <c r="OU66" s="85"/>
      <c r="OV66" s="85"/>
      <c r="OW66" s="85"/>
      <c r="OX66" s="85"/>
      <c r="OY66" s="85"/>
      <c r="OZ66" s="85"/>
      <c r="PA66" s="85"/>
      <c r="PB66" s="85"/>
      <c r="PC66" s="85"/>
      <c r="PD66" s="85"/>
      <c r="PE66" s="85"/>
      <c r="PF66" s="85"/>
      <c r="PG66" s="85"/>
      <c r="PH66" s="85"/>
      <c r="PI66" s="85"/>
      <c r="PJ66" s="85"/>
      <c r="PK66" s="85"/>
      <c r="PL66" s="85"/>
      <c r="PM66" s="85"/>
      <c r="PN66" s="85"/>
      <c r="PO66" s="85"/>
      <c r="PP66" s="85"/>
      <c r="PQ66" s="85"/>
      <c r="PR66" s="85"/>
      <c r="PS66" s="85"/>
      <c r="PT66" s="85"/>
      <c r="PU66" s="85"/>
      <c r="PV66" s="85"/>
      <c r="PW66" s="85"/>
      <c r="PX66" s="85"/>
      <c r="PY66" s="85"/>
      <c r="PZ66" s="85"/>
      <c r="QA66" s="85"/>
      <c r="QB66" s="85"/>
      <c r="QC66" s="85"/>
      <c r="QD66" s="85"/>
      <c r="QE66" s="85"/>
      <c r="QF66" s="85"/>
      <c r="QG66" s="85"/>
      <c r="QH66" s="85"/>
      <c r="QI66" s="85"/>
      <c r="QJ66" s="85"/>
      <c r="QK66" s="85"/>
      <c r="QL66" s="85"/>
      <c r="QM66" s="85"/>
      <c r="QN66" s="85"/>
      <c r="QO66" s="85"/>
      <c r="QP66" s="85"/>
      <c r="QQ66" s="85"/>
      <c r="QR66" s="85"/>
      <c r="QS66" s="85"/>
      <c r="QT66" s="85"/>
      <c r="QU66" s="85"/>
      <c r="QV66" s="85"/>
      <c r="QW66" s="85"/>
      <c r="QX66" s="85"/>
      <c r="QY66" s="85"/>
      <c r="QZ66" s="85"/>
      <c r="RA66" s="85"/>
      <c r="RB66" s="85"/>
      <c r="RC66" s="85"/>
      <c r="RD66" s="85"/>
      <c r="RE66" s="85"/>
      <c r="RF66" s="85"/>
      <c r="RG66" s="85"/>
      <c r="RH66" s="85"/>
      <c r="RI66" s="85"/>
      <c r="RJ66" s="85"/>
      <c r="RK66" s="85"/>
      <c r="RL66" s="85"/>
      <c r="RM66" s="85"/>
      <c r="RN66" s="85"/>
      <c r="RO66" s="85"/>
      <c r="RP66" s="85"/>
      <c r="RQ66" s="85"/>
      <c r="RR66" s="85"/>
      <c r="RS66" s="85"/>
      <c r="RT66" s="85"/>
      <c r="RU66" s="85"/>
      <c r="RV66" s="85"/>
      <c r="RW66" s="85"/>
      <c r="RX66" s="85"/>
      <c r="RY66" s="85"/>
      <c r="RZ66" s="85"/>
      <c r="SA66" s="85"/>
      <c r="SB66" s="85"/>
      <c r="SC66" s="85"/>
      <c r="SD66" s="85"/>
      <c r="SE66" s="85"/>
      <c r="SF66" s="85"/>
      <c r="SG66" s="85"/>
      <c r="SH66" s="85"/>
      <c r="SI66" s="85"/>
      <c r="SJ66" s="85"/>
      <c r="SK66" s="85"/>
      <c r="SL66" s="85"/>
      <c r="SM66" s="85"/>
      <c r="SN66" s="85"/>
      <c r="SO66" s="85"/>
      <c r="SP66" s="85"/>
      <c r="SQ66" s="85"/>
      <c r="SR66" s="85"/>
      <c r="SS66" s="85"/>
      <c r="ST66" s="85"/>
      <c r="SU66" s="85"/>
      <c r="SV66" s="85"/>
      <c r="SW66" s="85"/>
      <c r="SX66" s="85"/>
      <c r="SY66" s="85"/>
      <c r="SZ66" s="85"/>
      <c r="TA66" s="85"/>
      <c r="TB66" s="85"/>
      <c r="TC66" s="85"/>
      <c r="TD66" s="85"/>
      <c r="TE66" s="85"/>
      <c r="TF66" s="85"/>
      <c r="TG66" s="85"/>
      <c r="TH66" s="85"/>
      <c r="TI66" s="85"/>
      <c r="TJ66" s="85"/>
      <c r="TK66" s="85"/>
      <c r="TL66" s="85"/>
      <c r="TM66" s="85"/>
      <c r="TN66" s="85"/>
      <c r="TO66" s="85"/>
      <c r="TP66" s="85"/>
      <c r="TQ66" s="85"/>
      <c r="TR66" s="85"/>
      <c r="TS66" s="85"/>
      <c r="TT66" s="85"/>
      <c r="TU66" s="85"/>
      <c r="TV66" s="85"/>
      <c r="TW66" s="85"/>
      <c r="TX66" s="85"/>
      <c r="TY66" s="85"/>
      <c r="TZ66" s="85"/>
      <c r="UA66" s="85"/>
      <c r="UB66" s="85"/>
      <c r="UC66" s="85"/>
      <c r="UD66" s="85"/>
      <c r="UE66" s="85"/>
      <c r="UF66" s="85"/>
      <c r="UG66" s="85"/>
      <c r="UH66" s="85"/>
      <c r="UI66" s="85"/>
      <c r="UJ66" s="85"/>
      <c r="UK66" s="85"/>
      <c r="UL66" s="85"/>
      <c r="UM66" s="85"/>
      <c r="UN66" s="85"/>
      <c r="UO66" s="85"/>
      <c r="UP66" s="85"/>
      <c r="UQ66" s="85"/>
      <c r="UR66" s="85"/>
      <c r="US66" s="85"/>
      <c r="UT66" s="85"/>
      <c r="UU66" s="85"/>
      <c r="UV66" s="85"/>
      <c r="UW66" s="85"/>
      <c r="UX66" s="85"/>
      <c r="UY66" s="85"/>
      <c r="UZ66" s="85"/>
      <c r="VA66" s="85"/>
      <c r="VB66" s="85"/>
      <c r="VC66" s="85"/>
      <c r="VD66" s="85"/>
      <c r="VE66" s="85"/>
      <c r="VF66" s="85"/>
      <c r="VG66" s="85"/>
      <c r="VH66" s="85"/>
      <c r="VI66" s="85"/>
      <c r="VJ66" s="85"/>
      <c r="VK66" s="85"/>
      <c r="VL66" s="85"/>
      <c r="VM66" s="85"/>
      <c r="VN66" s="85"/>
      <c r="VO66" s="85"/>
      <c r="VP66" s="85"/>
      <c r="VQ66" s="85"/>
      <c r="VR66" s="85"/>
      <c r="VS66" s="85"/>
      <c r="VT66" s="85"/>
      <c r="VU66" s="85"/>
      <c r="VV66" s="85"/>
      <c r="VW66" s="85"/>
      <c r="VX66" s="85"/>
      <c r="VY66" s="85"/>
      <c r="VZ66" s="85"/>
      <c r="WA66" s="85"/>
      <c r="WB66" s="85"/>
      <c r="WC66" s="85"/>
      <c r="WD66" s="85"/>
      <c r="WE66" s="85"/>
      <c r="WF66" s="85"/>
      <c r="WG66" s="85"/>
      <c r="WH66" s="85"/>
      <c r="WI66" s="85"/>
      <c r="WJ66" s="85"/>
      <c r="WK66" s="85"/>
      <c r="WL66" s="85"/>
      <c r="WM66" s="85"/>
      <c r="WN66" s="85"/>
      <c r="WO66" s="85"/>
      <c r="WP66" s="85"/>
      <c r="WQ66" s="85"/>
      <c r="WR66" s="85"/>
      <c r="WS66" s="85"/>
      <c r="WT66" s="85"/>
      <c r="WU66" s="85"/>
      <c r="WV66" s="85"/>
      <c r="WW66" s="85"/>
      <c r="WX66" s="85"/>
      <c r="WY66" s="85"/>
      <c r="WZ66" s="85"/>
      <c r="XA66" s="85"/>
      <c r="XB66" s="85"/>
      <c r="XC66" s="85"/>
      <c r="XD66" s="85"/>
      <c r="XE66" s="85"/>
      <c r="XF66" s="85"/>
      <c r="XG66" s="85"/>
      <c r="XH66" s="85"/>
      <c r="XI66" s="85"/>
      <c r="XJ66" s="85"/>
      <c r="XK66" s="85"/>
      <c r="XL66" s="85"/>
      <c r="XM66" s="85"/>
      <c r="XN66" s="85"/>
      <c r="XO66" s="85"/>
      <c r="XP66" s="85"/>
      <c r="XQ66" s="85"/>
      <c r="XR66" s="85"/>
      <c r="XS66" s="85"/>
      <c r="XT66" s="85"/>
      <c r="XU66" s="85"/>
      <c r="XV66" s="85"/>
      <c r="XW66" s="85"/>
      <c r="XX66" s="85"/>
      <c r="XY66" s="85"/>
      <c r="XZ66" s="85"/>
      <c r="YA66" s="85"/>
      <c r="YB66" s="85"/>
      <c r="YC66" s="85"/>
      <c r="YD66" s="85"/>
      <c r="YE66" s="85"/>
      <c r="YF66" s="85"/>
      <c r="YG66" s="85"/>
      <c r="YH66" s="85"/>
      <c r="YI66" s="85"/>
      <c r="YJ66" s="85"/>
      <c r="YK66" s="85"/>
      <c r="YL66" s="85"/>
      <c r="YM66" s="85"/>
      <c r="YN66" s="85"/>
      <c r="YO66" s="85"/>
      <c r="YP66" s="85"/>
      <c r="YQ66" s="85"/>
      <c r="YR66" s="85"/>
      <c r="YS66" s="85"/>
      <c r="YT66" s="85"/>
      <c r="YU66" s="85"/>
      <c r="YV66" s="85"/>
      <c r="YW66" s="85"/>
      <c r="YX66" s="85"/>
      <c r="YY66" s="85"/>
      <c r="YZ66" s="85"/>
      <c r="ZA66" s="85"/>
      <c r="ZB66" s="85"/>
      <c r="ZC66" s="85"/>
      <c r="ZD66" s="85"/>
      <c r="ZE66" s="85"/>
      <c r="ZF66" s="85"/>
      <c r="ZG66" s="85"/>
      <c r="ZH66" s="85"/>
      <c r="ZI66" s="85"/>
      <c r="ZJ66" s="85"/>
      <c r="ZK66" s="85"/>
      <c r="ZL66" s="85"/>
      <c r="ZM66" s="85"/>
      <c r="ZN66" s="85"/>
      <c r="ZO66" s="85"/>
      <c r="ZP66" s="85"/>
      <c r="ZQ66" s="85"/>
      <c r="ZR66" s="85"/>
      <c r="ZS66" s="85"/>
      <c r="ZT66" s="85"/>
      <c r="ZU66" s="85"/>
      <c r="ZV66" s="85"/>
      <c r="ZW66" s="85"/>
      <c r="ZX66" s="85"/>
      <c r="ZY66" s="85"/>
      <c r="ZZ66" s="85"/>
      <c r="AAA66" s="85"/>
      <c r="AAB66" s="85"/>
      <c r="AAC66" s="85"/>
      <c r="AAD66" s="85"/>
      <c r="AAE66" s="85"/>
      <c r="AAF66" s="85"/>
      <c r="AAG66" s="85"/>
      <c r="AAH66" s="85"/>
      <c r="AAI66" s="85"/>
      <c r="AAJ66" s="85"/>
      <c r="AAK66" s="85"/>
      <c r="AAL66" s="85"/>
      <c r="AAM66" s="85"/>
      <c r="AAN66" s="85"/>
      <c r="AAO66" s="85"/>
      <c r="AAP66" s="85"/>
      <c r="AAQ66" s="85"/>
      <c r="AAR66" s="85"/>
      <c r="AAS66" s="85"/>
      <c r="AAT66" s="85"/>
      <c r="AAU66" s="85"/>
      <c r="AAV66" s="85"/>
      <c r="AAW66" s="85"/>
      <c r="AAX66" s="85"/>
      <c r="AAY66" s="85"/>
      <c r="AAZ66" s="85"/>
      <c r="ABA66" s="85"/>
      <c r="ABB66" s="85"/>
      <c r="ABC66" s="85"/>
      <c r="ABD66" s="85"/>
      <c r="ABE66" s="85"/>
      <c r="ABF66" s="85"/>
      <c r="ABG66" s="85"/>
      <c r="ABH66" s="85"/>
      <c r="ABI66" s="85"/>
      <c r="ABJ66" s="85"/>
      <c r="ABK66" s="85"/>
      <c r="ABL66" s="85"/>
      <c r="ABM66" s="85"/>
      <c r="ABN66" s="85"/>
      <c r="ABO66" s="85"/>
      <c r="ABP66" s="85"/>
      <c r="ABQ66" s="85"/>
      <c r="ABR66" s="85"/>
      <c r="ABS66" s="85"/>
      <c r="ABT66" s="85"/>
      <c r="ABU66" s="85"/>
      <c r="ABV66" s="85"/>
      <c r="ABW66" s="85"/>
      <c r="ABX66" s="85"/>
      <c r="ABY66" s="85"/>
      <c r="ABZ66" s="85"/>
      <c r="ACA66" s="85"/>
      <c r="ACB66" s="85"/>
      <c r="ACC66" s="85"/>
      <c r="ACD66" s="85"/>
      <c r="ACE66" s="85"/>
      <c r="ACF66" s="85"/>
      <c r="ACG66" s="85"/>
      <c r="ACH66" s="85"/>
      <c r="ACI66" s="85"/>
      <c r="ACJ66" s="85"/>
      <c r="ACK66" s="85"/>
      <c r="ACL66" s="85"/>
      <c r="ACM66" s="85"/>
      <c r="ACN66" s="85"/>
      <c r="ACO66" s="85"/>
      <c r="ACP66" s="85"/>
      <c r="ACQ66" s="85"/>
      <c r="ACR66" s="85"/>
      <c r="ACS66" s="85"/>
      <c r="ACT66" s="85"/>
      <c r="ACU66" s="85"/>
      <c r="ACV66" s="85"/>
      <c r="ACW66" s="85"/>
      <c r="ACX66" s="85"/>
      <c r="ACY66" s="85"/>
      <c r="ACZ66" s="85"/>
      <c r="ADA66" s="85"/>
      <c r="ADB66" s="85"/>
      <c r="ADC66" s="85"/>
      <c r="ADD66" s="85"/>
      <c r="ADE66" s="85"/>
      <c r="ADF66" s="85"/>
      <c r="ADG66" s="85"/>
      <c r="ADH66" s="85"/>
      <c r="ADI66" s="85"/>
      <c r="ADJ66" s="85"/>
      <c r="ADK66" s="85"/>
      <c r="ADL66" s="85"/>
      <c r="ADM66" s="85"/>
      <c r="ADN66" s="85"/>
      <c r="ADO66" s="85"/>
      <c r="ADP66" s="85"/>
      <c r="ADQ66" s="85"/>
      <c r="ADR66" s="85"/>
      <c r="ADS66" s="85"/>
      <c r="ADT66" s="85"/>
      <c r="ADU66" s="85"/>
      <c r="ADV66" s="85"/>
      <c r="ADW66" s="85"/>
      <c r="ADX66" s="85"/>
      <c r="ADY66" s="85"/>
      <c r="ADZ66" s="85"/>
      <c r="AEA66" s="85"/>
      <c r="AEB66" s="85"/>
      <c r="AEC66" s="85"/>
      <c r="AED66" s="85"/>
      <c r="AEE66" s="85"/>
      <c r="AEF66" s="85"/>
      <c r="AEG66" s="85"/>
      <c r="AEH66" s="85"/>
      <c r="AEI66" s="85"/>
      <c r="AEJ66" s="85"/>
      <c r="AEK66" s="85"/>
      <c r="AEL66" s="85"/>
      <c r="AEM66" s="85"/>
      <c r="AEN66" s="85"/>
      <c r="AEO66" s="85"/>
      <c r="AEP66" s="85"/>
      <c r="AEQ66" s="85"/>
      <c r="AER66" s="85"/>
      <c r="AES66" s="85"/>
      <c r="AET66" s="85"/>
      <c r="AEU66" s="85"/>
      <c r="AEV66" s="85"/>
      <c r="AEW66" s="85"/>
      <c r="AEX66" s="85"/>
      <c r="AEY66" s="85"/>
      <c r="AEZ66" s="85"/>
      <c r="AFA66" s="85"/>
      <c r="AFB66" s="85"/>
      <c r="AFC66" s="85"/>
      <c r="AFD66" s="85"/>
      <c r="AFE66" s="85"/>
      <c r="AFF66" s="85"/>
      <c r="AFG66" s="85"/>
      <c r="AFH66" s="85"/>
      <c r="AFI66" s="85"/>
      <c r="AFJ66" s="85"/>
      <c r="AFK66" s="85"/>
      <c r="AFL66" s="85"/>
      <c r="AFM66" s="85"/>
      <c r="AFN66" s="85"/>
      <c r="AFO66" s="85"/>
      <c r="AFP66" s="85"/>
      <c r="AFQ66" s="85"/>
      <c r="AFR66" s="85"/>
      <c r="AFS66" s="85"/>
      <c r="AFT66" s="85"/>
      <c r="AFU66" s="85"/>
      <c r="AFV66" s="85"/>
      <c r="AFW66" s="85"/>
      <c r="AFX66" s="85"/>
      <c r="AFY66" s="85"/>
      <c r="AFZ66" s="85"/>
      <c r="AGA66" s="85"/>
      <c r="AGB66" s="85"/>
      <c r="AGC66" s="85"/>
      <c r="AGD66" s="85"/>
      <c r="AGE66" s="85"/>
      <c r="AGF66" s="85"/>
      <c r="AGG66" s="85"/>
      <c r="AGH66" s="85"/>
      <c r="AGI66" s="85"/>
      <c r="AGJ66" s="85"/>
      <c r="AGK66" s="85"/>
      <c r="AGL66" s="85"/>
      <c r="AGM66" s="85"/>
      <c r="AGN66" s="85"/>
      <c r="AGO66" s="85"/>
      <c r="AGP66" s="85"/>
      <c r="AGQ66" s="85"/>
      <c r="AGR66" s="85"/>
      <c r="AGS66" s="85"/>
      <c r="AGT66" s="85"/>
      <c r="AGU66" s="85"/>
      <c r="AGV66" s="85"/>
      <c r="AGW66" s="85"/>
      <c r="AGX66" s="85"/>
      <c r="AGY66" s="85"/>
      <c r="AGZ66" s="85"/>
      <c r="AHA66" s="85"/>
      <c r="AHB66" s="85"/>
      <c r="AHC66" s="85"/>
      <c r="AHD66" s="85"/>
      <c r="AHE66" s="85"/>
      <c r="AHF66" s="85"/>
      <c r="AHG66" s="85"/>
      <c r="AHH66" s="85"/>
      <c r="AHI66" s="85"/>
      <c r="AHJ66" s="85"/>
      <c r="AHK66" s="85"/>
      <c r="AHL66" s="85"/>
      <c r="AHM66" s="85"/>
      <c r="AHN66" s="85"/>
      <c r="AHO66" s="85"/>
      <c r="AHP66" s="85"/>
      <c r="AHQ66" s="85"/>
      <c r="AHR66" s="85"/>
      <c r="AHS66" s="85"/>
      <c r="AHT66" s="85"/>
      <c r="AHU66" s="85"/>
      <c r="AHV66" s="85"/>
      <c r="AHW66" s="85"/>
      <c r="AHX66" s="85"/>
      <c r="AHY66" s="85"/>
      <c r="AHZ66" s="85"/>
      <c r="AIA66" s="85"/>
      <c r="AIB66" s="85"/>
      <c r="AIC66" s="85"/>
      <c r="AID66" s="85"/>
      <c r="AIE66" s="85"/>
      <c r="AIF66" s="85"/>
      <c r="AIG66" s="85"/>
      <c r="AIH66" s="85"/>
      <c r="AII66" s="85"/>
      <c r="AIJ66" s="85"/>
      <c r="AIK66" s="85"/>
      <c r="AIL66" s="85"/>
      <c r="AIM66" s="85"/>
      <c r="AIN66" s="85"/>
      <c r="AIO66" s="85"/>
      <c r="AIP66" s="85"/>
      <c r="AIQ66" s="85"/>
      <c r="AIR66" s="85"/>
      <c r="AIS66" s="85"/>
      <c r="AIT66" s="85"/>
      <c r="AIU66" s="85"/>
      <c r="AIV66" s="85"/>
      <c r="AIW66" s="85"/>
      <c r="AIX66" s="85"/>
      <c r="AIY66" s="85"/>
      <c r="AIZ66" s="85"/>
      <c r="AJA66" s="85"/>
      <c r="AJB66" s="85"/>
      <c r="AJC66" s="85"/>
      <c r="AJD66" s="85"/>
      <c r="AJE66" s="85"/>
      <c r="AJF66" s="85"/>
      <c r="AJG66" s="85"/>
      <c r="AJH66" s="85"/>
      <c r="AJI66" s="85"/>
      <c r="AJJ66" s="85"/>
      <c r="AJK66" s="85"/>
      <c r="AJL66" s="85"/>
      <c r="AJM66" s="85"/>
      <c r="AJN66" s="85"/>
      <c r="AJO66" s="85"/>
      <c r="AJP66" s="85"/>
      <c r="AJQ66" s="85"/>
      <c r="AJR66" s="85"/>
      <c r="AJS66" s="85"/>
      <c r="AJT66" s="85"/>
      <c r="AJU66" s="85"/>
      <c r="AJV66" s="85"/>
      <c r="AJW66" s="85"/>
      <c r="AJX66" s="85"/>
      <c r="AJY66" s="85"/>
      <c r="AJZ66" s="85"/>
      <c r="AKA66" s="85"/>
      <c r="AKB66" s="85"/>
      <c r="AKC66" s="85"/>
      <c r="AKD66" s="85"/>
      <c r="AKE66" s="85"/>
      <c r="AKF66" s="85"/>
      <c r="AKG66" s="85"/>
      <c r="AKH66" s="85"/>
      <c r="AKI66" s="85"/>
      <c r="AKJ66" s="85"/>
      <c r="AKK66" s="85"/>
      <c r="AKL66" s="85"/>
      <c r="AKM66" s="85"/>
      <c r="AKN66" s="85"/>
      <c r="AKO66" s="85"/>
      <c r="AKP66" s="85"/>
      <c r="AKQ66" s="85"/>
      <c r="AKR66" s="85"/>
      <c r="AKS66" s="85"/>
      <c r="AKT66" s="85"/>
      <c r="AKU66" s="85"/>
      <c r="AKV66" s="85"/>
      <c r="AKW66" s="85"/>
      <c r="AKX66" s="85"/>
      <c r="AKY66" s="85"/>
      <c r="AKZ66" s="85"/>
      <c r="ALA66" s="85"/>
      <c r="ALB66" s="85"/>
      <c r="ALC66" s="85"/>
      <c r="ALD66" s="85"/>
      <c r="ALE66" s="85"/>
      <c r="ALF66" s="85"/>
      <c r="ALG66" s="85"/>
      <c r="ALH66" s="85"/>
      <c r="ALI66" s="85"/>
      <c r="ALJ66" s="85"/>
      <c r="ALK66" s="85"/>
      <c r="ALL66" s="85"/>
      <c r="ALM66" s="85"/>
      <c r="ALN66" s="85"/>
      <c r="ALO66" s="85"/>
      <c r="ALP66" s="85"/>
      <c r="ALQ66" s="85"/>
      <c r="ALR66" s="85"/>
      <c r="ALS66" s="85"/>
      <c r="ALT66" s="85"/>
      <c r="ALU66" s="85"/>
      <c r="ALV66" s="85"/>
      <c r="ALW66" s="85"/>
      <c r="ALX66" s="85"/>
      <c r="ALY66" s="85"/>
      <c r="ALZ66" s="85"/>
      <c r="AMA66" s="85"/>
      <c r="AMB66" s="85"/>
      <c r="AMC66" s="85"/>
      <c r="AMD66" s="85"/>
      <c r="AME66" s="85"/>
      <c r="AMF66" s="85"/>
      <c r="AMG66" s="85"/>
      <c r="AMH66" s="85"/>
      <c r="AMI66" s="85"/>
      <c r="AMJ66" s="85"/>
      <c r="AMK66" s="85"/>
      <c r="AML66" s="85"/>
      <c r="AMM66" s="85"/>
      <c r="AMN66" s="85"/>
      <c r="AMO66" s="85"/>
      <c r="AMP66" s="85"/>
      <c r="AMQ66" s="85"/>
      <c r="AMR66" s="85"/>
      <c r="AMS66" s="85"/>
      <c r="AMT66" s="85"/>
      <c r="AMU66" s="85"/>
      <c r="AMV66" s="85"/>
      <c r="AMW66" s="85"/>
      <c r="AMX66" s="85"/>
      <c r="AMY66" s="85"/>
      <c r="AMZ66" s="85"/>
      <c r="ANA66" s="85"/>
      <c r="ANB66" s="85"/>
      <c r="ANC66" s="85"/>
      <c r="AND66" s="85"/>
      <c r="ANE66" s="85"/>
      <c r="ANF66" s="85"/>
      <c r="ANG66" s="85"/>
      <c r="ANH66" s="85"/>
      <c r="ANI66" s="85"/>
      <c r="ANJ66" s="85"/>
      <c r="ANK66" s="85"/>
      <c r="ANL66" s="85"/>
      <c r="ANM66" s="85"/>
      <c r="ANN66" s="85"/>
      <c r="ANO66" s="85"/>
      <c r="ANP66" s="85"/>
      <c r="ANQ66" s="85"/>
      <c r="ANR66" s="85"/>
      <c r="ANS66" s="85"/>
      <c r="ANT66" s="85"/>
      <c r="ANU66" s="85"/>
      <c r="ANV66" s="85"/>
      <c r="ANW66" s="85"/>
      <c r="ANX66" s="85"/>
      <c r="ANY66" s="85"/>
      <c r="ANZ66" s="85"/>
      <c r="AOA66" s="85"/>
      <c r="AOB66" s="85"/>
      <c r="AOC66" s="85"/>
      <c r="AOD66" s="85"/>
      <c r="AOE66" s="85"/>
      <c r="AOF66" s="85"/>
      <c r="AOG66" s="85"/>
      <c r="AOH66" s="85"/>
      <c r="AOI66" s="85"/>
      <c r="AOJ66" s="85"/>
      <c r="AOK66" s="85"/>
      <c r="AOL66" s="85"/>
      <c r="AOM66" s="85"/>
      <c r="AON66" s="85"/>
      <c r="AOO66" s="85"/>
      <c r="AOP66" s="85"/>
      <c r="AOQ66" s="85"/>
      <c r="AOR66" s="85"/>
      <c r="AOS66" s="85"/>
      <c r="AOT66" s="85"/>
      <c r="AOU66" s="85"/>
      <c r="AOV66" s="85"/>
      <c r="AOW66" s="85"/>
      <c r="AOX66" s="85"/>
      <c r="AOY66" s="85"/>
      <c r="AOZ66" s="85"/>
      <c r="APA66" s="85"/>
      <c r="APB66" s="85"/>
      <c r="APC66" s="85"/>
      <c r="APD66" s="85"/>
      <c r="APE66" s="85"/>
      <c r="APF66" s="85"/>
      <c r="APG66" s="85"/>
      <c r="APH66" s="85"/>
      <c r="API66" s="85"/>
    </row>
    <row r="67" spans="1:1101" x14ac:dyDescent="0.25">
      <c r="A67" s="186" t="s">
        <v>18</v>
      </c>
      <c r="B67" s="187">
        <f>B68</f>
        <v>2</v>
      </c>
      <c r="C67" s="187"/>
      <c r="D67" s="187"/>
      <c r="E67" s="187">
        <f t="shared" ref="E67:I67" si="29">E68</f>
        <v>207</v>
      </c>
      <c r="F67" s="187"/>
      <c r="G67" s="205"/>
      <c r="H67" s="205">
        <f t="shared" si="29"/>
        <v>4622.7300000000005</v>
      </c>
      <c r="I67" s="205">
        <f t="shared" si="29"/>
        <v>5713.23</v>
      </c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  <c r="AD67" s="85"/>
      <c r="AE67" s="85"/>
      <c r="AF67" s="85"/>
      <c r="AG67" s="85"/>
      <c r="AH67" s="85"/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5"/>
      <c r="AT67" s="85"/>
      <c r="AU67" s="85"/>
      <c r="AV67" s="85"/>
      <c r="AW67" s="85"/>
      <c r="AX67" s="85"/>
      <c r="AY67" s="85"/>
      <c r="AZ67" s="85"/>
      <c r="BA67" s="85"/>
      <c r="BB67" s="85"/>
      <c r="BC67" s="85"/>
      <c r="BD67" s="85"/>
      <c r="BE67" s="85"/>
      <c r="BF67" s="85"/>
      <c r="BG67" s="85"/>
      <c r="BH67" s="85"/>
      <c r="BI67" s="85"/>
      <c r="BJ67" s="85"/>
      <c r="BK67" s="85"/>
      <c r="BL67" s="85"/>
      <c r="BM67" s="85"/>
      <c r="BN67" s="85"/>
      <c r="BO67" s="85"/>
      <c r="BP67" s="85"/>
      <c r="BQ67" s="85"/>
      <c r="BR67" s="85"/>
      <c r="BS67" s="85"/>
      <c r="BT67" s="85"/>
      <c r="BU67" s="85"/>
      <c r="BV67" s="85"/>
      <c r="BW67" s="85"/>
      <c r="BX67" s="85"/>
      <c r="BY67" s="85"/>
      <c r="BZ67" s="85"/>
      <c r="CA67" s="85"/>
      <c r="CB67" s="85"/>
      <c r="CC67" s="85"/>
      <c r="CD67" s="85"/>
      <c r="CE67" s="85"/>
      <c r="CF67" s="85"/>
      <c r="CG67" s="85"/>
      <c r="CH67" s="85"/>
      <c r="CI67" s="85"/>
      <c r="CJ67" s="85"/>
      <c r="CK67" s="85"/>
      <c r="CL67" s="85"/>
      <c r="CM67" s="85"/>
      <c r="CN67" s="85"/>
      <c r="CO67" s="85"/>
      <c r="CP67" s="85"/>
      <c r="CQ67" s="85"/>
      <c r="CR67" s="85"/>
      <c r="CS67" s="85"/>
      <c r="CT67" s="85"/>
      <c r="CU67" s="85"/>
      <c r="CV67" s="85"/>
      <c r="CW67" s="85"/>
      <c r="CX67" s="85"/>
      <c r="CY67" s="85"/>
      <c r="CZ67" s="85"/>
      <c r="DA67" s="85"/>
      <c r="DB67" s="85"/>
      <c r="DC67" s="85"/>
      <c r="DD67" s="85"/>
      <c r="DE67" s="85"/>
      <c r="DF67" s="85"/>
      <c r="DG67" s="85"/>
      <c r="DH67" s="85"/>
      <c r="DI67" s="85"/>
      <c r="DJ67" s="85"/>
      <c r="DK67" s="85"/>
      <c r="DL67" s="85"/>
      <c r="DM67" s="85"/>
      <c r="DN67" s="85"/>
      <c r="DO67" s="85"/>
      <c r="DP67" s="85"/>
      <c r="DQ67" s="85"/>
      <c r="DR67" s="85"/>
      <c r="DS67" s="85"/>
      <c r="DT67" s="85"/>
      <c r="DU67" s="85"/>
      <c r="DV67" s="85"/>
      <c r="DW67" s="85"/>
      <c r="DX67" s="85"/>
      <c r="DY67" s="85"/>
      <c r="DZ67" s="85"/>
      <c r="EA67" s="85"/>
      <c r="EB67" s="85"/>
      <c r="EC67" s="85"/>
      <c r="ED67" s="85"/>
      <c r="EE67" s="85"/>
      <c r="EF67" s="85"/>
      <c r="EG67" s="85"/>
      <c r="EH67" s="85"/>
      <c r="EI67" s="85"/>
      <c r="EJ67" s="85"/>
      <c r="EK67" s="85"/>
      <c r="EL67" s="85"/>
      <c r="EM67" s="85"/>
      <c r="EN67" s="85"/>
      <c r="EO67" s="85"/>
      <c r="EP67" s="85"/>
      <c r="EQ67" s="85"/>
      <c r="ER67" s="85"/>
      <c r="ES67" s="85"/>
      <c r="ET67" s="85"/>
      <c r="EU67" s="85"/>
      <c r="EV67" s="85"/>
      <c r="EW67" s="85"/>
      <c r="EX67" s="85"/>
      <c r="EY67" s="85"/>
      <c r="EZ67" s="85"/>
      <c r="FA67" s="85"/>
      <c r="FB67" s="85"/>
      <c r="FC67" s="85"/>
      <c r="FD67" s="85"/>
      <c r="FE67" s="85"/>
      <c r="FF67" s="85"/>
      <c r="FG67" s="85"/>
      <c r="FH67" s="85"/>
      <c r="FI67" s="85"/>
      <c r="FJ67" s="85"/>
      <c r="FK67" s="85"/>
      <c r="FL67" s="85"/>
      <c r="FM67" s="85"/>
      <c r="FN67" s="85"/>
      <c r="FO67" s="85"/>
      <c r="FP67" s="85"/>
      <c r="FQ67" s="85"/>
      <c r="FR67" s="85"/>
      <c r="FS67" s="85"/>
      <c r="FT67" s="85"/>
      <c r="FU67" s="85"/>
      <c r="FV67" s="85"/>
      <c r="FW67" s="85"/>
      <c r="FX67" s="85"/>
      <c r="FY67" s="85"/>
      <c r="FZ67" s="85"/>
      <c r="GA67" s="85"/>
      <c r="GB67" s="85"/>
      <c r="GC67" s="85"/>
      <c r="GD67" s="85"/>
      <c r="GE67" s="85"/>
      <c r="GF67" s="85"/>
      <c r="GG67" s="85"/>
      <c r="GH67" s="85"/>
      <c r="GI67" s="85"/>
      <c r="GJ67" s="85"/>
      <c r="GK67" s="85"/>
      <c r="GL67" s="85"/>
      <c r="GM67" s="85"/>
      <c r="GN67" s="85"/>
      <c r="GO67" s="85"/>
      <c r="GP67" s="85"/>
      <c r="GQ67" s="85"/>
      <c r="GR67" s="85"/>
      <c r="GS67" s="85"/>
      <c r="GT67" s="85"/>
      <c r="GU67" s="85"/>
      <c r="GV67" s="85"/>
      <c r="GW67" s="85"/>
      <c r="GX67" s="85"/>
      <c r="GY67" s="85"/>
      <c r="GZ67" s="85"/>
      <c r="HA67" s="85"/>
      <c r="HB67" s="85"/>
      <c r="HC67" s="85"/>
      <c r="HD67" s="85"/>
      <c r="HE67" s="85"/>
      <c r="HF67" s="85"/>
      <c r="HG67" s="85"/>
      <c r="HH67" s="85"/>
      <c r="HI67" s="85"/>
      <c r="HJ67" s="85"/>
      <c r="HK67" s="85"/>
      <c r="HL67" s="85"/>
      <c r="HM67" s="85"/>
      <c r="HN67" s="85"/>
      <c r="HO67" s="85"/>
      <c r="HP67" s="85"/>
      <c r="HQ67" s="85"/>
      <c r="HR67" s="85"/>
      <c r="HS67" s="85"/>
      <c r="HT67" s="85"/>
      <c r="HU67" s="85"/>
      <c r="HV67" s="85"/>
      <c r="HW67" s="85"/>
      <c r="HX67" s="85"/>
      <c r="HY67" s="85"/>
      <c r="HZ67" s="85"/>
      <c r="IA67" s="85"/>
      <c r="IB67" s="85"/>
      <c r="IC67" s="85"/>
      <c r="ID67" s="85"/>
      <c r="IE67" s="85"/>
      <c r="IF67" s="85"/>
      <c r="IG67" s="85"/>
      <c r="IH67" s="85"/>
      <c r="II67" s="85"/>
      <c r="IJ67" s="85"/>
      <c r="IK67" s="85"/>
      <c r="IL67" s="85"/>
      <c r="IM67" s="85"/>
      <c r="IN67" s="85"/>
      <c r="IO67" s="85"/>
      <c r="IP67" s="85"/>
      <c r="IQ67" s="85"/>
      <c r="IR67" s="85"/>
      <c r="IS67" s="85"/>
      <c r="IT67" s="85"/>
      <c r="IU67" s="85"/>
      <c r="IV67" s="85"/>
      <c r="IW67" s="85"/>
      <c r="IX67" s="85"/>
      <c r="IY67" s="85"/>
      <c r="IZ67" s="85"/>
      <c r="JA67" s="85"/>
      <c r="JB67" s="85"/>
      <c r="JC67" s="85"/>
      <c r="JD67" s="85"/>
      <c r="JE67" s="85"/>
      <c r="JF67" s="85"/>
      <c r="JG67" s="85"/>
      <c r="JH67" s="85"/>
      <c r="JI67" s="85"/>
      <c r="JJ67" s="85"/>
      <c r="JK67" s="85"/>
      <c r="JL67" s="85"/>
      <c r="JM67" s="85"/>
      <c r="JN67" s="85"/>
      <c r="JO67" s="85"/>
      <c r="JP67" s="85"/>
      <c r="JQ67" s="85"/>
      <c r="JR67" s="85"/>
      <c r="JS67" s="85"/>
      <c r="JT67" s="85"/>
      <c r="JU67" s="85"/>
      <c r="JV67" s="85"/>
      <c r="JW67" s="85"/>
      <c r="JX67" s="85"/>
      <c r="JY67" s="85"/>
      <c r="JZ67" s="85"/>
      <c r="KA67" s="85"/>
      <c r="KB67" s="85"/>
      <c r="KC67" s="85"/>
      <c r="KD67" s="85"/>
      <c r="KE67" s="85"/>
      <c r="KF67" s="85"/>
      <c r="KG67" s="85"/>
      <c r="KH67" s="85"/>
      <c r="KI67" s="85"/>
      <c r="KJ67" s="85"/>
      <c r="KK67" s="85"/>
      <c r="KL67" s="85"/>
      <c r="KM67" s="85"/>
      <c r="KN67" s="85"/>
      <c r="KO67" s="85"/>
      <c r="KP67" s="85"/>
      <c r="KQ67" s="85"/>
      <c r="KR67" s="85"/>
      <c r="KS67" s="85"/>
      <c r="KT67" s="85"/>
      <c r="KU67" s="85"/>
      <c r="KV67" s="85"/>
      <c r="KW67" s="85"/>
      <c r="KX67" s="85"/>
      <c r="KY67" s="85"/>
      <c r="KZ67" s="85"/>
      <c r="LA67" s="85"/>
      <c r="LB67" s="85"/>
      <c r="LC67" s="85"/>
      <c r="LD67" s="85"/>
      <c r="LE67" s="85"/>
      <c r="LF67" s="85"/>
      <c r="LG67" s="85"/>
      <c r="LH67" s="85"/>
      <c r="LI67" s="85"/>
      <c r="LJ67" s="85"/>
      <c r="LK67" s="85"/>
      <c r="LL67" s="85"/>
      <c r="LM67" s="85"/>
      <c r="LN67" s="85"/>
      <c r="LO67" s="85"/>
      <c r="LP67" s="85"/>
      <c r="LQ67" s="85"/>
      <c r="LR67" s="85"/>
      <c r="LS67" s="85"/>
      <c r="LT67" s="85"/>
      <c r="LU67" s="85"/>
      <c r="LV67" s="85"/>
      <c r="LW67" s="85"/>
      <c r="LX67" s="85"/>
      <c r="LY67" s="85"/>
      <c r="LZ67" s="85"/>
      <c r="MA67" s="85"/>
      <c r="MB67" s="85"/>
      <c r="MC67" s="85"/>
      <c r="MD67" s="85"/>
      <c r="ME67" s="85"/>
      <c r="MF67" s="85"/>
      <c r="MG67" s="85"/>
      <c r="MH67" s="85"/>
      <c r="MI67" s="85"/>
      <c r="MJ67" s="85"/>
      <c r="MK67" s="85"/>
      <c r="ML67" s="85"/>
      <c r="MM67" s="85"/>
      <c r="MN67" s="85"/>
      <c r="MO67" s="85"/>
      <c r="MP67" s="85"/>
      <c r="MQ67" s="85"/>
      <c r="MR67" s="85"/>
      <c r="MS67" s="85"/>
      <c r="MT67" s="85"/>
      <c r="MU67" s="85"/>
      <c r="MV67" s="85"/>
      <c r="MW67" s="85"/>
      <c r="MX67" s="85"/>
      <c r="MY67" s="85"/>
      <c r="MZ67" s="85"/>
      <c r="NA67" s="85"/>
      <c r="NB67" s="85"/>
      <c r="NC67" s="85"/>
      <c r="ND67" s="85"/>
      <c r="NE67" s="85"/>
      <c r="NF67" s="85"/>
      <c r="NG67" s="85"/>
      <c r="NH67" s="85"/>
      <c r="NI67" s="85"/>
      <c r="NJ67" s="85"/>
      <c r="NK67" s="85"/>
      <c r="NL67" s="85"/>
      <c r="NM67" s="85"/>
      <c r="NN67" s="85"/>
      <c r="NO67" s="85"/>
      <c r="NP67" s="85"/>
      <c r="NQ67" s="85"/>
      <c r="NR67" s="85"/>
      <c r="NS67" s="85"/>
      <c r="NT67" s="85"/>
      <c r="NU67" s="85"/>
      <c r="NV67" s="85"/>
      <c r="NW67" s="85"/>
      <c r="NX67" s="85"/>
      <c r="NY67" s="85"/>
      <c r="NZ67" s="85"/>
      <c r="OA67" s="85"/>
      <c r="OB67" s="85"/>
      <c r="OC67" s="85"/>
      <c r="OD67" s="85"/>
      <c r="OE67" s="85"/>
      <c r="OF67" s="85"/>
      <c r="OG67" s="85"/>
      <c r="OH67" s="85"/>
      <c r="OI67" s="85"/>
      <c r="OJ67" s="85"/>
      <c r="OK67" s="85"/>
      <c r="OL67" s="85"/>
      <c r="OM67" s="85"/>
      <c r="ON67" s="85"/>
      <c r="OO67" s="85"/>
      <c r="OP67" s="85"/>
      <c r="OQ67" s="85"/>
      <c r="OR67" s="85"/>
      <c r="OS67" s="85"/>
      <c r="OT67" s="85"/>
      <c r="OU67" s="85"/>
      <c r="OV67" s="85"/>
      <c r="OW67" s="85"/>
      <c r="OX67" s="85"/>
      <c r="OY67" s="85"/>
      <c r="OZ67" s="85"/>
      <c r="PA67" s="85"/>
      <c r="PB67" s="85"/>
      <c r="PC67" s="85"/>
      <c r="PD67" s="85"/>
      <c r="PE67" s="85"/>
      <c r="PF67" s="85"/>
      <c r="PG67" s="85"/>
      <c r="PH67" s="85"/>
      <c r="PI67" s="85"/>
      <c r="PJ67" s="85"/>
      <c r="PK67" s="85"/>
      <c r="PL67" s="85"/>
      <c r="PM67" s="85"/>
      <c r="PN67" s="85"/>
      <c r="PO67" s="85"/>
      <c r="PP67" s="85"/>
      <c r="PQ67" s="85"/>
      <c r="PR67" s="85"/>
      <c r="PS67" s="85"/>
      <c r="PT67" s="85"/>
      <c r="PU67" s="85"/>
      <c r="PV67" s="85"/>
      <c r="PW67" s="85"/>
      <c r="PX67" s="85"/>
      <c r="PY67" s="85"/>
      <c r="PZ67" s="85"/>
      <c r="QA67" s="85"/>
      <c r="QB67" s="85"/>
      <c r="QC67" s="85"/>
      <c r="QD67" s="85"/>
      <c r="QE67" s="85"/>
      <c r="QF67" s="85"/>
      <c r="QG67" s="85"/>
      <c r="QH67" s="85"/>
      <c r="QI67" s="85"/>
      <c r="QJ67" s="85"/>
      <c r="QK67" s="85"/>
      <c r="QL67" s="85"/>
      <c r="QM67" s="85"/>
      <c r="QN67" s="85"/>
      <c r="QO67" s="85"/>
      <c r="QP67" s="85"/>
      <c r="QQ67" s="85"/>
      <c r="QR67" s="85"/>
      <c r="QS67" s="85"/>
      <c r="QT67" s="85"/>
      <c r="QU67" s="85"/>
      <c r="QV67" s="85"/>
      <c r="QW67" s="85"/>
      <c r="QX67" s="85"/>
      <c r="QY67" s="85"/>
      <c r="QZ67" s="85"/>
      <c r="RA67" s="85"/>
      <c r="RB67" s="85"/>
      <c r="RC67" s="85"/>
      <c r="RD67" s="85"/>
      <c r="RE67" s="85"/>
      <c r="RF67" s="85"/>
      <c r="RG67" s="85"/>
      <c r="RH67" s="85"/>
      <c r="RI67" s="85"/>
      <c r="RJ67" s="85"/>
      <c r="RK67" s="85"/>
      <c r="RL67" s="85"/>
      <c r="RM67" s="85"/>
      <c r="RN67" s="85"/>
      <c r="RO67" s="85"/>
      <c r="RP67" s="85"/>
      <c r="RQ67" s="85"/>
      <c r="RR67" s="85"/>
      <c r="RS67" s="85"/>
      <c r="RT67" s="85"/>
      <c r="RU67" s="85"/>
      <c r="RV67" s="85"/>
      <c r="RW67" s="85"/>
      <c r="RX67" s="85"/>
      <c r="RY67" s="85"/>
      <c r="RZ67" s="85"/>
      <c r="SA67" s="85"/>
      <c r="SB67" s="85"/>
      <c r="SC67" s="85"/>
      <c r="SD67" s="85"/>
      <c r="SE67" s="85"/>
      <c r="SF67" s="85"/>
      <c r="SG67" s="85"/>
      <c r="SH67" s="85"/>
      <c r="SI67" s="85"/>
      <c r="SJ67" s="85"/>
      <c r="SK67" s="85"/>
      <c r="SL67" s="85"/>
      <c r="SM67" s="85"/>
      <c r="SN67" s="85"/>
      <c r="SO67" s="85"/>
      <c r="SP67" s="85"/>
      <c r="SQ67" s="85"/>
      <c r="SR67" s="85"/>
      <c r="SS67" s="85"/>
      <c r="ST67" s="85"/>
      <c r="SU67" s="85"/>
      <c r="SV67" s="85"/>
      <c r="SW67" s="85"/>
      <c r="SX67" s="85"/>
      <c r="SY67" s="85"/>
      <c r="SZ67" s="85"/>
      <c r="TA67" s="85"/>
      <c r="TB67" s="85"/>
      <c r="TC67" s="85"/>
      <c r="TD67" s="85"/>
      <c r="TE67" s="85"/>
      <c r="TF67" s="85"/>
      <c r="TG67" s="85"/>
      <c r="TH67" s="85"/>
      <c r="TI67" s="85"/>
      <c r="TJ67" s="85"/>
      <c r="TK67" s="85"/>
      <c r="TL67" s="85"/>
      <c r="TM67" s="85"/>
      <c r="TN67" s="85"/>
      <c r="TO67" s="85"/>
      <c r="TP67" s="85"/>
      <c r="TQ67" s="85"/>
      <c r="TR67" s="85"/>
      <c r="TS67" s="85"/>
      <c r="TT67" s="85"/>
      <c r="TU67" s="85"/>
      <c r="TV67" s="85"/>
      <c r="TW67" s="85"/>
      <c r="TX67" s="85"/>
      <c r="TY67" s="85"/>
      <c r="TZ67" s="85"/>
      <c r="UA67" s="85"/>
      <c r="UB67" s="85"/>
      <c r="UC67" s="85"/>
      <c r="UD67" s="85"/>
      <c r="UE67" s="85"/>
      <c r="UF67" s="85"/>
      <c r="UG67" s="85"/>
      <c r="UH67" s="85"/>
      <c r="UI67" s="85"/>
      <c r="UJ67" s="85"/>
      <c r="UK67" s="85"/>
      <c r="UL67" s="85"/>
      <c r="UM67" s="85"/>
      <c r="UN67" s="85"/>
      <c r="UO67" s="85"/>
      <c r="UP67" s="85"/>
      <c r="UQ67" s="85"/>
      <c r="UR67" s="85"/>
      <c r="US67" s="85"/>
      <c r="UT67" s="85"/>
      <c r="UU67" s="85"/>
      <c r="UV67" s="85"/>
      <c r="UW67" s="85"/>
      <c r="UX67" s="85"/>
      <c r="UY67" s="85"/>
      <c r="UZ67" s="85"/>
      <c r="VA67" s="85"/>
      <c r="VB67" s="85"/>
      <c r="VC67" s="85"/>
      <c r="VD67" s="85"/>
      <c r="VE67" s="85"/>
      <c r="VF67" s="85"/>
      <c r="VG67" s="85"/>
      <c r="VH67" s="85"/>
      <c r="VI67" s="85"/>
      <c r="VJ67" s="85"/>
      <c r="VK67" s="85"/>
      <c r="VL67" s="85"/>
      <c r="VM67" s="85"/>
      <c r="VN67" s="85"/>
      <c r="VO67" s="85"/>
      <c r="VP67" s="85"/>
      <c r="VQ67" s="85"/>
      <c r="VR67" s="85"/>
      <c r="VS67" s="85"/>
      <c r="VT67" s="85"/>
      <c r="VU67" s="85"/>
      <c r="VV67" s="85"/>
      <c r="VW67" s="85"/>
      <c r="VX67" s="85"/>
      <c r="VY67" s="85"/>
      <c r="VZ67" s="85"/>
      <c r="WA67" s="85"/>
      <c r="WB67" s="85"/>
      <c r="WC67" s="85"/>
      <c r="WD67" s="85"/>
      <c r="WE67" s="85"/>
      <c r="WF67" s="85"/>
      <c r="WG67" s="85"/>
      <c r="WH67" s="85"/>
      <c r="WI67" s="85"/>
      <c r="WJ67" s="85"/>
      <c r="WK67" s="85"/>
      <c r="WL67" s="85"/>
      <c r="WM67" s="85"/>
      <c r="WN67" s="85"/>
      <c r="WO67" s="85"/>
      <c r="WP67" s="85"/>
      <c r="WQ67" s="85"/>
      <c r="WR67" s="85"/>
      <c r="WS67" s="85"/>
      <c r="WT67" s="85"/>
      <c r="WU67" s="85"/>
      <c r="WV67" s="85"/>
      <c r="WW67" s="85"/>
      <c r="WX67" s="85"/>
      <c r="WY67" s="85"/>
      <c r="WZ67" s="85"/>
      <c r="XA67" s="85"/>
      <c r="XB67" s="85"/>
      <c r="XC67" s="85"/>
      <c r="XD67" s="85"/>
      <c r="XE67" s="85"/>
      <c r="XF67" s="85"/>
      <c r="XG67" s="85"/>
      <c r="XH67" s="85"/>
      <c r="XI67" s="85"/>
      <c r="XJ67" s="85"/>
      <c r="XK67" s="85"/>
      <c r="XL67" s="85"/>
      <c r="XM67" s="85"/>
      <c r="XN67" s="85"/>
      <c r="XO67" s="85"/>
      <c r="XP67" s="85"/>
      <c r="XQ67" s="85"/>
      <c r="XR67" s="85"/>
      <c r="XS67" s="85"/>
      <c r="XT67" s="85"/>
      <c r="XU67" s="85"/>
      <c r="XV67" s="85"/>
      <c r="XW67" s="85"/>
      <c r="XX67" s="85"/>
      <c r="XY67" s="85"/>
      <c r="XZ67" s="85"/>
      <c r="YA67" s="85"/>
      <c r="YB67" s="85"/>
      <c r="YC67" s="85"/>
      <c r="YD67" s="85"/>
      <c r="YE67" s="85"/>
      <c r="YF67" s="85"/>
      <c r="YG67" s="85"/>
      <c r="YH67" s="85"/>
      <c r="YI67" s="85"/>
      <c r="YJ67" s="85"/>
      <c r="YK67" s="85"/>
      <c r="YL67" s="85"/>
      <c r="YM67" s="85"/>
      <c r="YN67" s="85"/>
      <c r="YO67" s="85"/>
      <c r="YP67" s="85"/>
      <c r="YQ67" s="85"/>
      <c r="YR67" s="85"/>
      <c r="YS67" s="85"/>
      <c r="YT67" s="85"/>
      <c r="YU67" s="85"/>
      <c r="YV67" s="85"/>
      <c r="YW67" s="85"/>
      <c r="YX67" s="85"/>
      <c r="YY67" s="85"/>
      <c r="YZ67" s="85"/>
      <c r="ZA67" s="85"/>
      <c r="ZB67" s="85"/>
      <c r="ZC67" s="85"/>
      <c r="ZD67" s="85"/>
      <c r="ZE67" s="85"/>
      <c r="ZF67" s="85"/>
      <c r="ZG67" s="85"/>
      <c r="ZH67" s="85"/>
      <c r="ZI67" s="85"/>
      <c r="ZJ67" s="85"/>
      <c r="ZK67" s="85"/>
      <c r="ZL67" s="85"/>
      <c r="ZM67" s="85"/>
      <c r="ZN67" s="85"/>
      <c r="ZO67" s="85"/>
      <c r="ZP67" s="85"/>
      <c r="ZQ67" s="85"/>
      <c r="ZR67" s="85"/>
      <c r="ZS67" s="85"/>
      <c r="ZT67" s="85"/>
      <c r="ZU67" s="85"/>
      <c r="ZV67" s="85"/>
      <c r="ZW67" s="85"/>
      <c r="ZX67" s="85"/>
      <c r="ZY67" s="85"/>
      <c r="ZZ67" s="85"/>
      <c r="AAA67" s="85"/>
      <c r="AAB67" s="85"/>
      <c r="AAC67" s="85"/>
      <c r="AAD67" s="85"/>
      <c r="AAE67" s="85"/>
      <c r="AAF67" s="85"/>
      <c r="AAG67" s="85"/>
      <c r="AAH67" s="85"/>
      <c r="AAI67" s="85"/>
      <c r="AAJ67" s="85"/>
      <c r="AAK67" s="85"/>
      <c r="AAL67" s="85"/>
      <c r="AAM67" s="85"/>
      <c r="AAN67" s="85"/>
      <c r="AAO67" s="85"/>
      <c r="AAP67" s="85"/>
      <c r="AAQ67" s="85"/>
      <c r="AAR67" s="85"/>
      <c r="AAS67" s="85"/>
      <c r="AAT67" s="85"/>
      <c r="AAU67" s="85"/>
      <c r="AAV67" s="85"/>
      <c r="AAW67" s="85"/>
      <c r="AAX67" s="85"/>
      <c r="AAY67" s="85"/>
      <c r="AAZ67" s="85"/>
      <c r="ABA67" s="85"/>
      <c r="ABB67" s="85"/>
      <c r="ABC67" s="85"/>
      <c r="ABD67" s="85"/>
      <c r="ABE67" s="85"/>
      <c r="ABF67" s="85"/>
      <c r="ABG67" s="85"/>
      <c r="ABH67" s="85"/>
      <c r="ABI67" s="85"/>
      <c r="ABJ67" s="85"/>
      <c r="ABK67" s="85"/>
      <c r="ABL67" s="85"/>
      <c r="ABM67" s="85"/>
      <c r="ABN67" s="85"/>
      <c r="ABO67" s="85"/>
      <c r="ABP67" s="85"/>
      <c r="ABQ67" s="85"/>
      <c r="ABR67" s="85"/>
      <c r="ABS67" s="85"/>
      <c r="ABT67" s="85"/>
      <c r="ABU67" s="85"/>
      <c r="ABV67" s="85"/>
      <c r="ABW67" s="85"/>
      <c r="ABX67" s="85"/>
      <c r="ABY67" s="85"/>
      <c r="ABZ67" s="85"/>
      <c r="ACA67" s="85"/>
      <c r="ACB67" s="85"/>
      <c r="ACC67" s="85"/>
      <c r="ACD67" s="85"/>
      <c r="ACE67" s="85"/>
      <c r="ACF67" s="85"/>
      <c r="ACG67" s="85"/>
      <c r="ACH67" s="85"/>
      <c r="ACI67" s="85"/>
      <c r="ACJ67" s="85"/>
      <c r="ACK67" s="85"/>
      <c r="ACL67" s="85"/>
      <c r="ACM67" s="85"/>
      <c r="ACN67" s="85"/>
      <c r="ACO67" s="85"/>
      <c r="ACP67" s="85"/>
      <c r="ACQ67" s="85"/>
      <c r="ACR67" s="85"/>
      <c r="ACS67" s="85"/>
      <c r="ACT67" s="85"/>
      <c r="ACU67" s="85"/>
      <c r="ACV67" s="85"/>
      <c r="ACW67" s="85"/>
      <c r="ACX67" s="85"/>
      <c r="ACY67" s="85"/>
      <c r="ACZ67" s="85"/>
      <c r="ADA67" s="85"/>
      <c r="ADB67" s="85"/>
      <c r="ADC67" s="85"/>
      <c r="ADD67" s="85"/>
      <c r="ADE67" s="85"/>
      <c r="ADF67" s="85"/>
      <c r="ADG67" s="85"/>
      <c r="ADH67" s="85"/>
      <c r="ADI67" s="85"/>
      <c r="ADJ67" s="85"/>
      <c r="ADK67" s="85"/>
      <c r="ADL67" s="85"/>
      <c r="ADM67" s="85"/>
      <c r="ADN67" s="85"/>
      <c r="ADO67" s="85"/>
      <c r="ADP67" s="85"/>
      <c r="ADQ67" s="85"/>
      <c r="ADR67" s="85"/>
      <c r="ADS67" s="85"/>
      <c r="ADT67" s="85"/>
      <c r="ADU67" s="85"/>
      <c r="ADV67" s="85"/>
      <c r="ADW67" s="85"/>
      <c r="ADX67" s="85"/>
      <c r="ADY67" s="85"/>
      <c r="ADZ67" s="85"/>
      <c r="AEA67" s="85"/>
      <c r="AEB67" s="85"/>
      <c r="AEC67" s="85"/>
      <c r="AED67" s="85"/>
      <c r="AEE67" s="85"/>
      <c r="AEF67" s="85"/>
      <c r="AEG67" s="85"/>
      <c r="AEH67" s="85"/>
      <c r="AEI67" s="85"/>
      <c r="AEJ67" s="85"/>
      <c r="AEK67" s="85"/>
      <c r="AEL67" s="85"/>
      <c r="AEM67" s="85"/>
      <c r="AEN67" s="85"/>
      <c r="AEO67" s="85"/>
      <c r="AEP67" s="85"/>
      <c r="AEQ67" s="85"/>
      <c r="AER67" s="85"/>
      <c r="AES67" s="85"/>
      <c r="AET67" s="85"/>
      <c r="AEU67" s="85"/>
      <c r="AEV67" s="85"/>
      <c r="AEW67" s="85"/>
      <c r="AEX67" s="85"/>
      <c r="AEY67" s="85"/>
      <c r="AEZ67" s="85"/>
      <c r="AFA67" s="85"/>
      <c r="AFB67" s="85"/>
      <c r="AFC67" s="85"/>
      <c r="AFD67" s="85"/>
      <c r="AFE67" s="85"/>
      <c r="AFF67" s="85"/>
      <c r="AFG67" s="85"/>
      <c r="AFH67" s="85"/>
      <c r="AFI67" s="85"/>
      <c r="AFJ67" s="85"/>
      <c r="AFK67" s="85"/>
      <c r="AFL67" s="85"/>
      <c r="AFM67" s="85"/>
      <c r="AFN67" s="85"/>
      <c r="AFO67" s="85"/>
      <c r="AFP67" s="85"/>
      <c r="AFQ67" s="85"/>
      <c r="AFR67" s="85"/>
      <c r="AFS67" s="85"/>
      <c r="AFT67" s="85"/>
      <c r="AFU67" s="85"/>
      <c r="AFV67" s="85"/>
      <c r="AFW67" s="85"/>
      <c r="AFX67" s="85"/>
      <c r="AFY67" s="85"/>
      <c r="AFZ67" s="85"/>
      <c r="AGA67" s="85"/>
      <c r="AGB67" s="85"/>
      <c r="AGC67" s="85"/>
      <c r="AGD67" s="85"/>
      <c r="AGE67" s="85"/>
      <c r="AGF67" s="85"/>
      <c r="AGG67" s="85"/>
      <c r="AGH67" s="85"/>
      <c r="AGI67" s="85"/>
      <c r="AGJ67" s="85"/>
      <c r="AGK67" s="85"/>
      <c r="AGL67" s="85"/>
      <c r="AGM67" s="85"/>
      <c r="AGN67" s="85"/>
      <c r="AGO67" s="85"/>
      <c r="AGP67" s="85"/>
      <c r="AGQ67" s="85"/>
      <c r="AGR67" s="85"/>
      <c r="AGS67" s="85"/>
      <c r="AGT67" s="85"/>
      <c r="AGU67" s="85"/>
      <c r="AGV67" s="85"/>
      <c r="AGW67" s="85"/>
      <c r="AGX67" s="85"/>
      <c r="AGY67" s="85"/>
      <c r="AGZ67" s="85"/>
      <c r="AHA67" s="85"/>
      <c r="AHB67" s="85"/>
      <c r="AHC67" s="85"/>
      <c r="AHD67" s="85"/>
      <c r="AHE67" s="85"/>
      <c r="AHF67" s="85"/>
      <c r="AHG67" s="85"/>
      <c r="AHH67" s="85"/>
      <c r="AHI67" s="85"/>
      <c r="AHJ67" s="85"/>
      <c r="AHK67" s="85"/>
      <c r="AHL67" s="85"/>
      <c r="AHM67" s="85"/>
      <c r="AHN67" s="85"/>
      <c r="AHO67" s="85"/>
      <c r="AHP67" s="85"/>
      <c r="AHQ67" s="85"/>
      <c r="AHR67" s="85"/>
      <c r="AHS67" s="85"/>
      <c r="AHT67" s="85"/>
      <c r="AHU67" s="85"/>
      <c r="AHV67" s="85"/>
      <c r="AHW67" s="85"/>
      <c r="AHX67" s="85"/>
      <c r="AHY67" s="85"/>
      <c r="AHZ67" s="85"/>
      <c r="AIA67" s="85"/>
      <c r="AIB67" s="85"/>
      <c r="AIC67" s="85"/>
      <c r="AID67" s="85"/>
      <c r="AIE67" s="85"/>
      <c r="AIF67" s="85"/>
      <c r="AIG67" s="85"/>
      <c r="AIH67" s="85"/>
      <c r="AII67" s="85"/>
      <c r="AIJ67" s="85"/>
      <c r="AIK67" s="85"/>
      <c r="AIL67" s="85"/>
      <c r="AIM67" s="85"/>
      <c r="AIN67" s="85"/>
      <c r="AIO67" s="85"/>
      <c r="AIP67" s="85"/>
      <c r="AIQ67" s="85"/>
      <c r="AIR67" s="85"/>
      <c r="AIS67" s="85"/>
      <c r="AIT67" s="85"/>
      <c r="AIU67" s="85"/>
      <c r="AIV67" s="85"/>
      <c r="AIW67" s="85"/>
      <c r="AIX67" s="85"/>
      <c r="AIY67" s="85"/>
      <c r="AIZ67" s="85"/>
      <c r="AJA67" s="85"/>
      <c r="AJB67" s="85"/>
      <c r="AJC67" s="85"/>
      <c r="AJD67" s="85"/>
      <c r="AJE67" s="85"/>
      <c r="AJF67" s="85"/>
      <c r="AJG67" s="85"/>
      <c r="AJH67" s="85"/>
      <c r="AJI67" s="85"/>
      <c r="AJJ67" s="85"/>
      <c r="AJK67" s="85"/>
      <c r="AJL67" s="85"/>
      <c r="AJM67" s="85"/>
      <c r="AJN67" s="85"/>
      <c r="AJO67" s="85"/>
      <c r="AJP67" s="85"/>
      <c r="AJQ67" s="85"/>
      <c r="AJR67" s="85"/>
      <c r="AJS67" s="85"/>
      <c r="AJT67" s="85"/>
      <c r="AJU67" s="85"/>
      <c r="AJV67" s="85"/>
      <c r="AJW67" s="85"/>
      <c r="AJX67" s="85"/>
      <c r="AJY67" s="85"/>
      <c r="AJZ67" s="85"/>
      <c r="AKA67" s="85"/>
      <c r="AKB67" s="85"/>
      <c r="AKC67" s="85"/>
      <c r="AKD67" s="85"/>
      <c r="AKE67" s="85"/>
      <c r="AKF67" s="85"/>
      <c r="AKG67" s="85"/>
      <c r="AKH67" s="85"/>
      <c r="AKI67" s="85"/>
      <c r="AKJ67" s="85"/>
      <c r="AKK67" s="85"/>
      <c r="AKL67" s="85"/>
      <c r="AKM67" s="85"/>
      <c r="AKN67" s="85"/>
      <c r="AKO67" s="85"/>
      <c r="AKP67" s="85"/>
      <c r="AKQ67" s="85"/>
      <c r="AKR67" s="85"/>
      <c r="AKS67" s="85"/>
      <c r="AKT67" s="85"/>
      <c r="AKU67" s="85"/>
      <c r="AKV67" s="85"/>
      <c r="AKW67" s="85"/>
      <c r="AKX67" s="85"/>
      <c r="AKY67" s="85"/>
      <c r="AKZ67" s="85"/>
      <c r="ALA67" s="85"/>
      <c r="ALB67" s="85"/>
      <c r="ALC67" s="85"/>
      <c r="ALD67" s="85"/>
      <c r="ALE67" s="85"/>
      <c r="ALF67" s="85"/>
      <c r="ALG67" s="85"/>
      <c r="ALH67" s="85"/>
      <c r="ALI67" s="85"/>
      <c r="ALJ67" s="85"/>
      <c r="ALK67" s="85"/>
      <c r="ALL67" s="85"/>
      <c r="ALM67" s="85"/>
      <c r="ALN67" s="85"/>
      <c r="ALO67" s="85"/>
      <c r="ALP67" s="85"/>
      <c r="ALQ67" s="85"/>
      <c r="ALR67" s="85"/>
      <c r="ALS67" s="85"/>
      <c r="ALT67" s="85"/>
      <c r="ALU67" s="85"/>
      <c r="ALV67" s="85"/>
      <c r="ALW67" s="85"/>
      <c r="ALX67" s="85"/>
      <c r="ALY67" s="85"/>
      <c r="ALZ67" s="85"/>
      <c r="AMA67" s="85"/>
      <c r="AMB67" s="85"/>
      <c r="AMC67" s="85"/>
      <c r="AMD67" s="85"/>
      <c r="AME67" s="85"/>
      <c r="AMF67" s="85"/>
      <c r="AMG67" s="85"/>
      <c r="AMH67" s="85"/>
      <c r="AMI67" s="85"/>
      <c r="AMJ67" s="85"/>
      <c r="AMK67" s="85"/>
      <c r="AML67" s="85"/>
      <c r="AMM67" s="85"/>
      <c r="AMN67" s="85"/>
      <c r="AMO67" s="85"/>
      <c r="AMP67" s="85"/>
      <c r="AMQ67" s="85"/>
      <c r="AMR67" s="85"/>
      <c r="AMS67" s="85"/>
      <c r="AMT67" s="85"/>
      <c r="AMU67" s="85"/>
      <c r="AMV67" s="85"/>
      <c r="AMW67" s="85"/>
      <c r="AMX67" s="85"/>
      <c r="AMY67" s="85"/>
      <c r="AMZ67" s="85"/>
      <c r="ANA67" s="85"/>
      <c r="ANB67" s="85"/>
      <c r="ANC67" s="85"/>
      <c r="AND67" s="85"/>
      <c r="ANE67" s="85"/>
      <c r="ANF67" s="85"/>
      <c r="ANG67" s="85"/>
      <c r="ANH67" s="85"/>
      <c r="ANI67" s="85"/>
      <c r="ANJ67" s="85"/>
      <c r="ANK67" s="85"/>
      <c r="ANL67" s="85"/>
      <c r="ANM67" s="85"/>
      <c r="ANN67" s="85"/>
      <c r="ANO67" s="85"/>
      <c r="ANP67" s="85"/>
      <c r="ANQ67" s="85"/>
      <c r="ANR67" s="85"/>
      <c r="ANS67" s="85"/>
      <c r="ANT67" s="85"/>
      <c r="ANU67" s="85"/>
      <c r="ANV67" s="85"/>
      <c r="ANW67" s="85"/>
      <c r="ANX67" s="85"/>
      <c r="ANY67" s="85"/>
      <c r="ANZ67" s="85"/>
      <c r="AOA67" s="85"/>
      <c r="AOB67" s="85"/>
      <c r="AOC67" s="85"/>
      <c r="AOD67" s="85"/>
      <c r="AOE67" s="85"/>
      <c r="AOF67" s="85"/>
      <c r="AOG67" s="85"/>
      <c r="AOH67" s="85"/>
      <c r="AOI67" s="85"/>
      <c r="AOJ67" s="85"/>
      <c r="AOK67" s="85"/>
      <c r="AOL67" s="85"/>
      <c r="AOM67" s="85"/>
      <c r="AON67" s="85"/>
      <c r="AOO67" s="85"/>
      <c r="AOP67" s="85"/>
      <c r="AOQ67" s="85"/>
      <c r="AOR67" s="85"/>
      <c r="AOS67" s="85"/>
      <c r="AOT67" s="85"/>
      <c r="AOU67" s="85"/>
      <c r="AOV67" s="85"/>
      <c r="AOW67" s="85"/>
      <c r="AOX67" s="85"/>
      <c r="AOY67" s="85"/>
      <c r="AOZ67" s="85"/>
      <c r="APA67" s="85"/>
      <c r="APB67" s="85"/>
      <c r="APC67" s="85"/>
      <c r="APD67" s="85"/>
      <c r="APE67" s="85"/>
      <c r="APF67" s="85"/>
      <c r="APG67" s="85"/>
      <c r="APH67" s="85"/>
      <c r="API67" s="85"/>
    </row>
    <row r="68" spans="1:1101" ht="33" x14ac:dyDescent="0.25">
      <c r="A68" s="200" t="s">
        <v>171</v>
      </c>
      <c r="B68" s="189">
        <f>SUM(B69:B70)</f>
        <v>2</v>
      </c>
      <c r="C68" s="189"/>
      <c r="D68" s="189"/>
      <c r="E68" s="189">
        <f t="shared" ref="E68:I68" si="30">SUM(E69:E70)</f>
        <v>207</v>
      </c>
      <c r="F68" s="189"/>
      <c r="G68" s="206"/>
      <c r="H68" s="206">
        <f t="shared" si="30"/>
        <v>4622.7300000000005</v>
      </c>
      <c r="I68" s="206">
        <f t="shared" si="30"/>
        <v>5713.23</v>
      </c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  <c r="BH68" s="85"/>
      <c r="BI68" s="85"/>
      <c r="BJ68" s="85"/>
      <c r="BK68" s="85"/>
      <c r="BL68" s="85"/>
      <c r="BM68" s="85"/>
      <c r="BN68" s="85"/>
      <c r="BO68" s="85"/>
      <c r="BP68" s="85"/>
      <c r="BQ68" s="85"/>
      <c r="BR68" s="85"/>
      <c r="BS68" s="85"/>
      <c r="BT68" s="85"/>
      <c r="BU68" s="85"/>
      <c r="BV68" s="85"/>
      <c r="BW68" s="85"/>
      <c r="BX68" s="85"/>
      <c r="BY68" s="85"/>
      <c r="BZ68" s="85"/>
      <c r="CA68" s="85"/>
      <c r="CB68" s="85"/>
      <c r="CC68" s="85"/>
      <c r="CD68" s="85"/>
      <c r="CE68" s="85"/>
      <c r="CF68" s="85"/>
      <c r="CG68" s="85"/>
      <c r="CH68" s="85"/>
      <c r="CI68" s="85"/>
      <c r="CJ68" s="85"/>
      <c r="CK68" s="85"/>
      <c r="CL68" s="85"/>
      <c r="CM68" s="85"/>
      <c r="CN68" s="85"/>
      <c r="CO68" s="85"/>
      <c r="CP68" s="85"/>
      <c r="CQ68" s="85"/>
      <c r="CR68" s="85"/>
      <c r="CS68" s="85"/>
      <c r="CT68" s="85"/>
      <c r="CU68" s="85"/>
      <c r="CV68" s="85"/>
      <c r="CW68" s="85"/>
      <c r="CX68" s="85"/>
      <c r="CY68" s="85"/>
      <c r="CZ68" s="85"/>
      <c r="DA68" s="85"/>
      <c r="DB68" s="85"/>
      <c r="DC68" s="85"/>
      <c r="DD68" s="85"/>
      <c r="DE68" s="85"/>
      <c r="DF68" s="85"/>
      <c r="DG68" s="85"/>
      <c r="DH68" s="85"/>
      <c r="DI68" s="85"/>
      <c r="DJ68" s="85"/>
      <c r="DK68" s="85"/>
      <c r="DL68" s="85"/>
      <c r="DM68" s="85"/>
      <c r="DN68" s="85"/>
      <c r="DO68" s="85"/>
      <c r="DP68" s="85"/>
      <c r="DQ68" s="85"/>
      <c r="DR68" s="85"/>
      <c r="DS68" s="85"/>
      <c r="DT68" s="85"/>
      <c r="DU68" s="85"/>
      <c r="DV68" s="85"/>
      <c r="DW68" s="85"/>
      <c r="DX68" s="85"/>
      <c r="DY68" s="85"/>
      <c r="DZ68" s="85"/>
      <c r="EA68" s="85"/>
      <c r="EB68" s="85"/>
      <c r="EC68" s="85"/>
      <c r="ED68" s="85"/>
      <c r="EE68" s="85"/>
      <c r="EF68" s="85"/>
      <c r="EG68" s="85"/>
      <c r="EH68" s="85"/>
      <c r="EI68" s="85"/>
      <c r="EJ68" s="85"/>
      <c r="EK68" s="85"/>
      <c r="EL68" s="85"/>
      <c r="EM68" s="85"/>
      <c r="EN68" s="85"/>
      <c r="EO68" s="85"/>
      <c r="EP68" s="85"/>
      <c r="EQ68" s="85"/>
      <c r="ER68" s="85"/>
      <c r="ES68" s="85"/>
      <c r="ET68" s="85"/>
      <c r="EU68" s="85"/>
      <c r="EV68" s="85"/>
      <c r="EW68" s="85"/>
      <c r="EX68" s="85"/>
      <c r="EY68" s="85"/>
      <c r="EZ68" s="85"/>
      <c r="FA68" s="85"/>
      <c r="FB68" s="85"/>
      <c r="FC68" s="85"/>
      <c r="FD68" s="85"/>
      <c r="FE68" s="85"/>
      <c r="FF68" s="85"/>
      <c r="FG68" s="85"/>
      <c r="FH68" s="85"/>
      <c r="FI68" s="85"/>
      <c r="FJ68" s="85"/>
      <c r="FK68" s="85"/>
      <c r="FL68" s="85"/>
      <c r="FM68" s="85"/>
      <c r="FN68" s="85"/>
      <c r="FO68" s="85"/>
      <c r="FP68" s="85"/>
      <c r="FQ68" s="85"/>
      <c r="FR68" s="85"/>
      <c r="FS68" s="85"/>
      <c r="FT68" s="85"/>
      <c r="FU68" s="85"/>
      <c r="FV68" s="85"/>
      <c r="FW68" s="85"/>
      <c r="FX68" s="85"/>
      <c r="FY68" s="85"/>
      <c r="FZ68" s="85"/>
      <c r="GA68" s="85"/>
      <c r="GB68" s="85"/>
      <c r="GC68" s="85"/>
      <c r="GD68" s="85"/>
      <c r="GE68" s="85"/>
      <c r="GF68" s="85"/>
      <c r="GG68" s="85"/>
      <c r="GH68" s="85"/>
      <c r="GI68" s="85"/>
      <c r="GJ68" s="85"/>
      <c r="GK68" s="85"/>
      <c r="GL68" s="85"/>
      <c r="GM68" s="85"/>
      <c r="GN68" s="85"/>
      <c r="GO68" s="85"/>
      <c r="GP68" s="85"/>
      <c r="GQ68" s="85"/>
      <c r="GR68" s="85"/>
      <c r="GS68" s="85"/>
      <c r="GT68" s="85"/>
      <c r="GU68" s="85"/>
      <c r="GV68" s="85"/>
      <c r="GW68" s="85"/>
      <c r="GX68" s="85"/>
      <c r="GY68" s="85"/>
      <c r="GZ68" s="85"/>
      <c r="HA68" s="85"/>
      <c r="HB68" s="85"/>
      <c r="HC68" s="85"/>
      <c r="HD68" s="85"/>
      <c r="HE68" s="85"/>
      <c r="HF68" s="85"/>
      <c r="HG68" s="85"/>
      <c r="HH68" s="85"/>
      <c r="HI68" s="85"/>
      <c r="HJ68" s="85"/>
      <c r="HK68" s="85"/>
      <c r="HL68" s="85"/>
      <c r="HM68" s="85"/>
      <c r="HN68" s="85"/>
      <c r="HO68" s="85"/>
      <c r="HP68" s="85"/>
      <c r="HQ68" s="85"/>
      <c r="HR68" s="85"/>
      <c r="HS68" s="85"/>
      <c r="HT68" s="85"/>
      <c r="HU68" s="85"/>
      <c r="HV68" s="85"/>
      <c r="HW68" s="85"/>
      <c r="HX68" s="85"/>
      <c r="HY68" s="85"/>
      <c r="HZ68" s="85"/>
      <c r="IA68" s="85"/>
      <c r="IB68" s="85"/>
      <c r="IC68" s="85"/>
      <c r="ID68" s="85"/>
      <c r="IE68" s="85"/>
      <c r="IF68" s="85"/>
      <c r="IG68" s="85"/>
      <c r="IH68" s="85"/>
      <c r="II68" s="85"/>
      <c r="IJ68" s="85"/>
      <c r="IK68" s="85"/>
      <c r="IL68" s="85"/>
      <c r="IM68" s="85"/>
      <c r="IN68" s="85"/>
      <c r="IO68" s="85"/>
      <c r="IP68" s="85"/>
      <c r="IQ68" s="85"/>
      <c r="IR68" s="85"/>
      <c r="IS68" s="85"/>
      <c r="IT68" s="85"/>
      <c r="IU68" s="85"/>
      <c r="IV68" s="85"/>
      <c r="IW68" s="85"/>
      <c r="IX68" s="85"/>
      <c r="IY68" s="85"/>
      <c r="IZ68" s="85"/>
      <c r="JA68" s="85"/>
      <c r="JB68" s="85"/>
      <c r="JC68" s="85"/>
      <c r="JD68" s="85"/>
      <c r="JE68" s="85"/>
      <c r="JF68" s="85"/>
      <c r="JG68" s="85"/>
      <c r="JH68" s="85"/>
      <c r="JI68" s="85"/>
      <c r="JJ68" s="85"/>
      <c r="JK68" s="85"/>
      <c r="JL68" s="85"/>
      <c r="JM68" s="85"/>
      <c r="JN68" s="85"/>
      <c r="JO68" s="85"/>
      <c r="JP68" s="85"/>
      <c r="JQ68" s="85"/>
      <c r="JR68" s="85"/>
      <c r="JS68" s="85"/>
      <c r="JT68" s="85"/>
      <c r="JU68" s="85"/>
      <c r="JV68" s="85"/>
      <c r="JW68" s="85"/>
      <c r="JX68" s="85"/>
      <c r="JY68" s="85"/>
      <c r="JZ68" s="85"/>
      <c r="KA68" s="85"/>
      <c r="KB68" s="85"/>
      <c r="KC68" s="85"/>
      <c r="KD68" s="85"/>
      <c r="KE68" s="85"/>
      <c r="KF68" s="85"/>
      <c r="KG68" s="85"/>
      <c r="KH68" s="85"/>
      <c r="KI68" s="85"/>
      <c r="KJ68" s="85"/>
      <c r="KK68" s="85"/>
      <c r="KL68" s="85"/>
      <c r="KM68" s="85"/>
      <c r="KN68" s="85"/>
      <c r="KO68" s="85"/>
      <c r="KP68" s="85"/>
      <c r="KQ68" s="85"/>
      <c r="KR68" s="85"/>
      <c r="KS68" s="85"/>
      <c r="KT68" s="85"/>
      <c r="KU68" s="85"/>
      <c r="KV68" s="85"/>
      <c r="KW68" s="85"/>
      <c r="KX68" s="85"/>
      <c r="KY68" s="85"/>
      <c r="KZ68" s="85"/>
      <c r="LA68" s="85"/>
      <c r="LB68" s="85"/>
      <c r="LC68" s="85"/>
      <c r="LD68" s="85"/>
      <c r="LE68" s="85"/>
      <c r="LF68" s="85"/>
      <c r="LG68" s="85"/>
      <c r="LH68" s="85"/>
      <c r="LI68" s="85"/>
      <c r="LJ68" s="85"/>
      <c r="LK68" s="85"/>
      <c r="LL68" s="85"/>
      <c r="LM68" s="85"/>
      <c r="LN68" s="85"/>
      <c r="LO68" s="85"/>
      <c r="LP68" s="85"/>
      <c r="LQ68" s="85"/>
      <c r="LR68" s="85"/>
      <c r="LS68" s="85"/>
      <c r="LT68" s="85"/>
      <c r="LU68" s="85"/>
      <c r="LV68" s="85"/>
      <c r="LW68" s="85"/>
      <c r="LX68" s="85"/>
      <c r="LY68" s="85"/>
      <c r="LZ68" s="85"/>
      <c r="MA68" s="85"/>
      <c r="MB68" s="85"/>
      <c r="MC68" s="85"/>
      <c r="MD68" s="85"/>
      <c r="ME68" s="85"/>
      <c r="MF68" s="85"/>
      <c r="MG68" s="85"/>
      <c r="MH68" s="85"/>
      <c r="MI68" s="85"/>
      <c r="MJ68" s="85"/>
      <c r="MK68" s="85"/>
      <c r="ML68" s="85"/>
      <c r="MM68" s="85"/>
      <c r="MN68" s="85"/>
      <c r="MO68" s="85"/>
      <c r="MP68" s="85"/>
      <c r="MQ68" s="85"/>
      <c r="MR68" s="85"/>
      <c r="MS68" s="85"/>
      <c r="MT68" s="85"/>
      <c r="MU68" s="85"/>
      <c r="MV68" s="85"/>
      <c r="MW68" s="85"/>
      <c r="MX68" s="85"/>
      <c r="MY68" s="85"/>
      <c r="MZ68" s="85"/>
      <c r="NA68" s="85"/>
      <c r="NB68" s="85"/>
      <c r="NC68" s="85"/>
      <c r="ND68" s="85"/>
      <c r="NE68" s="85"/>
      <c r="NF68" s="85"/>
      <c r="NG68" s="85"/>
      <c r="NH68" s="85"/>
      <c r="NI68" s="85"/>
      <c r="NJ68" s="85"/>
      <c r="NK68" s="85"/>
      <c r="NL68" s="85"/>
      <c r="NM68" s="85"/>
      <c r="NN68" s="85"/>
      <c r="NO68" s="85"/>
      <c r="NP68" s="85"/>
      <c r="NQ68" s="85"/>
      <c r="NR68" s="85"/>
      <c r="NS68" s="85"/>
      <c r="NT68" s="85"/>
      <c r="NU68" s="85"/>
      <c r="NV68" s="85"/>
      <c r="NW68" s="85"/>
      <c r="NX68" s="85"/>
      <c r="NY68" s="85"/>
      <c r="NZ68" s="85"/>
      <c r="OA68" s="85"/>
      <c r="OB68" s="85"/>
      <c r="OC68" s="85"/>
      <c r="OD68" s="85"/>
      <c r="OE68" s="85"/>
      <c r="OF68" s="85"/>
      <c r="OG68" s="85"/>
      <c r="OH68" s="85"/>
      <c r="OI68" s="85"/>
      <c r="OJ68" s="85"/>
      <c r="OK68" s="85"/>
      <c r="OL68" s="85"/>
      <c r="OM68" s="85"/>
      <c r="ON68" s="85"/>
      <c r="OO68" s="85"/>
      <c r="OP68" s="85"/>
      <c r="OQ68" s="85"/>
      <c r="OR68" s="85"/>
      <c r="OS68" s="85"/>
      <c r="OT68" s="85"/>
      <c r="OU68" s="85"/>
      <c r="OV68" s="85"/>
      <c r="OW68" s="85"/>
      <c r="OX68" s="85"/>
      <c r="OY68" s="85"/>
      <c r="OZ68" s="85"/>
      <c r="PA68" s="85"/>
      <c r="PB68" s="85"/>
      <c r="PC68" s="85"/>
      <c r="PD68" s="85"/>
      <c r="PE68" s="85"/>
      <c r="PF68" s="85"/>
      <c r="PG68" s="85"/>
      <c r="PH68" s="85"/>
      <c r="PI68" s="85"/>
      <c r="PJ68" s="85"/>
      <c r="PK68" s="85"/>
      <c r="PL68" s="85"/>
      <c r="PM68" s="85"/>
      <c r="PN68" s="85"/>
      <c r="PO68" s="85"/>
      <c r="PP68" s="85"/>
      <c r="PQ68" s="85"/>
      <c r="PR68" s="85"/>
      <c r="PS68" s="85"/>
      <c r="PT68" s="85"/>
      <c r="PU68" s="85"/>
      <c r="PV68" s="85"/>
      <c r="PW68" s="85"/>
      <c r="PX68" s="85"/>
      <c r="PY68" s="85"/>
      <c r="PZ68" s="85"/>
      <c r="QA68" s="85"/>
      <c r="QB68" s="85"/>
      <c r="QC68" s="85"/>
      <c r="QD68" s="85"/>
      <c r="QE68" s="85"/>
      <c r="QF68" s="85"/>
      <c r="QG68" s="85"/>
      <c r="QH68" s="85"/>
      <c r="QI68" s="85"/>
      <c r="QJ68" s="85"/>
      <c r="QK68" s="85"/>
      <c r="QL68" s="85"/>
      <c r="QM68" s="85"/>
      <c r="QN68" s="85"/>
      <c r="QO68" s="85"/>
      <c r="QP68" s="85"/>
      <c r="QQ68" s="85"/>
      <c r="QR68" s="85"/>
      <c r="QS68" s="85"/>
      <c r="QT68" s="85"/>
      <c r="QU68" s="85"/>
      <c r="QV68" s="85"/>
      <c r="QW68" s="85"/>
      <c r="QX68" s="85"/>
      <c r="QY68" s="85"/>
      <c r="QZ68" s="85"/>
      <c r="RA68" s="85"/>
      <c r="RB68" s="85"/>
      <c r="RC68" s="85"/>
      <c r="RD68" s="85"/>
      <c r="RE68" s="85"/>
      <c r="RF68" s="85"/>
      <c r="RG68" s="85"/>
      <c r="RH68" s="85"/>
      <c r="RI68" s="85"/>
      <c r="RJ68" s="85"/>
      <c r="RK68" s="85"/>
      <c r="RL68" s="85"/>
      <c r="RM68" s="85"/>
      <c r="RN68" s="85"/>
      <c r="RO68" s="85"/>
      <c r="RP68" s="85"/>
      <c r="RQ68" s="85"/>
      <c r="RR68" s="85"/>
      <c r="RS68" s="85"/>
      <c r="RT68" s="85"/>
      <c r="RU68" s="85"/>
      <c r="RV68" s="85"/>
      <c r="RW68" s="85"/>
      <c r="RX68" s="85"/>
      <c r="RY68" s="85"/>
      <c r="RZ68" s="85"/>
      <c r="SA68" s="85"/>
      <c r="SB68" s="85"/>
      <c r="SC68" s="85"/>
      <c r="SD68" s="85"/>
      <c r="SE68" s="85"/>
      <c r="SF68" s="85"/>
      <c r="SG68" s="85"/>
      <c r="SH68" s="85"/>
      <c r="SI68" s="85"/>
      <c r="SJ68" s="85"/>
      <c r="SK68" s="85"/>
      <c r="SL68" s="85"/>
      <c r="SM68" s="85"/>
      <c r="SN68" s="85"/>
      <c r="SO68" s="85"/>
      <c r="SP68" s="85"/>
      <c r="SQ68" s="85"/>
      <c r="SR68" s="85"/>
      <c r="SS68" s="85"/>
      <c r="ST68" s="85"/>
      <c r="SU68" s="85"/>
      <c r="SV68" s="85"/>
      <c r="SW68" s="85"/>
      <c r="SX68" s="85"/>
      <c r="SY68" s="85"/>
      <c r="SZ68" s="85"/>
      <c r="TA68" s="85"/>
      <c r="TB68" s="85"/>
      <c r="TC68" s="85"/>
      <c r="TD68" s="85"/>
      <c r="TE68" s="85"/>
      <c r="TF68" s="85"/>
      <c r="TG68" s="85"/>
      <c r="TH68" s="85"/>
      <c r="TI68" s="85"/>
      <c r="TJ68" s="85"/>
      <c r="TK68" s="85"/>
      <c r="TL68" s="85"/>
      <c r="TM68" s="85"/>
      <c r="TN68" s="85"/>
      <c r="TO68" s="85"/>
      <c r="TP68" s="85"/>
      <c r="TQ68" s="85"/>
      <c r="TR68" s="85"/>
      <c r="TS68" s="85"/>
      <c r="TT68" s="85"/>
      <c r="TU68" s="85"/>
      <c r="TV68" s="85"/>
      <c r="TW68" s="85"/>
      <c r="TX68" s="85"/>
      <c r="TY68" s="85"/>
      <c r="TZ68" s="85"/>
      <c r="UA68" s="85"/>
      <c r="UB68" s="85"/>
      <c r="UC68" s="85"/>
      <c r="UD68" s="85"/>
      <c r="UE68" s="85"/>
      <c r="UF68" s="85"/>
      <c r="UG68" s="85"/>
      <c r="UH68" s="85"/>
      <c r="UI68" s="85"/>
      <c r="UJ68" s="85"/>
      <c r="UK68" s="85"/>
      <c r="UL68" s="85"/>
      <c r="UM68" s="85"/>
      <c r="UN68" s="85"/>
      <c r="UO68" s="85"/>
      <c r="UP68" s="85"/>
      <c r="UQ68" s="85"/>
      <c r="UR68" s="85"/>
      <c r="US68" s="85"/>
      <c r="UT68" s="85"/>
      <c r="UU68" s="85"/>
      <c r="UV68" s="85"/>
      <c r="UW68" s="85"/>
      <c r="UX68" s="85"/>
      <c r="UY68" s="85"/>
      <c r="UZ68" s="85"/>
      <c r="VA68" s="85"/>
      <c r="VB68" s="85"/>
      <c r="VC68" s="85"/>
      <c r="VD68" s="85"/>
      <c r="VE68" s="85"/>
      <c r="VF68" s="85"/>
      <c r="VG68" s="85"/>
      <c r="VH68" s="85"/>
      <c r="VI68" s="85"/>
      <c r="VJ68" s="85"/>
      <c r="VK68" s="85"/>
      <c r="VL68" s="85"/>
      <c r="VM68" s="85"/>
      <c r="VN68" s="85"/>
      <c r="VO68" s="85"/>
      <c r="VP68" s="85"/>
      <c r="VQ68" s="85"/>
      <c r="VR68" s="85"/>
      <c r="VS68" s="85"/>
      <c r="VT68" s="85"/>
      <c r="VU68" s="85"/>
      <c r="VV68" s="85"/>
      <c r="VW68" s="85"/>
      <c r="VX68" s="85"/>
      <c r="VY68" s="85"/>
      <c r="VZ68" s="85"/>
      <c r="WA68" s="85"/>
      <c r="WB68" s="85"/>
      <c r="WC68" s="85"/>
      <c r="WD68" s="85"/>
      <c r="WE68" s="85"/>
      <c r="WF68" s="85"/>
      <c r="WG68" s="85"/>
      <c r="WH68" s="85"/>
      <c r="WI68" s="85"/>
      <c r="WJ68" s="85"/>
      <c r="WK68" s="85"/>
      <c r="WL68" s="85"/>
      <c r="WM68" s="85"/>
      <c r="WN68" s="85"/>
      <c r="WO68" s="85"/>
      <c r="WP68" s="85"/>
      <c r="WQ68" s="85"/>
      <c r="WR68" s="85"/>
      <c r="WS68" s="85"/>
      <c r="WT68" s="85"/>
      <c r="WU68" s="85"/>
      <c r="WV68" s="85"/>
      <c r="WW68" s="85"/>
      <c r="WX68" s="85"/>
      <c r="WY68" s="85"/>
      <c r="WZ68" s="85"/>
      <c r="XA68" s="85"/>
      <c r="XB68" s="85"/>
      <c r="XC68" s="85"/>
      <c r="XD68" s="85"/>
      <c r="XE68" s="85"/>
      <c r="XF68" s="85"/>
      <c r="XG68" s="85"/>
      <c r="XH68" s="85"/>
      <c r="XI68" s="85"/>
      <c r="XJ68" s="85"/>
      <c r="XK68" s="85"/>
      <c r="XL68" s="85"/>
      <c r="XM68" s="85"/>
      <c r="XN68" s="85"/>
      <c r="XO68" s="85"/>
      <c r="XP68" s="85"/>
      <c r="XQ68" s="85"/>
      <c r="XR68" s="85"/>
      <c r="XS68" s="85"/>
      <c r="XT68" s="85"/>
      <c r="XU68" s="85"/>
      <c r="XV68" s="85"/>
      <c r="XW68" s="85"/>
      <c r="XX68" s="85"/>
      <c r="XY68" s="85"/>
      <c r="XZ68" s="85"/>
      <c r="YA68" s="85"/>
      <c r="YB68" s="85"/>
      <c r="YC68" s="85"/>
      <c r="YD68" s="85"/>
      <c r="YE68" s="85"/>
      <c r="YF68" s="85"/>
      <c r="YG68" s="85"/>
      <c r="YH68" s="85"/>
      <c r="YI68" s="85"/>
      <c r="YJ68" s="85"/>
      <c r="YK68" s="85"/>
      <c r="YL68" s="85"/>
      <c r="YM68" s="85"/>
      <c r="YN68" s="85"/>
      <c r="YO68" s="85"/>
      <c r="YP68" s="85"/>
      <c r="YQ68" s="85"/>
      <c r="YR68" s="85"/>
      <c r="YS68" s="85"/>
      <c r="YT68" s="85"/>
      <c r="YU68" s="85"/>
      <c r="YV68" s="85"/>
      <c r="YW68" s="85"/>
      <c r="YX68" s="85"/>
      <c r="YY68" s="85"/>
      <c r="YZ68" s="85"/>
      <c r="ZA68" s="85"/>
      <c r="ZB68" s="85"/>
      <c r="ZC68" s="85"/>
      <c r="ZD68" s="85"/>
      <c r="ZE68" s="85"/>
      <c r="ZF68" s="85"/>
      <c r="ZG68" s="85"/>
      <c r="ZH68" s="85"/>
      <c r="ZI68" s="85"/>
      <c r="ZJ68" s="85"/>
      <c r="ZK68" s="85"/>
      <c r="ZL68" s="85"/>
      <c r="ZM68" s="85"/>
      <c r="ZN68" s="85"/>
      <c r="ZO68" s="85"/>
      <c r="ZP68" s="85"/>
      <c r="ZQ68" s="85"/>
      <c r="ZR68" s="85"/>
      <c r="ZS68" s="85"/>
      <c r="ZT68" s="85"/>
      <c r="ZU68" s="85"/>
      <c r="ZV68" s="85"/>
      <c r="ZW68" s="85"/>
      <c r="ZX68" s="85"/>
      <c r="ZY68" s="85"/>
      <c r="ZZ68" s="85"/>
      <c r="AAA68" s="85"/>
      <c r="AAB68" s="85"/>
      <c r="AAC68" s="85"/>
      <c r="AAD68" s="85"/>
      <c r="AAE68" s="85"/>
      <c r="AAF68" s="85"/>
      <c r="AAG68" s="85"/>
      <c r="AAH68" s="85"/>
      <c r="AAI68" s="85"/>
      <c r="AAJ68" s="85"/>
      <c r="AAK68" s="85"/>
      <c r="AAL68" s="85"/>
      <c r="AAM68" s="85"/>
      <c r="AAN68" s="85"/>
      <c r="AAO68" s="85"/>
      <c r="AAP68" s="85"/>
      <c r="AAQ68" s="85"/>
      <c r="AAR68" s="85"/>
      <c r="AAS68" s="85"/>
      <c r="AAT68" s="85"/>
      <c r="AAU68" s="85"/>
      <c r="AAV68" s="85"/>
      <c r="AAW68" s="85"/>
      <c r="AAX68" s="85"/>
      <c r="AAY68" s="85"/>
      <c r="AAZ68" s="85"/>
      <c r="ABA68" s="85"/>
      <c r="ABB68" s="85"/>
      <c r="ABC68" s="85"/>
      <c r="ABD68" s="85"/>
      <c r="ABE68" s="85"/>
      <c r="ABF68" s="85"/>
      <c r="ABG68" s="85"/>
      <c r="ABH68" s="85"/>
      <c r="ABI68" s="85"/>
      <c r="ABJ68" s="85"/>
      <c r="ABK68" s="85"/>
      <c r="ABL68" s="85"/>
      <c r="ABM68" s="85"/>
      <c r="ABN68" s="85"/>
      <c r="ABO68" s="85"/>
      <c r="ABP68" s="85"/>
      <c r="ABQ68" s="85"/>
      <c r="ABR68" s="85"/>
      <c r="ABS68" s="85"/>
      <c r="ABT68" s="85"/>
      <c r="ABU68" s="85"/>
      <c r="ABV68" s="85"/>
      <c r="ABW68" s="85"/>
      <c r="ABX68" s="85"/>
      <c r="ABY68" s="85"/>
      <c r="ABZ68" s="85"/>
      <c r="ACA68" s="85"/>
      <c r="ACB68" s="85"/>
      <c r="ACC68" s="85"/>
      <c r="ACD68" s="85"/>
      <c r="ACE68" s="85"/>
      <c r="ACF68" s="85"/>
      <c r="ACG68" s="85"/>
      <c r="ACH68" s="85"/>
      <c r="ACI68" s="85"/>
      <c r="ACJ68" s="85"/>
      <c r="ACK68" s="85"/>
      <c r="ACL68" s="85"/>
      <c r="ACM68" s="85"/>
      <c r="ACN68" s="85"/>
      <c r="ACO68" s="85"/>
      <c r="ACP68" s="85"/>
      <c r="ACQ68" s="85"/>
      <c r="ACR68" s="85"/>
      <c r="ACS68" s="85"/>
      <c r="ACT68" s="85"/>
      <c r="ACU68" s="85"/>
      <c r="ACV68" s="85"/>
      <c r="ACW68" s="85"/>
      <c r="ACX68" s="85"/>
      <c r="ACY68" s="85"/>
      <c r="ACZ68" s="85"/>
      <c r="ADA68" s="85"/>
      <c r="ADB68" s="85"/>
      <c r="ADC68" s="85"/>
      <c r="ADD68" s="85"/>
      <c r="ADE68" s="85"/>
      <c r="ADF68" s="85"/>
      <c r="ADG68" s="85"/>
      <c r="ADH68" s="85"/>
      <c r="ADI68" s="85"/>
      <c r="ADJ68" s="85"/>
      <c r="ADK68" s="85"/>
      <c r="ADL68" s="85"/>
      <c r="ADM68" s="85"/>
      <c r="ADN68" s="85"/>
      <c r="ADO68" s="85"/>
      <c r="ADP68" s="85"/>
      <c r="ADQ68" s="85"/>
      <c r="ADR68" s="85"/>
      <c r="ADS68" s="85"/>
      <c r="ADT68" s="85"/>
      <c r="ADU68" s="85"/>
      <c r="ADV68" s="85"/>
      <c r="ADW68" s="85"/>
      <c r="ADX68" s="85"/>
      <c r="ADY68" s="85"/>
      <c r="ADZ68" s="85"/>
      <c r="AEA68" s="85"/>
      <c r="AEB68" s="85"/>
      <c r="AEC68" s="85"/>
      <c r="AED68" s="85"/>
      <c r="AEE68" s="85"/>
      <c r="AEF68" s="85"/>
      <c r="AEG68" s="85"/>
      <c r="AEH68" s="85"/>
      <c r="AEI68" s="85"/>
      <c r="AEJ68" s="85"/>
      <c r="AEK68" s="85"/>
      <c r="AEL68" s="85"/>
      <c r="AEM68" s="85"/>
      <c r="AEN68" s="85"/>
      <c r="AEO68" s="85"/>
      <c r="AEP68" s="85"/>
      <c r="AEQ68" s="85"/>
      <c r="AER68" s="85"/>
      <c r="AES68" s="85"/>
      <c r="AET68" s="85"/>
      <c r="AEU68" s="85"/>
      <c r="AEV68" s="85"/>
      <c r="AEW68" s="85"/>
      <c r="AEX68" s="85"/>
      <c r="AEY68" s="85"/>
      <c r="AEZ68" s="85"/>
      <c r="AFA68" s="85"/>
      <c r="AFB68" s="85"/>
      <c r="AFC68" s="85"/>
      <c r="AFD68" s="85"/>
      <c r="AFE68" s="85"/>
      <c r="AFF68" s="85"/>
      <c r="AFG68" s="85"/>
      <c r="AFH68" s="85"/>
      <c r="AFI68" s="85"/>
      <c r="AFJ68" s="85"/>
      <c r="AFK68" s="85"/>
      <c r="AFL68" s="85"/>
      <c r="AFM68" s="85"/>
      <c r="AFN68" s="85"/>
      <c r="AFO68" s="85"/>
      <c r="AFP68" s="85"/>
      <c r="AFQ68" s="85"/>
      <c r="AFR68" s="85"/>
      <c r="AFS68" s="85"/>
      <c r="AFT68" s="85"/>
      <c r="AFU68" s="85"/>
      <c r="AFV68" s="85"/>
      <c r="AFW68" s="85"/>
      <c r="AFX68" s="85"/>
      <c r="AFY68" s="85"/>
      <c r="AFZ68" s="85"/>
      <c r="AGA68" s="85"/>
      <c r="AGB68" s="85"/>
      <c r="AGC68" s="85"/>
      <c r="AGD68" s="85"/>
      <c r="AGE68" s="85"/>
      <c r="AGF68" s="85"/>
      <c r="AGG68" s="85"/>
      <c r="AGH68" s="85"/>
      <c r="AGI68" s="85"/>
      <c r="AGJ68" s="85"/>
      <c r="AGK68" s="85"/>
      <c r="AGL68" s="85"/>
      <c r="AGM68" s="85"/>
      <c r="AGN68" s="85"/>
      <c r="AGO68" s="85"/>
      <c r="AGP68" s="85"/>
      <c r="AGQ68" s="85"/>
      <c r="AGR68" s="85"/>
      <c r="AGS68" s="85"/>
      <c r="AGT68" s="85"/>
      <c r="AGU68" s="85"/>
      <c r="AGV68" s="85"/>
      <c r="AGW68" s="85"/>
      <c r="AGX68" s="85"/>
      <c r="AGY68" s="85"/>
      <c r="AGZ68" s="85"/>
      <c r="AHA68" s="85"/>
      <c r="AHB68" s="85"/>
      <c r="AHC68" s="85"/>
      <c r="AHD68" s="85"/>
      <c r="AHE68" s="85"/>
      <c r="AHF68" s="85"/>
      <c r="AHG68" s="85"/>
      <c r="AHH68" s="85"/>
      <c r="AHI68" s="85"/>
      <c r="AHJ68" s="85"/>
      <c r="AHK68" s="85"/>
      <c r="AHL68" s="85"/>
      <c r="AHM68" s="85"/>
      <c r="AHN68" s="85"/>
      <c r="AHO68" s="85"/>
      <c r="AHP68" s="85"/>
      <c r="AHQ68" s="85"/>
      <c r="AHR68" s="85"/>
      <c r="AHS68" s="85"/>
      <c r="AHT68" s="85"/>
      <c r="AHU68" s="85"/>
      <c r="AHV68" s="85"/>
      <c r="AHW68" s="85"/>
      <c r="AHX68" s="85"/>
      <c r="AHY68" s="85"/>
      <c r="AHZ68" s="85"/>
      <c r="AIA68" s="85"/>
      <c r="AIB68" s="85"/>
      <c r="AIC68" s="85"/>
      <c r="AID68" s="85"/>
      <c r="AIE68" s="85"/>
      <c r="AIF68" s="85"/>
      <c r="AIG68" s="85"/>
      <c r="AIH68" s="85"/>
      <c r="AII68" s="85"/>
      <c r="AIJ68" s="85"/>
      <c r="AIK68" s="85"/>
      <c r="AIL68" s="85"/>
      <c r="AIM68" s="85"/>
      <c r="AIN68" s="85"/>
      <c r="AIO68" s="85"/>
      <c r="AIP68" s="85"/>
      <c r="AIQ68" s="85"/>
      <c r="AIR68" s="85"/>
      <c r="AIS68" s="85"/>
      <c r="AIT68" s="85"/>
      <c r="AIU68" s="85"/>
      <c r="AIV68" s="85"/>
      <c r="AIW68" s="85"/>
      <c r="AIX68" s="85"/>
      <c r="AIY68" s="85"/>
      <c r="AIZ68" s="85"/>
      <c r="AJA68" s="85"/>
      <c r="AJB68" s="85"/>
      <c r="AJC68" s="85"/>
      <c r="AJD68" s="85"/>
      <c r="AJE68" s="85"/>
      <c r="AJF68" s="85"/>
      <c r="AJG68" s="85"/>
      <c r="AJH68" s="85"/>
      <c r="AJI68" s="85"/>
      <c r="AJJ68" s="85"/>
      <c r="AJK68" s="85"/>
      <c r="AJL68" s="85"/>
      <c r="AJM68" s="85"/>
      <c r="AJN68" s="85"/>
      <c r="AJO68" s="85"/>
      <c r="AJP68" s="85"/>
      <c r="AJQ68" s="85"/>
      <c r="AJR68" s="85"/>
      <c r="AJS68" s="85"/>
      <c r="AJT68" s="85"/>
      <c r="AJU68" s="85"/>
      <c r="AJV68" s="85"/>
      <c r="AJW68" s="85"/>
      <c r="AJX68" s="85"/>
      <c r="AJY68" s="85"/>
      <c r="AJZ68" s="85"/>
      <c r="AKA68" s="85"/>
      <c r="AKB68" s="85"/>
      <c r="AKC68" s="85"/>
      <c r="AKD68" s="85"/>
      <c r="AKE68" s="85"/>
      <c r="AKF68" s="85"/>
      <c r="AKG68" s="85"/>
      <c r="AKH68" s="85"/>
      <c r="AKI68" s="85"/>
      <c r="AKJ68" s="85"/>
      <c r="AKK68" s="85"/>
      <c r="AKL68" s="85"/>
      <c r="AKM68" s="85"/>
      <c r="AKN68" s="85"/>
      <c r="AKO68" s="85"/>
      <c r="AKP68" s="85"/>
      <c r="AKQ68" s="85"/>
      <c r="AKR68" s="85"/>
      <c r="AKS68" s="85"/>
      <c r="AKT68" s="85"/>
      <c r="AKU68" s="85"/>
      <c r="AKV68" s="85"/>
      <c r="AKW68" s="85"/>
      <c r="AKX68" s="85"/>
      <c r="AKY68" s="85"/>
      <c r="AKZ68" s="85"/>
      <c r="ALA68" s="85"/>
      <c r="ALB68" s="85"/>
      <c r="ALC68" s="85"/>
      <c r="ALD68" s="85"/>
      <c r="ALE68" s="85"/>
      <c r="ALF68" s="85"/>
      <c r="ALG68" s="85"/>
      <c r="ALH68" s="85"/>
      <c r="ALI68" s="85"/>
      <c r="ALJ68" s="85"/>
      <c r="ALK68" s="85"/>
      <c r="ALL68" s="85"/>
      <c r="ALM68" s="85"/>
      <c r="ALN68" s="85"/>
      <c r="ALO68" s="85"/>
      <c r="ALP68" s="85"/>
      <c r="ALQ68" s="85"/>
      <c r="ALR68" s="85"/>
      <c r="ALS68" s="85"/>
      <c r="ALT68" s="85"/>
      <c r="ALU68" s="85"/>
      <c r="ALV68" s="85"/>
      <c r="ALW68" s="85"/>
      <c r="ALX68" s="85"/>
      <c r="ALY68" s="85"/>
      <c r="ALZ68" s="85"/>
      <c r="AMA68" s="85"/>
      <c r="AMB68" s="85"/>
      <c r="AMC68" s="85"/>
      <c r="AMD68" s="85"/>
      <c r="AME68" s="85"/>
      <c r="AMF68" s="85"/>
      <c r="AMG68" s="85"/>
      <c r="AMH68" s="85"/>
      <c r="AMI68" s="85"/>
      <c r="AMJ68" s="85"/>
      <c r="AMK68" s="85"/>
      <c r="AML68" s="85"/>
      <c r="AMM68" s="85"/>
      <c r="AMN68" s="85"/>
      <c r="AMO68" s="85"/>
      <c r="AMP68" s="85"/>
      <c r="AMQ68" s="85"/>
      <c r="AMR68" s="85"/>
      <c r="AMS68" s="85"/>
      <c r="AMT68" s="85"/>
      <c r="AMU68" s="85"/>
      <c r="AMV68" s="85"/>
      <c r="AMW68" s="85"/>
      <c r="AMX68" s="85"/>
      <c r="AMY68" s="85"/>
      <c r="AMZ68" s="85"/>
      <c r="ANA68" s="85"/>
      <c r="ANB68" s="85"/>
      <c r="ANC68" s="85"/>
      <c r="AND68" s="85"/>
      <c r="ANE68" s="85"/>
      <c r="ANF68" s="85"/>
      <c r="ANG68" s="85"/>
      <c r="ANH68" s="85"/>
      <c r="ANI68" s="85"/>
      <c r="ANJ68" s="85"/>
      <c r="ANK68" s="85"/>
      <c r="ANL68" s="85"/>
      <c r="ANM68" s="85"/>
      <c r="ANN68" s="85"/>
      <c r="ANO68" s="85"/>
      <c r="ANP68" s="85"/>
      <c r="ANQ68" s="85"/>
      <c r="ANR68" s="85"/>
      <c r="ANS68" s="85"/>
      <c r="ANT68" s="85"/>
      <c r="ANU68" s="85"/>
      <c r="ANV68" s="85"/>
      <c r="ANW68" s="85"/>
      <c r="ANX68" s="85"/>
      <c r="ANY68" s="85"/>
      <c r="ANZ68" s="85"/>
      <c r="AOA68" s="85"/>
      <c r="AOB68" s="85"/>
      <c r="AOC68" s="85"/>
      <c r="AOD68" s="85"/>
      <c r="AOE68" s="85"/>
      <c r="AOF68" s="85"/>
      <c r="AOG68" s="85"/>
      <c r="AOH68" s="85"/>
      <c r="AOI68" s="85"/>
      <c r="AOJ68" s="85"/>
      <c r="AOK68" s="85"/>
      <c r="AOL68" s="85"/>
      <c r="AOM68" s="85"/>
      <c r="AON68" s="85"/>
      <c r="AOO68" s="85"/>
      <c r="AOP68" s="85"/>
      <c r="AOQ68" s="85"/>
      <c r="AOR68" s="85"/>
      <c r="AOS68" s="85"/>
      <c r="AOT68" s="85"/>
      <c r="AOU68" s="85"/>
      <c r="AOV68" s="85"/>
      <c r="AOW68" s="85"/>
      <c r="AOX68" s="85"/>
      <c r="AOY68" s="85"/>
      <c r="AOZ68" s="85"/>
      <c r="APA68" s="85"/>
      <c r="APB68" s="85"/>
      <c r="APC68" s="85"/>
      <c r="APD68" s="85"/>
      <c r="APE68" s="85"/>
      <c r="APF68" s="85"/>
      <c r="APG68" s="85"/>
      <c r="APH68" s="85"/>
      <c r="API68" s="85"/>
    </row>
    <row r="69" spans="1:1101" x14ac:dyDescent="0.25">
      <c r="A69" s="188" t="s">
        <v>19</v>
      </c>
      <c r="B69" s="190">
        <v>1</v>
      </c>
      <c r="C69" s="190">
        <f>D69+E69</f>
        <v>218</v>
      </c>
      <c r="D69" s="190">
        <f>D4</f>
        <v>179</v>
      </c>
      <c r="E69" s="191">
        <v>39</v>
      </c>
      <c r="F69" s="190"/>
      <c r="G69" s="207">
        <v>11.166</v>
      </c>
      <c r="H69" s="192">
        <f t="shared" ref="H69:H75" si="31">ROUND(G69*E69*2,2)</f>
        <v>870.95</v>
      </c>
      <c r="I69" s="193">
        <f t="shared" ref="I69:I75" si="32">ROUND(H69*1.2359,2)</f>
        <v>1076.4100000000001</v>
      </c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  <c r="BB69" s="85"/>
      <c r="BC69" s="85"/>
      <c r="BD69" s="85"/>
      <c r="BE69" s="85"/>
      <c r="BF69" s="85"/>
      <c r="BG69" s="85"/>
      <c r="BH69" s="85"/>
      <c r="BI69" s="85"/>
      <c r="BJ69" s="85"/>
      <c r="BK69" s="85"/>
      <c r="BL69" s="85"/>
      <c r="BM69" s="85"/>
      <c r="BN69" s="85"/>
      <c r="BO69" s="85"/>
      <c r="BP69" s="85"/>
      <c r="BQ69" s="85"/>
      <c r="BR69" s="85"/>
      <c r="BS69" s="85"/>
      <c r="BT69" s="85"/>
      <c r="BU69" s="85"/>
      <c r="BV69" s="85"/>
      <c r="BW69" s="85"/>
      <c r="BX69" s="85"/>
      <c r="BY69" s="85"/>
      <c r="BZ69" s="85"/>
      <c r="CA69" s="85"/>
      <c r="CB69" s="85"/>
      <c r="CC69" s="85"/>
      <c r="CD69" s="85"/>
      <c r="CE69" s="85"/>
      <c r="CF69" s="85"/>
      <c r="CG69" s="85"/>
      <c r="CH69" s="85"/>
      <c r="CI69" s="85"/>
      <c r="CJ69" s="85"/>
      <c r="CK69" s="85"/>
      <c r="CL69" s="85"/>
      <c r="CM69" s="85"/>
      <c r="CN69" s="85"/>
      <c r="CO69" s="85"/>
      <c r="CP69" s="85"/>
      <c r="CQ69" s="85"/>
      <c r="CR69" s="85"/>
      <c r="CS69" s="85"/>
      <c r="CT69" s="85"/>
      <c r="CU69" s="85"/>
      <c r="CV69" s="85"/>
      <c r="CW69" s="85"/>
      <c r="CX69" s="85"/>
      <c r="CY69" s="85"/>
      <c r="CZ69" s="85"/>
      <c r="DA69" s="85"/>
      <c r="DB69" s="85"/>
      <c r="DC69" s="85"/>
      <c r="DD69" s="85"/>
      <c r="DE69" s="85"/>
      <c r="DF69" s="85"/>
      <c r="DG69" s="85"/>
      <c r="DH69" s="85"/>
      <c r="DI69" s="85"/>
      <c r="DJ69" s="85"/>
      <c r="DK69" s="85"/>
      <c r="DL69" s="85"/>
      <c r="DM69" s="85"/>
      <c r="DN69" s="85"/>
      <c r="DO69" s="85"/>
      <c r="DP69" s="85"/>
      <c r="DQ69" s="85"/>
      <c r="DR69" s="85"/>
      <c r="DS69" s="85"/>
      <c r="DT69" s="85"/>
      <c r="DU69" s="85"/>
      <c r="DV69" s="85"/>
      <c r="DW69" s="85"/>
      <c r="DX69" s="85"/>
      <c r="DY69" s="85"/>
      <c r="DZ69" s="85"/>
      <c r="EA69" s="85"/>
      <c r="EB69" s="85"/>
      <c r="EC69" s="85"/>
      <c r="ED69" s="85"/>
      <c r="EE69" s="85"/>
      <c r="EF69" s="85"/>
      <c r="EG69" s="85"/>
      <c r="EH69" s="85"/>
      <c r="EI69" s="85"/>
      <c r="EJ69" s="85"/>
      <c r="EK69" s="85"/>
      <c r="EL69" s="85"/>
      <c r="EM69" s="85"/>
      <c r="EN69" s="85"/>
      <c r="EO69" s="85"/>
      <c r="EP69" s="85"/>
      <c r="EQ69" s="85"/>
      <c r="ER69" s="85"/>
      <c r="ES69" s="85"/>
      <c r="ET69" s="85"/>
      <c r="EU69" s="85"/>
      <c r="EV69" s="85"/>
      <c r="EW69" s="85"/>
      <c r="EX69" s="85"/>
      <c r="EY69" s="85"/>
      <c r="EZ69" s="85"/>
      <c r="FA69" s="85"/>
      <c r="FB69" s="85"/>
      <c r="FC69" s="85"/>
      <c r="FD69" s="85"/>
      <c r="FE69" s="85"/>
      <c r="FF69" s="85"/>
      <c r="FG69" s="85"/>
      <c r="FH69" s="85"/>
      <c r="FI69" s="85"/>
      <c r="FJ69" s="85"/>
      <c r="FK69" s="85"/>
      <c r="FL69" s="85"/>
      <c r="FM69" s="85"/>
      <c r="FN69" s="85"/>
      <c r="FO69" s="85"/>
      <c r="FP69" s="85"/>
      <c r="FQ69" s="85"/>
      <c r="FR69" s="85"/>
      <c r="FS69" s="85"/>
      <c r="FT69" s="85"/>
      <c r="FU69" s="85"/>
      <c r="FV69" s="85"/>
      <c r="FW69" s="85"/>
      <c r="FX69" s="85"/>
      <c r="FY69" s="85"/>
      <c r="FZ69" s="85"/>
      <c r="GA69" s="85"/>
      <c r="GB69" s="85"/>
      <c r="GC69" s="85"/>
      <c r="GD69" s="85"/>
      <c r="GE69" s="85"/>
      <c r="GF69" s="85"/>
      <c r="GG69" s="85"/>
      <c r="GH69" s="85"/>
      <c r="GI69" s="85"/>
      <c r="GJ69" s="85"/>
      <c r="GK69" s="85"/>
      <c r="GL69" s="85"/>
      <c r="GM69" s="85"/>
      <c r="GN69" s="85"/>
      <c r="GO69" s="85"/>
      <c r="GP69" s="85"/>
      <c r="GQ69" s="85"/>
      <c r="GR69" s="85"/>
      <c r="GS69" s="85"/>
      <c r="GT69" s="85"/>
      <c r="GU69" s="85"/>
      <c r="GV69" s="85"/>
      <c r="GW69" s="85"/>
      <c r="GX69" s="85"/>
      <c r="GY69" s="85"/>
      <c r="GZ69" s="85"/>
      <c r="HA69" s="85"/>
      <c r="HB69" s="85"/>
      <c r="HC69" s="85"/>
      <c r="HD69" s="85"/>
      <c r="HE69" s="85"/>
      <c r="HF69" s="85"/>
      <c r="HG69" s="85"/>
      <c r="HH69" s="85"/>
      <c r="HI69" s="85"/>
      <c r="HJ69" s="85"/>
      <c r="HK69" s="85"/>
      <c r="HL69" s="85"/>
      <c r="HM69" s="85"/>
      <c r="HN69" s="85"/>
      <c r="HO69" s="85"/>
      <c r="HP69" s="85"/>
      <c r="HQ69" s="85"/>
      <c r="HR69" s="85"/>
      <c r="HS69" s="85"/>
      <c r="HT69" s="85"/>
      <c r="HU69" s="85"/>
      <c r="HV69" s="85"/>
      <c r="HW69" s="85"/>
      <c r="HX69" s="85"/>
      <c r="HY69" s="85"/>
      <c r="HZ69" s="85"/>
      <c r="IA69" s="85"/>
      <c r="IB69" s="85"/>
      <c r="IC69" s="85"/>
      <c r="ID69" s="85"/>
      <c r="IE69" s="85"/>
      <c r="IF69" s="85"/>
      <c r="IG69" s="85"/>
      <c r="IH69" s="85"/>
      <c r="II69" s="85"/>
      <c r="IJ69" s="85"/>
      <c r="IK69" s="85"/>
      <c r="IL69" s="85"/>
      <c r="IM69" s="85"/>
      <c r="IN69" s="85"/>
      <c r="IO69" s="85"/>
      <c r="IP69" s="85"/>
      <c r="IQ69" s="85"/>
      <c r="IR69" s="85"/>
      <c r="IS69" s="85"/>
      <c r="IT69" s="85"/>
      <c r="IU69" s="85"/>
      <c r="IV69" s="85"/>
      <c r="IW69" s="85"/>
      <c r="IX69" s="85"/>
      <c r="IY69" s="85"/>
      <c r="IZ69" s="85"/>
      <c r="JA69" s="85"/>
      <c r="JB69" s="85"/>
      <c r="JC69" s="85"/>
      <c r="JD69" s="85"/>
      <c r="JE69" s="85"/>
      <c r="JF69" s="85"/>
      <c r="JG69" s="85"/>
      <c r="JH69" s="85"/>
      <c r="JI69" s="85"/>
      <c r="JJ69" s="85"/>
      <c r="JK69" s="85"/>
      <c r="JL69" s="85"/>
      <c r="JM69" s="85"/>
      <c r="JN69" s="85"/>
      <c r="JO69" s="85"/>
      <c r="JP69" s="85"/>
      <c r="JQ69" s="85"/>
      <c r="JR69" s="85"/>
      <c r="JS69" s="85"/>
      <c r="JT69" s="85"/>
      <c r="JU69" s="85"/>
      <c r="JV69" s="85"/>
      <c r="JW69" s="85"/>
      <c r="JX69" s="85"/>
      <c r="JY69" s="85"/>
      <c r="JZ69" s="85"/>
      <c r="KA69" s="85"/>
      <c r="KB69" s="85"/>
      <c r="KC69" s="85"/>
      <c r="KD69" s="85"/>
      <c r="KE69" s="85"/>
      <c r="KF69" s="85"/>
      <c r="KG69" s="85"/>
      <c r="KH69" s="85"/>
      <c r="KI69" s="85"/>
      <c r="KJ69" s="85"/>
      <c r="KK69" s="85"/>
      <c r="KL69" s="85"/>
      <c r="KM69" s="85"/>
      <c r="KN69" s="85"/>
      <c r="KO69" s="85"/>
      <c r="KP69" s="85"/>
      <c r="KQ69" s="85"/>
      <c r="KR69" s="85"/>
      <c r="KS69" s="85"/>
      <c r="KT69" s="85"/>
      <c r="KU69" s="85"/>
      <c r="KV69" s="85"/>
      <c r="KW69" s="85"/>
      <c r="KX69" s="85"/>
      <c r="KY69" s="85"/>
      <c r="KZ69" s="85"/>
      <c r="LA69" s="85"/>
      <c r="LB69" s="85"/>
      <c r="LC69" s="85"/>
      <c r="LD69" s="85"/>
      <c r="LE69" s="85"/>
      <c r="LF69" s="85"/>
      <c r="LG69" s="85"/>
      <c r="LH69" s="85"/>
      <c r="LI69" s="85"/>
      <c r="LJ69" s="85"/>
      <c r="LK69" s="85"/>
      <c r="LL69" s="85"/>
      <c r="LM69" s="85"/>
      <c r="LN69" s="85"/>
      <c r="LO69" s="85"/>
      <c r="LP69" s="85"/>
      <c r="LQ69" s="85"/>
      <c r="LR69" s="85"/>
      <c r="LS69" s="85"/>
      <c r="LT69" s="85"/>
      <c r="LU69" s="85"/>
      <c r="LV69" s="85"/>
      <c r="LW69" s="85"/>
      <c r="LX69" s="85"/>
      <c r="LY69" s="85"/>
      <c r="LZ69" s="85"/>
      <c r="MA69" s="85"/>
      <c r="MB69" s="85"/>
      <c r="MC69" s="85"/>
      <c r="MD69" s="85"/>
      <c r="ME69" s="85"/>
      <c r="MF69" s="85"/>
      <c r="MG69" s="85"/>
      <c r="MH69" s="85"/>
      <c r="MI69" s="85"/>
      <c r="MJ69" s="85"/>
      <c r="MK69" s="85"/>
      <c r="ML69" s="85"/>
      <c r="MM69" s="85"/>
      <c r="MN69" s="85"/>
      <c r="MO69" s="85"/>
      <c r="MP69" s="85"/>
      <c r="MQ69" s="85"/>
      <c r="MR69" s="85"/>
      <c r="MS69" s="85"/>
      <c r="MT69" s="85"/>
      <c r="MU69" s="85"/>
      <c r="MV69" s="85"/>
      <c r="MW69" s="85"/>
      <c r="MX69" s="85"/>
      <c r="MY69" s="85"/>
      <c r="MZ69" s="85"/>
      <c r="NA69" s="85"/>
      <c r="NB69" s="85"/>
      <c r="NC69" s="85"/>
      <c r="ND69" s="85"/>
      <c r="NE69" s="85"/>
      <c r="NF69" s="85"/>
      <c r="NG69" s="85"/>
      <c r="NH69" s="85"/>
      <c r="NI69" s="85"/>
      <c r="NJ69" s="85"/>
      <c r="NK69" s="85"/>
      <c r="NL69" s="85"/>
      <c r="NM69" s="85"/>
      <c r="NN69" s="85"/>
      <c r="NO69" s="85"/>
      <c r="NP69" s="85"/>
      <c r="NQ69" s="85"/>
      <c r="NR69" s="85"/>
      <c r="NS69" s="85"/>
      <c r="NT69" s="85"/>
      <c r="NU69" s="85"/>
      <c r="NV69" s="85"/>
      <c r="NW69" s="85"/>
      <c r="NX69" s="85"/>
      <c r="NY69" s="85"/>
      <c r="NZ69" s="85"/>
      <c r="OA69" s="85"/>
      <c r="OB69" s="85"/>
      <c r="OC69" s="85"/>
      <c r="OD69" s="85"/>
      <c r="OE69" s="85"/>
      <c r="OF69" s="85"/>
      <c r="OG69" s="85"/>
      <c r="OH69" s="85"/>
      <c r="OI69" s="85"/>
      <c r="OJ69" s="85"/>
      <c r="OK69" s="85"/>
      <c r="OL69" s="85"/>
      <c r="OM69" s="85"/>
      <c r="ON69" s="85"/>
      <c r="OO69" s="85"/>
      <c r="OP69" s="85"/>
      <c r="OQ69" s="85"/>
      <c r="OR69" s="85"/>
      <c r="OS69" s="85"/>
      <c r="OT69" s="85"/>
      <c r="OU69" s="85"/>
      <c r="OV69" s="85"/>
      <c r="OW69" s="85"/>
      <c r="OX69" s="85"/>
      <c r="OY69" s="85"/>
      <c r="OZ69" s="85"/>
      <c r="PA69" s="85"/>
      <c r="PB69" s="85"/>
      <c r="PC69" s="85"/>
      <c r="PD69" s="85"/>
      <c r="PE69" s="85"/>
      <c r="PF69" s="85"/>
      <c r="PG69" s="85"/>
      <c r="PH69" s="85"/>
      <c r="PI69" s="85"/>
      <c r="PJ69" s="85"/>
      <c r="PK69" s="85"/>
      <c r="PL69" s="85"/>
      <c r="PM69" s="85"/>
      <c r="PN69" s="85"/>
      <c r="PO69" s="85"/>
      <c r="PP69" s="85"/>
      <c r="PQ69" s="85"/>
      <c r="PR69" s="85"/>
      <c r="PS69" s="85"/>
      <c r="PT69" s="85"/>
      <c r="PU69" s="85"/>
      <c r="PV69" s="85"/>
      <c r="PW69" s="85"/>
      <c r="PX69" s="85"/>
      <c r="PY69" s="85"/>
      <c r="PZ69" s="85"/>
      <c r="QA69" s="85"/>
      <c r="QB69" s="85"/>
      <c r="QC69" s="85"/>
      <c r="QD69" s="85"/>
      <c r="QE69" s="85"/>
      <c r="QF69" s="85"/>
      <c r="QG69" s="85"/>
      <c r="QH69" s="85"/>
      <c r="QI69" s="85"/>
      <c r="QJ69" s="85"/>
      <c r="QK69" s="85"/>
      <c r="QL69" s="85"/>
      <c r="QM69" s="85"/>
      <c r="QN69" s="85"/>
      <c r="QO69" s="85"/>
      <c r="QP69" s="85"/>
      <c r="QQ69" s="85"/>
      <c r="QR69" s="85"/>
      <c r="QS69" s="85"/>
      <c r="QT69" s="85"/>
      <c r="QU69" s="85"/>
      <c r="QV69" s="85"/>
      <c r="QW69" s="85"/>
      <c r="QX69" s="85"/>
      <c r="QY69" s="85"/>
      <c r="QZ69" s="85"/>
      <c r="RA69" s="85"/>
      <c r="RB69" s="85"/>
      <c r="RC69" s="85"/>
      <c r="RD69" s="85"/>
      <c r="RE69" s="85"/>
      <c r="RF69" s="85"/>
      <c r="RG69" s="85"/>
      <c r="RH69" s="85"/>
      <c r="RI69" s="85"/>
      <c r="RJ69" s="85"/>
      <c r="RK69" s="85"/>
      <c r="RL69" s="85"/>
      <c r="RM69" s="85"/>
      <c r="RN69" s="85"/>
      <c r="RO69" s="85"/>
      <c r="RP69" s="85"/>
      <c r="RQ69" s="85"/>
      <c r="RR69" s="85"/>
      <c r="RS69" s="85"/>
      <c r="RT69" s="85"/>
      <c r="RU69" s="85"/>
      <c r="RV69" s="85"/>
      <c r="RW69" s="85"/>
      <c r="RX69" s="85"/>
      <c r="RY69" s="85"/>
      <c r="RZ69" s="85"/>
      <c r="SA69" s="85"/>
      <c r="SB69" s="85"/>
      <c r="SC69" s="85"/>
      <c r="SD69" s="85"/>
      <c r="SE69" s="85"/>
      <c r="SF69" s="85"/>
      <c r="SG69" s="85"/>
      <c r="SH69" s="85"/>
      <c r="SI69" s="85"/>
      <c r="SJ69" s="85"/>
      <c r="SK69" s="85"/>
      <c r="SL69" s="85"/>
      <c r="SM69" s="85"/>
      <c r="SN69" s="85"/>
      <c r="SO69" s="85"/>
      <c r="SP69" s="85"/>
      <c r="SQ69" s="85"/>
      <c r="SR69" s="85"/>
      <c r="SS69" s="85"/>
      <c r="ST69" s="85"/>
      <c r="SU69" s="85"/>
      <c r="SV69" s="85"/>
      <c r="SW69" s="85"/>
      <c r="SX69" s="85"/>
      <c r="SY69" s="85"/>
      <c r="SZ69" s="85"/>
      <c r="TA69" s="85"/>
      <c r="TB69" s="85"/>
      <c r="TC69" s="85"/>
      <c r="TD69" s="85"/>
      <c r="TE69" s="85"/>
      <c r="TF69" s="85"/>
      <c r="TG69" s="85"/>
      <c r="TH69" s="85"/>
      <c r="TI69" s="85"/>
      <c r="TJ69" s="85"/>
      <c r="TK69" s="85"/>
      <c r="TL69" s="85"/>
      <c r="TM69" s="85"/>
      <c r="TN69" s="85"/>
      <c r="TO69" s="85"/>
      <c r="TP69" s="85"/>
      <c r="TQ69" s="85"/>
      <c r="TR69" s="85"/>
      <c r="TS69" s="85"/>
      <c r="TT69" s="85"/>
      <c r="TU69" s="85"/>
      <c r="TV69" s="85"/>
      <c r="TW69" s="85"/>
      <c r="TX69" s="85"/>
      <c r="TY69" s="85"/>
      <c r="TZ69" s="85"/>
      <c r="UA69" s="85"/>
      <c r="UB69" s="85"/>
      <c r="UC69" s="85"/>
      <c r="UD69" s="85"/>
      <c r="UE69" s="85"/>
      <c r="UF69" s="85"/>
      <c r="UG69" s="85"/>
      <c r="UH69" s="85"/>
      <c r="UI69" s="85"/>
      <c r="UJ69" s="85"/>
      <c r="UK69" s="85"/>
      <c r="UL69" s="85"/>
      <c r="UM69" s="85"/>
      <c r="UN69" s="85"/>
      <c r="UO69" s="85"/>
      <c r="UP69" s="85"/>
      <c r="UQ69" s="85"/>
      <c r="UR69" s="85"/>
      <c r="US69" s="85"/>
      <c r="UT69" s="85"/>
      <c r="UU69" s="85"/>
      <c r="UV69" s="85"/>
      <c r="UW69" s="85"/>
      <c r="UX69" s="85"/>
      <c r="UY69" s="85"/>
      <c r="UZ69" s="85"/>
      <c r="VA69" s="85"/>
      <c r="VB69" s="85"/>
      <c r="VC69" s="85"/>
      <c r="VD69" s="85"/>
      <c r="VE69" s="85"/>
      <c r="VF69" s="85"/>
      <c r="VG69" s="85"/>
      <c r="VH69" s="85"/>
      <c r="VI69" s="85"/>
      <c r="VJ69" s="85"/>
      <c r="VK69" s="85"/>
      <c r="VL69" s="85"/>
      <c r="VM69" s="85"/>
      <c r="VN69" s="85"/>
      <c r="VO69" s="85"/>
      <c r="VP69" s="85"/>
      <c r="VQ69" s="85"/>
      <c r="VR69" s="85"/>
      <c r="VS69" s="85"/>
      <c r="VT69" s="85"/>
      <c r="VU69" s="85"/>
      <c r="VV69" s="85"/>
      <c r="VW69" s="85"/>
      <c r="VX69" s="85"/>
      <c r="VY69" s="85"/>
      <c r="VZ69" s="85"/>
      <c r="WA69" s="85"/>
      <c r="WB69" s="85"/>
      <c r="WC69" s="85"/>
      <c r="WD69" s="85"/>
      <c r="WE69" s="85"/>
      <c r="WF69" s="85"/>
      <c r="WG69" s="85"/>
      <c r="WH69" s="85"/>
      <c r="WI69" s="85"/>
      <c r="WJ69" s="85"/>
      <c r="WK69" s="85"/>
      <c r="WL69" s="85"/>
      <c r="WM69" s="85"/>
      <c r="WN69" s="85"/>
      <c r="WO69" s="85"/>
      <c r="WP69" s="85"/>
      <c r="WQ69" s="85"/>
      <c r="WR69" s="85"/>
      <c r="WS69" s="85"/>
      <c r="WT69" s="85"/>
      <c r="WU69" s="85"/>
      <c r="WV69" s="85"/>
      <c r="WW69" s="85"/>
      <c r="WX69" s="85"/>
      <c r="WY69" s="85"/>
      <c r="WZ69" s="85"/>
      <c r="XA69" s="85"/>
      <c r="XB69" s="85"/>
      <c r="XC69" s="85"/>
      <c r="XD69" s="85"/>
      <c r="XE69" s="85"/>
      <c r="XF69" s="85"/>
      <c r="XG69" s="85"/>
      <c r="XH69" s="85"/>
      <c r="XI69" s="85"/>
      <c r="XJ69" s="85"/>
      <c r="XK69" s="85"/>
      <c r="XL69" s="85"/>
      <c r="XM69" s="85"/>
      <c r="XN69" s="85"/>
      <c r="XO69" s="85"/>
      <c r="XP69" s="85"/>
      <c r="XQ69" s="85"/>
      <c r="XR69" s="85"/>
      <c r="XS69" s="85"/>
      <c r="XT69" s="85"/>
      <c r="XU69" s="85"/>
      <c r="XV69" s="85"/>
      <c r="XW69" s="85"/>
      <c r="XX69" s="85"/>
      <c r="XY69" s="85"/>
      <c r="XZ69" s="85"/>
      <c r="YA69" s="85"/>
      <c r="YB69" s="85"/>
      <c r="YC69" s="85"/>
      <c r="YD69" s="85"/>
      <c r="YE69" s="85"/>
      <c r="YF69" s="85"/>
      <c r="YG69" s="85"/>
      <c r="YH69" s="85"/>
      <c r="YI69" s="85"/>
      <c r="YJ69" s="85"/>
      <c r="YK69" s="85"/>
      <c r="YL69" s="85"/>
      <c r="YM69" s="85"/>
      <c r="YN69" s="85"/>
      <c r="YO69" s="85"/>
      <c r="YP69" s="85"/>
      <c r="YQ69" s="85"/>
      <c r="YR69" s="85"/>
      <c r="YS69" s="85"/>
      <c r="YT69" s="85"/>
      <c r="YU69" s="85"/>
      <c r="YV69" s="85"/>
      <c r="YW69" s="85"/>
      <c r="YX69" s="85"/>
      <c r="YY69" s="85"/>
      <c r="YZ69" s="85"/>
      <c r="ZA69" s="85"/>
      <c r="ZB69" s="85"/>
      <c r="ZC69" s="85"/>
      <c r="ZD69" s="85"/>
      <c r="ZE69" s="85"/>
      <c r="ZF69" s="85"/>
      <c r="ZG69" s="85"/>
      <c r="ZH69" s="85"/>
      <c r="ZI69" s="85"/>
      <c r="ZJ69" s="85"/>
      <c r="ZK69" s="85"/>
      <c r="ZL69" s="85"/>
      <c r="ZM69" s="85"/>
      <c r="ZN69" s="85"/>
      <c r="ZO69" s="85"/>
      <c r="ZP69" s="85"/>
      <c r="ZQ69" s="85"/>
      <c r="ZR69" s="85"/>
      <c r="ZS69" s="85"/>
      <c r="ZT69" s="85"/>
      <c r="ZU69" s="85"/>
      <c r="ZV69" s="85"/>
      <c r="ZW69" s="85"/>
      <c r="ZX69" s="85"/>
      <c r="ZY69" s="85"/>
      <c r="ZZ69" s="85"/>
      <c r="AAA69" s="85"/>
      <c r="AAB69" s="85"/>
      <c r="AAC69" s="85"/>
      <c r="AAD69" s="85"/>
      <c r="AAE69" s="85"/>
      <c r="AAF69" s="85"/>
      <c r="AAG69" s="85"/>
      <c r="AAH69" s="85"/>
      <c r="AAI69" s="85"/>
      <c r="AAJ69" s="85"/>
      <c r="AAK69" s="85"/>
      <c r="AAL69" s="85"/>
      <c r="AAM69" s="85"/>
      <c r="AAN69" s="85"/>
      <c r="AAO69" s="85"/>
      <c r="AAP69" s="85"/>
      <c r="AAQ69" s="85"/>
      <c r="AAR69" s="85"/>
      <c r="AAS69" s="85"/>
      <c r="AAT69" s="85"/>
      <c r="AAU69" s="85"/>
      <c r="AAV69" s="85"/>
      <c r="AAW69" s="85"/>
      <c r="AAX69" s="85"/>
      <c r="AAY69" s="85"/>
      <c r="AAZ69" s="85"/>
      <c r="ABA69" s="85"/>
      <c r="ABB69" s="85"/>
      <c r="ABC69" s="85"/>
      <c r="ABD69" s="85"/>
      <c r="ABE69" s="85"/>
      <c r="ABF69" s="85"/>
      <c r="ABG69" s="85"/>
      <c r="ABH69" s="85"/>
      <c r="ABI69" s="85"/>
      <c r="ABJ69" s="85"/>
      <c r="ABK69" s="85"/>
      <c r="ABL69" s="85"/>
      <c r="ABM69" s="85"/>
      <c r="ABN69" s="85"/>
      <c r="ABO69" s="85"/>
      <c r="ABP69" s="85"/>
      <c r="ABQ69" s="85"/>
      <c r="ABR69" s="85"/>
      <c r="ABS69" s="85"/>
      <c r="ABT69" s="85"/>
      <c r="ABU69" s="85"/>
      <c r="ABV69" s="85"/>
      <c r="ABW69" s="85"/>
      <c r="ABX69" s="85"/>
      <c r="ABY69" s="85"/>
      <c r="ABZ69" s="85"/>
      <c r="ACA69" s="85"/>
      <c r="ACB69" s="85"/>
      <c r="ACC69" s="85"/>
      <c r="ACD69" s="85"/>
      <c r="ACE69" s="85"/>
      <c r="ACF69" s="85"/>
      <c r="ACG69" s="85"/>
      <c r="ACH69" s="85"/>
      <c r="ACI69" s="85"/>
      <c r="ACJ69" s="85"/>
      <c r="ACK69" s="85"/>
      <c r="ACL69" s="85"/>
      <c r="ACM69" s="85"/>
      <c r="ACN69" s="85"/>
      <c r="ACO69" s="85"/>
      <c r="ACP69" s="85"/>
      <c r="ACQ69" s="85"/>
      <c r="ACR69" s="85"/>
      <c r="ACS69" s="85"/>
      <c r="ACT69" s="85"/>
      <c r="ACU69" s="85"/>
      <c r="ACV69" s="85"/>
      <c r="ACW69" s="85"/>
      <c r="ACX69" s="85"/>
      <c r="ACY69" s="85"/>
      <c r="ACZ69" s="85"/>
      <c r="ADA69" s="85"/>
      <c r="ADB69" s="85"/>
      <c r="ADC69" s="85"/>
      <c r="ADD69" s="85"/>
      <c r="ADE69" s="85"/>
      <c r="ADF69" s="85"/>
      <c r="ADG69" s="85"/>
      <c r="ADH69" s="85"/>
      <c r="ADI69" s="85"/>
      <c r="ADJ69" s="85"/>
      <c r="ADK69" s="85"/>
      <c r="ADL69" s="85"/>
      <c r="ADM69" s="85"/>
      <c r="ADN69" s="85"/>
      <c r="ADO69" s="85"/>
      <c r="ADP69" s="85"/>
      <c r="ADQ69" s="85"/>
      <c r="ADR69" s="85"/>
      <c r="ADS69" s="85"/>
      <c r="ADT69" s="85"/>
      <c r="ADU69" s="85"/>
      <c r="ADV69" s="85"/>
      <c r="ADW69" s="85"/>
      <c r="ADX69" s="85"/>
      <c r="ADY69" s="85"/>
      <c r="ADZ69" s="85"/>
      <c r="AEA69" s="85"/>
      <c r="AEB69" s="85"/>
      <c r="AEC69" s="85"/>
      <c r="AED69" s="85"/>
      <c r="AEE69" s="85"/>
      <c r="AEF69" s="85"/>
      <c r="AEG69" s="85"/>
      <c r="AEH69" s="85"/>
      <c r="AEI69" s="85"/>
      <c r="AEJ69" s="85"/>
      <c r="AEK69" s="85"/>
      <c r="AEL69" s="85"/>
      <c r="AEM69" s="85"/>
      <c r="AEN69" s="85"/>
      <c r="AEO69" s="85"/>
      <c r="AEP69" s="85"/>
      <c r="AEQ69" s="85"/>
      <c r="AER69" s="85"/>
      <c r="AES69" s="85"/>
      <c r="AET69" s="85"/>
      <c r="AEU69" s="85"/>
      <c r="AEV69" s="85"/>
      <c r="AEW69" s="85"/>
      <c r="AEX69" s="85"/>
      <c r="AEY69" s="85"/>
      <c r="AEZ69" s="85"/>
      <c r="AFA69" s="85"/>
      <c r="AFB69" s="85"/>
      <c r="AFC69" s="85"/>
      <c r="AFD69" s="85"/>
      <c r="AFE69" s="85"/>
      <c r="AFF69" s="85"/>
      <c r="AFG69" s="85"/>
      <c r="AFH69" s="85"/>
      <c r="AFI69" s="85"/>
      <c r="AFJ69" s="85"/>
      <c r="AFK69" s="85"/>
      <c r="AFL69" s="85"/>
      <c r="AFM69" s="85"/>
      <c r="AFN69" s="85"/>
      <c r="AFO69" s="85"/>
      <c r="AFP69" s="85"/>
      <c r="AFQ69" s="85"/>
      <c r="AFR69" s="85"/>
      <c r="AFS69" s="85"/>
      <c r="AFT69" s="85"/>
      <c r="AFU69" s="85"/>
      <c r="AFV69" s="85"/>
      <c r="AFW69" s="85"/>
      <c r="AFX69" s="85"/>
      <c r="AFY69" s="85"/>
      <c r="AFZ69" s="85"/>
      <c r="AGA69" s="85"/>
      <c r="AGB69" s="85"/>
      <c r="AGC69" s="85"/>
      <c r="AGD69" s="85"/>
      <c r="AGE69" s="85"/>
      <c r="AGF69" s="85"/>
      <c r="AGG69" s="85"/>
      <c r="AGH69" s="85"/>
      <c r="AGI69" s="85"/>
      <c r="AGJ69" s="85"/>
      <c r="AGK69" s="85"/>
      <c r="AGL69" s="85"/>
      <c r="AGM69" s="85"/>
      <c r="AGN69" s="85"/>
      <c r="AGO69" s="85"/>
      <c r="AGP69" s="85"/>
      <c r="AGQ69" s="85"/>
      <c r="AGR69" s="85"/>
      <c r="AGS69" s="85"/>
      <c r="AGT69" s="85"/>
      <c r="AGU69" s="85"/>
      <c r="AGV69" s="85"/>
      <c r="AGW69" s="85"/>
      <c r="AGX69" s="85"/>
      <c r="AGY69" s="85"/>
      <c r="AGZ69" s="85"/>
      <c r="AHA69" s="85"/>
      <c r="AHB69" s="85"/>
      <c r="AHC69" s="85"/>
      <c r="AHD69" s="85"/>
      <c r="AHE69" s="85"/>
      <c r="AHF69" s="85"/>
      <c r="AHG69" s="85"/>
      <c r="AHH69" s="85"/>
      <c r="AHI69" s="85"/>
      <c r="AHJ69" s="85"/>
      <c r="AHK69" s="85"/>
      <c r="AHL69" s="85"/>
      <c r="AHM69" s="85"/>
      <c r="AHN69" s="85"/>
      <c r="AHO69" s="85"/>
      <c r="AHP69" s="85"/>
      <c r="AHQ69" s="85"/>
      <c r="AHR69" s="85"/>
      <c r="AHS69" s="85"/>
      <c r="AHT69" s="85"/>
      <c r="AHU69" s="85"/>
      <c r="AHV69" s="85"/>
      <c r="AHW69" s="85"/>
      <c r="AHX69" s="85"/>
      <c r="AHY69" s="85"/>
      <c r="AHZ69" s="85"/>
      <c r="AIA69" s="85"/>
      <c r="AIB69" s="85"/>
      <c r="AIC69" s="85"/>
      <c r="AID69" s="85"/>
      <c r="AIE69" s="85"/>
      <c r="AIF69" s="85"/>
      <c r="AIG69" s="85"/>
      <c r="AIH69" s="85"/>
      <c r="AII69" s="85"/>
      <c r="AIJ69" s="85"/>
      <c r="AIK69" s="85"/>
      <c r="AIL69" s="85"/>
      <c r="AIM69" s="85"/>
      <c r="AIN69" s="85"/>
      <c r="AIO69" s="85"/>
      <c r="AIP69" s="85"/>
      <c r="AIQ69" s="85"/>
      <c r="AIR69" s="85"/>
      <c r="AIS69" s="85"/>
      <c r="AIT69" s="85"/>
      <c r="AIU69" s="85"/>
      <c r="AIV69" s="85"/>
      <c r="AIW69" s="85"/>
      <c r="AIX69" s="85"/>
      <c r="AIY69" s="85"/>
      <c r="AIZ69" s="85"/>
      <c r="AJA69" s="85"/>
      <c r="AJB69" s="85"/>
      <c r="AJC69" s="85"/>
      <c r="AJD69" s="85"/>
      <c r="AJE69" s="85"/>
      <c r="AJF69" s="85"/>
      <c r="AJG69" s="85"/>
      <c r="AJH69" s="85"/>
      <c r="AJI69" s="85"/>
      <c r="AJJ69" s="85"/>
      <c r="AJK69" s="85"/>
      <c r="AJL69" s="85"/>
      <c r="AJM69" s="85"/>
      <c r="AJN69" s="85"/>
      <c r="AJO69" s="85"/>
      <c r="AJP69" s="85"/>
      <c r="AJQ69" s="85"/>
      <c r="AJR69" s="85"/>
      <c r="AJS69" s="85"/>
      <c r="AJT69" s="85"/>
      <c r="AJU69" s="85"/>
      <c r="AJV69" s="85"/>
      <c r="AJW69" s="85"/>
      <c r="AJX69" s="85"/>
      <c r="AJY69" s="85"/>
      <c r="AJZ69" s="85"/>
      <c r="AKA69" s="85"/>
      <c r="AKB69" s="85"/>
      <c r="AKC69" s="85"/>
      <c r="AKD69" s="85"/>
      <c r="AKE69" s="85"/>
      <c r="AKF69" s="85"/>
      <c r="AKG69" s="85"/>
      <c r="AKH69" s="85"/>
      <c r="AKI69" s="85"/>
      <c r="AKJ69" s="85"/>
      <c r="AKK69" s="85"/>
      <c r="AKL69" s="85"/>
      <c r="AKM69" s="85"/>
      <c r="AKN69" s="85"/>
      <c r="AKO69" s="85"/>
      <c r="AKP69" s="85"/>
      <c r="AKQ69" s="85"/>
      <c r="AKR69" s="85"/>
      <c r="AKS69" s="85"/>
      <c r="AKT69" s="85"/>
      <c r="AKU69" s="85"/>
      <c r="AKV69" s="85"/>
      <c r="AKW69" s="85"/>
      <c r="AKX69" s="85"/>
      <c r="AKY69" s="85"/>
      <c r="AKZ69" s="85"/>
      <c r="ALA69" s="85"/>
      <c r="ALB69" s="85"/>
      <c r="ALC69" s="85"/>
      <c r="ALD69" s="85"/>
      <c r="ALE69" s="85"/>
      <c r="ALF69" s="85"/>
      <c r="ALG69" s="85"/>
      <c r="ALH69" s="85"/>
      <c r="ALI69" s="85"/>
      <c r="ALJ69" s="85"/>
      <c r="ALK69" s="85"/>
      <c r="ALL69" s="85"/>
      <c r="ALM69" s="85"/>
      <c r="ALN69" s="85"/>
      <c r="ALO69" s="85"/>
      <c r="ALP69" s="85"/>
      <c r="ALQ69" s="85"/>
      <c r="ALR69" s="85"/>
      <c r="ALS69" s="85"/>
      <c r="ALT69" s="85"/>
      <c r="ALU69" s="85"/>
      <c r="ALV69" s="85"/>
      <c r="ALW69" s="85"/>
      <c r="ALX69" s="85"/>
      <c r="ALY69" s="85"/>
      <c r="ALZ69" s="85"/>
      <c r="AMA69" s="85"/>
      <c r="AMB69" s="85"/>
      <c r="AMC69" s="85"/>
      <c r="AMD69" s="85"/>
      <c r="AME69" s="85"/>
      <c r="AMF69" s="85"/>
      <c r="AMG69" s="85"/>
      <c r="AMH69" s="85"/>
      <c r="AMI69" s="85"/>
      <c r="AMJ69" s="85"/>
      <c r="AMK69" s="85"/>
      <c r="AML69" s="85"/>
      <c r="AMM69" s="85"/>
      <c r="AMN69" s="85"/>
      <c r="AMO69" s="85"/>
      <c r="AMP69" s="85"/>
      <c r="AMQ69" s="85"/>
      <c r="AMR69" s="85"/>
      <c r="AMS69" s="85"/>
      <c r="AMT69" s="85"/>
      <c r="AMU69" s="85"/>
      <c r="AMV69" s="85"/>
      <c r="AMW69" s="85"/>
      <c r="AMX69" s="85"/>
      <c r="AMY69" s="85"/>
      <c r="AMZ69" s="85"/>
      <c r="ANA69" s="85"/>
      <c r="ANB69" s="85"/>
      <c r="ANC69" s="85"/>
      <c r="AND69" s="85"/>
      <c r="ANE69" s="85"/>
      <c r="ANF69" s="85"/>
      <c r="ANG69" s="85"/>
      <c r="ANH69" s="85"/>
      <c r="ANI69" s="85"/>
      <c r="ANJ69" s="85"/>
      <c r="ANK69" s="85"/>
      <c r="ANL69" s="85"/>
      <c r="ANM69" s="85"/>
      <c r="ANN69" s="85"/>
      <c r="ANO69" s="85"/>
      <c r="ANP69" s="85"/>
      <c r="ANQ69" s="85"/>
      <c r="ANR69" s="85"/>
      <c r="ANS69" s="85"/>
      <c r="ANT69" s="85"/>
      <c r="ANU69" s="85"/>
      <c r="ANV69" s="85"/>
      <c r="ANW69" s="85"/>
      <c r="ANX69" s="85"/>
      <c r="ANY69" s="85"/>
      <c r="ANZ69" s="85"/>
      <c r="AOA69" s="85"/>
      <c r="AOB69" s="85"/>
      <c r="AOC69" s="85"/>
      <c r="AOD69" s="85"/>
      <c r="AOE69" s="85"/>
      <c r="AOF69" s="85"/>
      <c r="AOG69" s="85"/>
      <c r="AOH69" s="85"/>
      <c r="AOI69" s="85"/>
      <c r="AOJ69" s="85"/>
      <c r="AOK69" s="85"/>
      <c r="AOL69" s="85"/>
      <c r="AOM69" s="85"/>
      <c r="AON69" s="85"/>
      <c r="AOO69" s="85"/>
      <c r="AOP69" s="85"/>
      <c r="AOQ69" s="85"/>
      <c r="AOR69" s="85"/>
      <c r="AOS69" s="85"/>
      <c r="AOT69" s="85"/>
      <c r="AOU69" s="85"/>
      <c r="AOV69" s="85"/>
      <c r="AOW69" s="85"/>
      <c r="AOX69" s="85"/>
      <c r="AOY69" s="85"/>
      <c r="AOZ69" s="85"/>
      <c r="APA69" s="85"/>
      <c r="APB69" s="85"/>
      <c r="APC69" s="85"/>
      <c r="APD69" s="85"/>
      <c r="APE69" s="85"/>
      <c r="APF69" s="85"/>
      <c r="APG69" s="85"/>
      <c r="APH69" s="85"/>
      <c r="API69" s="85"/>
    </row>
    <row r="70" spans="1:1101" x14ac:dyDescent="0.25">
      <c r="A70" s="188" t="s">
        <v>19</v>
      </c>
      <c r="B70" s="190">
        <v>1</v>
      </c>
      <c r="C70" s="190">
        <f>D70+E70</f>
        <v>347</v>
      </c>
      <c r="D70" s="190">
        <f>D69</f>
        <v>179</v>
      </c>
      <c r="E70" s="191">
        <v>168</v>
      </c>
      <c r="F70" s="190"/>
      <c r="G70" s="207">
        <v>11.166</v>
      </c>
      <c r="H70" s="192">
        <f t="shared" si="31"/>
        <v>3751.78</v>
      </c>
      <c r="I70" s="193">
        <f t="shared" si="32"/>
        <v>4636.82</v>
      </c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5"/>
      <c r="AU70" s="85"/>
      <c r="AV70" s="85"/>
      <c r="AW70" s="85"/>
      <c r="AX70" s="85"/>
      <c r="AY70" s="85"/>
      <c r="AZ70" s="85"/>
      <c r="BA70" s="85"/>
      <c r="BB70" s="85"/>
      <c r="BC70" s="85"/>
      <c r="BD70" s="85"/>
      <c r="BE70" s="85"/>
      <c r="BF70" s="85"/>
      <c r="BG70" s="85"/>
      <c r="BH70" s="85"/>
      <c r="BI70" s="85"/>
      <c r="BJ70" s="85"/>
      <c r="BK70" s="85"/>
      <c r="BL70" s="85"/>
      <c r="BM70" s="85"/>
      <c r="BN70" s="85"/>
      <c r="BO70" s="85"/>
      <c r="BP70" s="85"/>
      <c r="BQ70" s="85"/>
      <c r="BR70" s="85"/>
      <c r="BS70" s="85"/>
      <c r="BT70" s="85"/>
      <c r="BU70" s="85"/>
      <c r="BV70" s="85"/>
      <c r="BW70" s="85"/>
      <c r="BX70" s="85"/>
      <c r="BY70" s="85"/>
      <c r="BZ70" s="85"/>
      <c r="CA70" s="85"/>
      <c r="CB70" s="85"/>
      <c r="CC70" s="85"/>
      <c r="CD70" s="85"/>
      <c r="CE70" s="85"/>
      <c r="CF70" s="85"/>
      <c r="CG70" s="85"/>
      <c r="CH70" s="85"/>
      <c r="CI70" s="85"/>
      <c r="CJ70" s="85"/>
      <c r="CK70" s="85"/>
      <c r="CL70" s="85"/>
      <c r="CM70" s="85"/>
      <c r="CN70" s="85"/>
      <c r="CO70" s="85"/>
      <c r="CP70" s="85"/>
      <c r="CQ70" s="85"/>
      <c r="CR70" s="85"/>
      <c r="CS70" s="85"/>
      <c r="CT70" s="85"/>
      <c r="CU70" s="85"/>
      <c r="CV70" s="85"/>
      <c r="CW70" s="85"/>
      <c r="CX70" s="85"/>
      <c r="CY70" s="85"/>
      <c r="CZ70" s="85"/>
      <c r="DA70" s="85"/>
      <c r="DB70" s="85"/>
      <c r="DC70" s="85"/>
      <c r="DD70" s="85"/>
      <c r="DE70" s="85"/>
      <c r="DF70" s="85"/>
      <c r="DG70" s="85"/>
      <c r="DH70" s="85"/>
      <c r="DI70" s="85"/>
      <c r="DJ70" s="85"/>
      <c r="DK70" s="85"/>
      <c r="DL70" s="85"/>
      <c r="DM70" s="85"/>
      <c r="DN70" s="85"/>
      <c r="DO70" s="85"/>
      <c r="DP70" s="85"/>
      <c r="DQ70" s="85"/>
      <c r="DR70" s="85"/>
      <c r="DS70" s="85"/>
      <c r="DT70" s="85"/>
      <c r="DU70" s="85"/>
      <c r="DV70" s="85"/>
      <c r="DW70" s="85"/>
      <c r="DX70" s="85"/>
      <c r="DY70" s="85"/>
      <c r="DZ70" s="85"/>
      <c r="EA70" s="85"/>
      <c r="EB70" s="85"/>
      <c r="EC70" s="85"/>
      <c r="ED70" s="85"/>
      <c r="EE70" s="85"/>
      <c r="EF70" s="85"/>
      <c r="EG70" s="85"/>
      <c r="EH70" s="85"/>
      <c r="EI70" s="85"/>
      <c r="EJ70" s="85"/>
      <c r="EK70" s="85"/>
      <c r="EL70" s="85"/>
      <c r="EM70" s="85"/>
      <c r="EN70" s="85"/>
      <c r="EO70" s="85"/>
      <c r="EP70" s="85"/>
      <c r="EQ70" s="85"/>
      <c r="ER70" s="85"/>
      <c r="ES70" s="85"/>
      <c r="ET70" s="85"/>
      <c r="EU70" s="85"/>
      <c r="EV70" s="85"/>
      <c r="EW70" s="85"/>
      <c r="EX70" s="85"/>
      <c r="EY70" s="85"/>
      <c r="EZ70" s="85"/>
      <c r="FA70" s="85"/>
      <c r="FB70" s="85"/>
      <c r="FC70" s="85"/>
      <c r="FD70" s="85"/>
      <c r="FE70" s="85"/>
      <c r="FF70" s="85"/>
      <c r="FG70" s="85"/>
      <c r="FH70" s="85"/>
      <c r="FI70" s="85"/>
      <c r="FJ70" s="85"/>
      <c r="FK70" s="85"/>
      <c r="FL70" s="85"/>
      <c r="FM70" s="85"/>
      <c r="FN70" s="85"/>
      <c r="FO70" s="85"/>
      <c r="FP70" s="85"/>
      <c r="FQ70" s="85"/>
      <c r="FR70" s="85"/>
      <c r="FS70" s="85"/>
      <c r="FT70" s="85"/>
      <c r="FU70" s="85"/>
      <c r="FV70" s="85"/>
      <c r="FW70" s="85"/>
      <c r="FX70" s="85"/>
      <c r="FY70" s="85"/>
      <c r="FZ70" s="85"/>
      <c r="GA70" s="85"/>
      <c r="GB70" s="85"/>
      <c r="GC70" s="85"/>
      <c r="GD70" s="85"/>
      <c r="GE70" s="85"/>
      <c r="GF70" s="85"/>
      <c r="GG70" s="85"/>
      <c r="GH70" s="85"/>
      <c r="GI70" s="85"/>
      <c r="GJ70" s="85"/>
      <c r="GK70" s="85"/>
      <c r="GL70" s="85"/>
      <c r="GM70" s="85"/>
      <c r="GN70" s="85"/>
      <c r="GO70" s="85"/>
      <c r="GP70" s="85"/>
      <c r="GQ70" s="85"/>
      <c r="GR70" s="85"/>
      <c r="GS70" s="85"/>
      <c r="GT70" s="85"/>
      <c r="GU70" s="85"/>
      <c r="GV70" s="85"/>
      <c r="GW70" s="85"/>
      <c r="GX70" s="85"/>
      <c r="GY70" s="85"/>
      <c r="GZ70" s="85"/>
      <c r="HA70" s="85"/>
      <c r="HB70" s="85"/>
      <c r="HC70" s="85"/>
      <c r="HD70" s="85"/>
      <c r="HE70" s="85"/>
      <c r="HF70" s="85"/>
      <c r="HG70" s="85"/>
      <c r="HH70" s="85"/>
      <c r="HI70" s="85"/>
      <c r="HJ70" s="85"/>
      <c r="HK70" s="85"/>
      <c r="HL70" s="85"/>
      <c r="HM70" s="85"/>
      <c r="HN70" s="85"/>
      <c r="HO70" s="85"/>
      <c r="HP70" s="85"/>
      <c r="HQ70" s="85"/>
      <c r="HR70" s="85"/>
      <c r="HS70" s="85"/>
      <c r="HT70" s="85"/>
      <c r="HU70" s="85"/>
      <c r="HV70" s="85"/>
      <c r="HW70" s="85"/>
      <c r="HX70" s="85"/>
      <c r="HY70" s="85"/>
      <c r="HZ70" s="85"/>
      <c r="IA70" s="85"/>
      <c r="IB70" s="85"/>
      <c r="IC70" s="85"/>
      <c r="ID70" s="85"/>
      <c r="IE70" s="85"/>
      <c r="IF70" s="85"/>
      <c r="IG70" s="85"/>
      <c r="IH70" s="85"/>
      <c r="II70" s="85"/>
      <c r="IJ70" s="85"/>
      <c r="IK70" s="85"/>
      <c r="IL70" s="85"/>
      <c r="IM70" s="85"/>
      <c r="IN70" s="85"/>
      <c r="IO70" s="85"/>
      <c r="IP70" s="85"/>
      <c r="IQ70" s="85"/>
      <c r="IR70" s="85"/>
      <c r="IS70" s="85"/>
      <c r="IT70" s="85"/>
      <c r="IU70" s="85"/>
      <c r="IV70" s="85"/>
      <c r="IW70" s="85"/>
      <c r="IX70" s="85"/>
      <c r="IY70" s="85"/>
      <c r="IZ70" s="85"/>
      <c r="JA70" s="85"/>
      <c r="JB70" s="85"/>
      <c r="JC70" s="85"/>
      <c r="JD70" s="85"/>
      <c r="JE70" s="85"/>
      <c r="JF70" s="85"/>
      <c r="JG70" s="85"/>
      <c r="JH70" s="85"/>
      <c r="JI70" s="85"/>
      <c r="JJ70" s="85"/>
      <c r="JK70" s="85"/>
      <c r="JL70" s="85"/>
      <c r="JM70" s="85"/>
      <c r="JN70" s="85"/>
      <c r="JO70" s="85"/>
      <c r="JP70" s="85"/>
      <c r="JQ70" s="85"/>
      <c r="JR70" s="85"/>
      <c r="JS70" s="85"/>
      <c r="JT70" s="85"/>
      <c r="JU70" s="85"/>
      <c r="JV70" s="85"/>
      <c r="JW70" s="85"/>
      <c r="JX70" s="85"/>
      <c r="JY70" s="85"/>
      <c r="JZ70" s="85"/>
      <c r="KA70" s="85"/>
      <c r="KB70" s="85"/>
      <c r="KC70" s="85"/>
      <c r="KD70" s="85"/>
      <c r="KE70" s="85"/>
      <c r="KF70" s="85"/>
      <c r="KG70" s="85"/>
      <c r="KH70" s="85"/>
      <c r="KI70" s="85"/>
      <c r="KJ70" s="85"/>
      <c r="KK70" s="85"/>
      <c r="KL70" s="85"/>
      <c r="KM70" s="85"/>
      <c r="KN70" s="85"/>
      <c r="KO70" s="85"/>
      <c r="KP70" s="85"/>
      <c r="KQ70" s="85"/>
      <c r="KR70" s="85"/>
      <c r="KS70" s="85"/>
      <c r="KT70" s="85"/>
      <c r="KU70" s="85"/>
      <c r="KV70" s="85"/>
      <c r="KW70" s="85"/>
      <c r="KX70" s="85"/>
      <c r="KY70" s="85"/>
      <c r="KZ70" s="85"/>
      <c r="LA70" s="85"/>
      <c r="LB70" s="85"/>
      <c r="LC70" s="85"/>
      <c r="LD70" s="85"/>
      <c r="LE70" s="85"/>
      <c r="LF70" s="85"/>
      <c r="LG70" s="85"/>
      <c r="LH70" s="85"/>
      <c r="LI70" s="85"/>
      <c r="LJ70" s="85"/>
      <c r="LK70" s="85"/>
      <c r="LL70" s="85"/>
      <c r="LM70" s="85"/>
      <c r="LN70" s="85"/>
      <c r="LO70" s="85"/>
      <c r="LP70" s="85"/>
      <c r="LQ70" s="85"/>
      <c r="LR70" s="85"/>
      <c r="LS70" s="85"/>
      <c r="LT70" s="85"/>
      <c r="LU70" s="85"/>
      <c r="LV70" s="85"/>
      <c r="LW70" s="85"/>
      <c r="LX70" s="85"/>
      <c r="LY70" s="85"/>
      <c r="LZ70" s="85"/>
      <c r="MA70" s="85"/>
      <c r="MB70" s="85"/>
      <c r="MC70" s="85"/>
      <c r="MD70" s="85"/>
      <c r="ME70" s="85"/>
      <c r="MF70" s="85"/>
      <c r="MG70" s="85"/>
      <c r="MH70" s="85"/>
      <c r="MI70" s="85"/>
      <c r="MJ70" s="85"/>
      <c r="MK70" s="85"/>
      <c r="ML70" s="85"/>
      <c r="MM70" s="85"/>
      <c r="MN70" s="85"/>
      <c r="MO70" s="85"/>
      <c r="MP70" s="85"/>
      <c r="MQ70" s="85"/>
      <c r="MR70" s="85"/>
      <c r="MS70" s="85"/>
      <c r="MT70" s="85"/>
      <c r="MU70" s="85"/>
      <c r="MV70" s="85"/>
      <c r="MW70" s="85"/>
      <c r="MX70" s="85"/>
      <c r="MY70" s="85"/>
      <c r="MZ70" s="85"/>
      <c r="NA70" s="85"/>
      <c r="NB70" s="85"/>
      <c r="NC70" s="85"/>
      <c r="ND70" s="85"/>
      <c r="NE70" s="85"/>
      <c r="NF70" s="85"/>
      <c r="NG70" s="85"/>
      <c r="NH70" s="85"/>
      <c r="NI70" s="85"/>
      <c r="NJ70" s="85"/>
      <c r="NK70" s="85"/>
      <c r="NL70" s="85"/>
      <c r="NM70" s="85"/>
      <c r="NN70" s="85"/>
      <c r="NO70" s="85"/>
      <c r="NP70" s="85"/>
      <c r="NQ70" s="85"/>
      <c r="NR70" s="85"/>
      <c r="NS70" s="85"/>
      <c r="NT70" s="85"/>
      <c r="NU70" s="85"/>
      <c r="NV70" s="85"/>
      <c r="NW70" s="85"/>
      <c r="NX70" s="85"/>
      <c r="NY70" s="85"/>
      <c r="NZ70" s="85"/>
      <c r="OA70" s="85"/>
      <c r="OB70" s="85"/>
      <c r="OC70" s="85"/>
      <c r="OD70" s="85"/>
      <c r="OE70" s="85"/>
      <c r="OF70" s="85"/>
      <c r="OG70" s="85"/>
      <c r="OH70" s="85"/>
      <c r="OI70" s="85"/>
      <c r="OJ70" s="85"/>
      <c r="OK70" s="85"/>
      <c r="OL70" s="85"/>
      <c r="OM70" s="85"/>
      <c r="ON70" s="85"/>
      <c r="OO70" s="85"/>
      <c r="OP70" s="85"/>
      <c r="OQ70" s="85"/>
      <c r="OR70" s="85"/>
      <c r="OS70" s="85"/>
      <c r="OT70" s="85"/>
      <c r="OU70" s="85"/>
      <c r="OV70" s="85"/>
      <c r="OW70" s="85"/>
      <c r="OX70" s="85"/>
      <c r="OY70" s="85"/>
      <c r="OZ70" s="85"/>
      <c r="PA70" s="85"/>
      <c r="PB70" s="85"/>
      <c r="PC70" s="85"/>
      <c r="PD70" s="85"/>
      <c r="PE70" s="85"/>
      <c r="PF70" s="85"/>
      <c r="PG70" s="85"/>
      <c r="PH70" s="85"/>
      <c r="PI70" s="85"/>
      <c r="PJ70" s="85"/>
      <c r="PK70" s="85"/>
      <c r="PL70" s="85"/>
      <c r="PM70" s="85"/>
      <c r="PN70" s="85"/>
      <c r="PO70" s="85"/>
      <c r="PP70" s="85"/>
      <c r="PQ70" s="85"/>
      <c r="PR70" s="85"/>
      <c r="PS70" s="85"/>
      <c r="PT70" s="85"/>
      <c r="PU70" s="85"/>
      <c r="PV70" s="85"/>
      <c r="PW70" s="85"/>
      <c r="PX70" s="85"/>
      <c r="PY70" s="85"/>
      <c r="PZ70" s="85"/>
      <c r="QA70" s="85"/>
      <c r="QB70" s="85"/>
      <c r="QC70" s="85"/>
      <c r="QD70" s="85"/>
      <c r="QE70" s="85"/>
      <c r="QF70" s="85"/>
      <c r="QG70" s="85"/>
      <c r="QH70" s="85"/>
      <c r="QI70" s="85"/>
      <c r="QJ70" s="85"/>
      <c r="QK70" s="85"/>
      <c r="QL70" s="85"/>
      <c r="QM70" s="85"/>
      <c r="QN70" s="85"/>
      <c r="QO70" s="85"/>
      <c r="QP70" s="85"/>
      <c r="QQ70" s="85"/>
      <c r="QR70" s="85"/>
      <c r="QS70" s="85"/>
      <c r="QT70" s="85"/>
      <c r="QU70" s="85"/>
      <c r="QV70" s="85"/>
      <c r="QW70" s="85"/>
      <c r="QX70" s="85"/>
      <c r="QY70" s="85"/>
      <c r="QZ70" s="85"/>
      <c r="RA70" s="85"/>
      <c r="RB70" s="85"/>
      <c r="RC70" s="85"/>
      <c r="RD70" s="85"/>
      <c r="RE70" s="85"/>
      <c r="RF70" s="85"/>
      <c r="RG70" s="85"/>
      <c r="RH70" s="85"/>
      <c r="RI70" s="85"/>
      <c r="RJ70" s="85"/>
      <c r="RK70" s="85"/>
      <c r="RL70" s="85"/>
      <c r="RM70" s="85"/>
      <c r="RN70" s="85"/>
      <c r="RO70" s="85"/>
      <c r="RP70" s="85"/>
      <c r="RQ70" s="85"/>
      <c r="RR70" s="85"/>
      <c r="RS70" s="85"/>
      <c r="RT70" s="85"/>
      <c r="RU70" s="85"/>
      <c r="RV70" s="85"/>
      <c r="RW70" s="85"/>
      <c r="RX70" s="85"/>
      <c r="RY70" s="85"/>
      <c r="RZ70" s="85"/>
      <c r="SA70" s="85"/>
      <c r="SB70" s="85"/>
      <c r="SC70" s="85"/>
      <c r="SD70" s="85"/>
      <c r="SE70" s="85"/>
      <c r="SF70" s="85"/>
      <c r="SG70" s="85"/>
      <c r="SH70" s="85"/>
      <c r="SI70" s="85"/>
      <c r="SJ70" s="85"/>
      <c r="SK70" s="85"/>
      <c r="SL70" s="85"/>
      <c r="SM70" s="85"/>
      <c r="SN70" s="85"/>
      <c r="SO70" s="85"/>
      <c r="SP70" s="85"/>
      <c r="SQ70" s="85"/>
      <c r="SR70" s="85"/>
      <c r="SS70" s="85"/>
      <c r="ST70" s="85"/>
      <c r="SU70" s="85"/>
      <c r="SV70" s="85"/>
      <c r="SW70" s="85"/>
      <c r="SX70" s="85"/>
      <c r="SY70" s="85"/>
      <c r="SZ70" s="85"/>
      <c r="TA70" s="85"/>
      <c r="TB70" s="85"/>
      <c r="TC70" s="85"/>
      <c r="TD70" s="85"/>
      <c r="TE70" s="85"/>
      <c r="TF70" s="85"/>
      <c r="TG70" s="85"/>
      <c r="TH70" s="85"/>
      <c r="TI70" s="85"/>
      <c r="TJ70" s="85"/>
      <c r="TK70" s="85"/>
      <c r="TL70" s="85"/>
      <c r="TM70" s="85"/>
      <c r="TN70" s="85"/>
      <c r="TO70" s="85"/>
      <c r="TP70" s="85"/>
      <c r="TQ70" s="85"/>
      <c r="TR70" s="85"/>
      <c r="TS70" s="85"/>
      <c r="TT70" s="85"/>
      <c r="TU70" s="85"/>
      <c r="TV70" s="85"/>
      <c r="TW70" s="85"/>
      <c r="TX70" s="85"/>
      <c r="TY70" s="85"/>
      <c r="TZ70" s="85"/>
      <c r="UA70" s="85"/>
      <c r="UB70" s="85"/>
      <c r="UC70" s="85"/>
      <c r="UD70" s="85"/>
      <c r="UE70" s="85"/>
      <c r="UF70" s="85"/>
      <c r="UG70" s="85"/>
      <c r="UH70" s="85"/>
      <c r="UI70" s="85"/>
      <c r="UJ70" s="85"/>
      <c r="UK70" s="85"/>
      <c r="UL70" s="85"/>
      <c r="UM70" s="85"/>
      <c r="UN70" s="85"/>
      <c r="UO70" s="85"/>
      <c r="UP70" s="85"/>
      <c r="UQ70" s="85"/>
      <c r="UR70" s="85"/>
      <c r="US70" s="85"/>
      <c r="UT70" s="85"/>
      <c r="UU70" s="85"/>
      <c r="UV70" s="85"/>
      <c r="UW70" s="85"/>
      <c r="UX70" s="85"/>
      <c r="UY70" s="85"/>
      <c r="UZ70" s="85"/>
      <c r="VA70" s="85"/>
      <c r="VB70" s="85"/>
      <c r="VC70" s="85"/>
      <c r="VD70" s="85"/>
      <c r="VE70" s="85"/>
      <c r="VF70" s="85"/>
      <c r="VG70" s="85"/>
      <c r="VH70" s="85"/>
      <c r="VI70" s="85"/>
      <c r="VJ70" s="85"/>
      <c r="VK70" s="85"/>
      <c r="VL70" s="85"/>
      <c r="VM70" s="85"/>
      <c r="VN70" s="85"/>
      <c r="VO70" s="85"/>
      <c r="VP70" s="85"/>
      <c r="VQ70" s="85"/>
      <c r="VR70" s="85"/>
      <c r="VS70" s="85"/>
      <c r="VT70" s="85"/>
      <c r="VU70" s="85"/>
      <c r="VV70" s="85"/>
      <c r="VW70" s="85"/>
      <c r="VX70" s="85"/>
      <c r="VY70" s="85"/>
      <c r="VZ70" s="85"/>
      <c r="WA70" s="85"/>
      <c r="WB70" s="85"/>
      <c r="WC70" s="85"/>
      <c r="WD70" s="85"/>
      <c r="WE70" s="85"/>
      <c r="WF70" s="85"/>
      <c r="WG70" s="85"/>
      <c r="WH70" s="85"/>
      <c r="WI70" s="85"/>
      <c r="WJ70" s="85"/>
      <c r="WK70" s="85"/>
      <c r="WL70" s="85"/>
      <c r="WM70" s="85"/>
      <c r="WN70" s="85"/>
      <c r="WO70" s="85"/>
      <c r="WP70" s="85"/>
      <c r="WQ70" s="85"/>
      <c r="WR70" s="85"/>
      <c r="WS70" s="85"/>
      <c r="WT70" s="85"/>
      <c r="WU70" s="85"/>
      <c r="WV70" s="85"/>
      <c r="WW70" s="85"/>
      <c r="WX70" s="85"/>
      <c r="WY70" s="85"/>
      <c r="WZ70" s="85"/>
      <c r="XA70" s="85"/>
      <c r="XB70" s="85"/>
      <c r="XC70" s="85"/>
      <c r="XD70" s="85"/>
      <c r="XE70" s="85"/>
      <c r="XF70" s="85"/>
      <c r="XG70" s="85"/>
      <c r="XH70" s="85"/>
      <c r="XI70" s="85"/>
      <c r="XJ70" s="85"/>
      <c r="XK70" s="85"/>
      <c r="XL70" s="85"/>
      <c r="XM70" s="85"/>
      <c r="XN70" s="85"/>
      <c r="XO70" s="85"/>
      <c r="XP70" s="85"/>
      <c r="XQ70" s="85"/>
      <c r="XR70" s="85"/>
      <c r="XS70" s="85"/>
      <c r="XT70" s="85"/>
      <c r="XU70" s="85"/>
      <c r="XV70" s="85"/>
      <c r="XW70" s="85"/>
      <c r="XX70" s="85"/>
      <c r="XY70" s="85"/>
      <c r="XZ70" s="85"/>
      <c r="YA70" s="85"/>
      <c r="YB70" s="85"/>
      <c r="YC70" s="85"/>
      <c r="YD70" s="85"/>
      <c r="YE70" s="85"/>
      <c r="YF70" s="85"/>
      <c r="YG70" s="85"/>
      <c r="YH70" s="85"/>
      <c r="YI70" s="85"/>
      <c r="YJ70" s="85"/>
      <c r="YK70" s="85"/>
      <c r="YL70" s="85"/>
      <c r="YM70" s="85"/>
      <c r="YN70" s="85"/>
      <c r="YO70" s="85"/>
      <c r="YP70" s="85"/>
      <c r="YQ70" s="85"/>
      <c r="YR70" s="85"/>
      <c r="YS70" s="85"/>
      <c r="YT70" s="85"/>
      <c r="YU70" s="85"/>
      <c r="YV70" s="85"/>
      <c r="YW70" s="85"/>
      <c r="YX70" s="85"/>
      <c r="YY70" s="85"/>
      <c r="YZ70" s="85"/>
      <c r="ZA70" s="85"/>
      <c r="ZB70" s="85"/>
      <c r="ZC70" s="85"/>
      <c r="ZD70" s="85"/>
      <c r="ZE70" s="85"/>
      <c r="ZF70" s="85"/>
      <c r="ZG70" s="85"/>
      <c r="ZH70" s="85"/>
      <c r="ZI70" s="85"/>
      <c r="ZJ70" s="85"/>
      <c r="ZK70" s="85"/>
      <c r="ZL70" s="85"/>
      <c r="ZM70" s="85"/>
      <c r="ZN70" s="85"/>
      <c r="ZO70" s="85"/>
      <c r="ZP70" s="85"/>
      <c r="ZQ70" s="85"/>
      <c r="ZR70" s="85"/>
      <c r="ZS70" s="85"/>
      <c r="ZT70" s="85"/>
      <c r="ZU70" s="85"/>
      <c r="ZV70" s="85"/>
      <c r="ZW70" s="85"/>
      <c r="ZX70" s="85"/>
      <c r="ZY70" s="85"/>
      <c r="ZZ70" s="85"/>
      <c r="AAA70" s="85"/>
      <c r="AAB70" s="85"/>
      <c r="AAC70" s="85"/>
      <c r="AAD70" s="85"/>
      <c r="AAE70" s="85"/>
      <c r="AAF70" s="85"/>
      <c r="AAG70" s="85"/>
      <c r="AAH70" s="85"/>
      <c r="AAI70" s="85"/>
      <c r="AAJ70" s="85"/>
      <c r="AAK70" s="85"/>
      <c r="AAL70" s="85"/>
      <c r="AAM70" s="85"/>
      <c r="AAN70" s="85"/>
      <c r="AAO70" s="85"/>
      <c r="AAP70" s="85"/>
      <c r="AAQ70" s="85"/>
      <c r="AAR70" s="85"/>
      <c r="AAS70" s="85"/>
      <c r="AAT70" s="85"/>
      <c r="AAU70" s="85"/>
      <c r="AAV70" s="85"/>
      <c r="AAW70" s="85"/>
      <c r="AAX70" s="85"/>
      <c r="AAY70" s="85"/>
      <c r="AAZ70" s="85"/>
      <c r="ABA70" s="85"/>
      <c r="ABB70" s="85"/>
      <c r="ABC70" s="85"/>
      <c r="ABD70" s="85"/>
      <c r="ABE70" s="85"/>
      <c r="ABF70" s="85"/>
      <c r="ABG70" s="85"/>
      <c r="ABH70" s="85"/>
      <c r="ABI70" s="85"/>
      <c r="ABJ70" s="85"/>
      <c r="ABK70" s="85"/>
      <c r="ABL70" s="85"/>
      <c r="ABM70" s="85"/>
      <c r="ABN70" s="85"/>
      <c r="ABO70" s="85"/>
      <c r="ABP70" s="85"/>
      <c r="ABQ70" s="85"/>
      <c r="ABR70" s="85"/>
      <c r="ABS70" s="85"/>
      <c r="ABT70" s="85"/>
      <c r="ABU70" s="85"/>
      <c r="ABV70" s="85"/>
      <c r="ABW70" s="85"/>
      <c r="ABX70" s="85"/>
      <c r="ABY70" s="85"/>
      <c r="ABZ70" s="85"/>
      <c r="ACA70" s="85"/>
      <c r="ACB70" s="85"/>
      <c r="ACC70" s="85"/>
      <c r="ACD70" s="85"/>
      <c r="ACE70" s="85"/>
      <c r="ACF70" s="85"/>
      <c r="ACG70" s="85"/>
      <c r="ACH70" s="85"/>
      <c r="ACI70" s="85"/>
      <c r="ACJ70" s="85"/>
      <c r="ACK70" s="85"/>
      <c r="ACL70" s="85"/>
      <c r="ACM70" s="85"/>
      <c r="ACN70" s="85"/>
      <c r="ACO70" s="85"/>
      <c r="ACP70" s="85"/>
      <c r="ACQ70" s="85"/>
      <c r="ACR70" s="85"/>
      <c r="ACS70" s="85"/>
      <c r="ACT70" s="85"/>
      <c r="ACU70" s="85"/>
      <c r="ACV70" s="85"/>
      <c r="ACW70" s="85"/>
      <c r="ACX70" s="85"/>
      <c r="ACY70" s="85"/>
      <c r="ACZ70" s="85"/>
      <c r="ADA70" s="85"/>
      <c r="ADB70" s="85"/>
      <c r="ADC70" s="85"/>
      <c r="ADD70" s="85"/>
      <c r="ADE70" s="85"/>
      <c r="ADF70" s="85"/>
      <c r="ADG70" s="85"/>
      <c r="ADH70" s="85"/>
      <c r="ADI70" s="85"/>
      <c r="ADJ70" s="85"/>
      <c r="ADK70" s="85"/>
      <c r="ADL70" s="85"/>
      <c r="ADM70" s="85"/>
      <c r="ADN70" s="85"/>
      <c r="ADO70" s="85"/>
      <c r="ADP70" s="85"/>
      <c r="ADQ70" s="85"/>
      <c r="ADR70" s="85"/>
      <c r="ADS70" s="85"/>
      <c r="ADT70" s="85"/>
      <c r="ADU70" s="85"/>
      <c r="ADV70" s="85"/>
      <c r="ADW70" s="85"/>
      <c r="ADX70" s="85"/>
      <c r="ADY70" s="85"/>
      <c r="ADZ70" s="85"/>
      <c r="AEA70" s="85"/>
      <c r="AEB70" s="85"/>
      <c r="AEC70" s="85"/>
      <c r="AED70" s="85"/>
      <c r="AEE70" s="85"/>
      <c r="AEF70" s="85"/>
      <c r="AEG70" s="85"/>
      <c r="AEH70" s="85"/>
      <c r="AEI70" s="85"/>
      <c r="AEJ70" s="85"/>
      <c r="AEK70" s="85"/>
      <c r="AEL70" s="85"/>
      <c r="AEM70" s="85"/>
      <c r="AEN70" s="85"/>
      <c r="AEO70" s="85"/>
      <c r="AEP70" s="85"/>
      <c r="AEQ70" s="85"/>
      <c r="AER70" s="85"/>
      <c r="AES70" s="85"/>
      <c r="AET70" s="85"/>
      <c r="AEU70" s="85"/>
      <c r="AEV70" s="85"/>
      <c r="AEW70" s="85"/>
      <c r="AEX70" s="85"/>
      <c r="AEY70" s="85"/>
      <c r="AEZ70" s="85"/>
      <c r="AFA70" s="85"/>
      <c r="AFB70" s="85"/>
      <c r="AFC70" s="85"/>
      <c r="AFD70" s="85"/>
      <c r="AFE70" s="85"/>
      <c r="AFF70" s="85"/>
      <c r="AFG70" s="85"/>
      <c r="AFH70" s="85"/>
      <c r="AFI70" s="85"/>
      <c r="AFJ70" s="85"/>
      <c r="AFK70" s="85"/>
      <c r="AFL70" s="85"/>
      <c r="AFM70" s="85"/>
      <c r="AFN70" s="85"/>
      <c r="AFO70" s="85"/>
      <c r="AFP70" s="85"/>
      <c r="AFQ70" s="85"/>
      <c r="AFR70" s="85"/>
      <c r="AFS70" s="85"/>
      <c r="AFT70" s="85"/>
      <c r="AFU70" s="85"/>
      <c r="AFV70" s="85"/>
      <c r="AFW70" s="85"/>
      <c r="AFX70" s="85"/>
      <c r="AFY70" s="85"/>
      <c r="AFZ70" s="85"/>
      <c r="AGA70" s="85"/>
      <c r="AGB70" s="85"/>
      <c r="AGC70" s="85"/>
      <c r="AGD70" s="85"/>
      <c r="AGE70" s="85"/>
      <c r="AGF70" s="85"/>
      <c r="AGG70" s="85"/>
      <c r="AGH70" s="85"/>
      <c r="AGI70" s="85"/>
      <c r="AGJ70" s="85"/>
      <c r="AGK70" s="85"/>
      <c r="AGL70" s="85"/>
      <c r="AGM70" s="85"/>
      <c r="AGN70" s="85"/>
      <c r="AGO70" s="85"/>
      <c r="AGP70" s="85"/>
      <c r="AGQ70" s="85"/>
      <c r="AGR70" s="85"/>
      <c r="AGS70" s="85"/>
      <c r="AGT70" s="85"/>
      <c r="AGU70" s="85"/>
      <c r="AGV70" s="85"/>
      <c r="AGW70" s="85"/>
      <c r="AGX70" s="85"/>
      <c r="AGY70" s="85"/>
      <c r="AGZ70" s="85"/>
      <c r="AHA70" s="85"/>
      <c r="AHB70" s="85"/>
      <c r="AHC70" s="85"/>
      <c r="AHD70" s="85"/>
      <c r="AHE70" s="85"/>
      <c r="AHF70" s="85"/>
      <c r="AHG70" s="85"/>
      <c r="AHH70" s="85"/>
      <c r="AHI70" s="85"/>
      <c r="AHJ70" s="85"/>
      <c r="AHK70" s="85"/>
      <c r="AHL70" s="85"/>
      <c r="AHM70" s="85"/>
      <c r="AHN70" s="85"/>
      <c r="AHO70" s="85"/>
      <c r="AHP70" s="85"/>
      <c r="AHQ70" s="85"/>
      <c r="AHR70" s="85"/>
      <c r="AHS70" s="85"/>
      <c r="AHT70" s="85"/>
      <c r="AHU70" s="85"/>
      <c r="AHV70" s="85"/>
      <c r="AHW70" s="85"/>
      <c r="AHX70" s="85"/>
      <c r="AHY70" s="85"/>
      <c r="AHZ70" s="85"/>
      <c r="AIA70" s="85"/>
      <c r="AIB70" s="85"/>
      <c r="AIC70" s="85"/>
      <c r="AID70" s="85"/>
      <c r="AIE70" s="85"/>
      <c r="AIF70" s="85"/>
      <c r="AIG70" s="85"/>
      <c r="AIH70" s="85"/>
      <c r="AII70" s="85"/>
      <c r="AIJ70" s="85"/>
      <c r="AIK70" s="85"/>
      <c r="AIL70" s="85"/>
      <c r="AIM70" s="85"/>
      <c r="AIN70" s="85"/>
      <c r="AIO70" s="85"/>
      <c r="AIP70" s="85"/>
      <c r="AIQ70" s="85"/>
      <c r="AIR70" s="85"/>
      <c r="AIS70" s="85"/>
      <c r="AIT70" s="85"/>
      <c r="AIU70" s="85"/>
      <c r="AIV70" s="85"/>
      <c r="AIW70" s="85"/>
      <c r="AIX70" s="85"/>
      <c r="AIY70" s="85"/>
      <c r="AIZ70" s="85"/>
      <c r="AJA70" s="85"/>
      <c r="AJB70" s="85"/>
      <c r="AJC70" s="85"/>
      <c r="AJD70" s="85"/>
      <c r="AJE70" s="85"/>
      <c r="AJF70" s="85"/>
      <c r="AJG70" s="85"/>
      <c r="AJH70" s="85"/>
      <c r="AJI70" s="85"/>
      <c r="AJJ70" s="85"/>
      <c r="AJK70" s="85"/>
      <c r="AJL70" s="85"/>
      <c r="AJM70" s="85"/>
      <c r="AJN70" s="85"/>
      <c r="AJO70" s="85"/>
      <c r="AJP70" s="85"/>
      <c r="AJQ70" s="85"/>
      <c r="AJR70" s="85"/>
      <c r="AJS70" s="85"/>
      <c r="AJT70" s="85"/>
      <c r="AJU70" s="85"/>
      <c r="AJV70" s="85"/>
      <c r="AJW70" s="85"/>
      <c r="AJX70" s="85"/>
      <c r="AJY70" s="85"/>
      <c r="AJZ70" s="85"/>
      <c r="AKA70" s="85"/>
      <c r="AKB70" s="85"/>
      <c r="AKC70" s="85"/>
      <c r="AKD70" s="85"/>
      <c r="AKE70" s="85"/>
      <c r="AKF70" s="85"/>
      <c r="AKG70" s="85"/>
      <c r="AKH70" s="85"/>
      <c r="AKI70" s="85"/>
      <c r="AKJ70" s="85"/>
      <c r="AKK70" s="85"/>
      <c r="AKL70" s="85"/>
      <c r="AKM70" s="85"/>
      <c r="AKN70" s="85"/>
      <c r="AKO70" s="85"/>
      <c r="AKP70" s="85"/>
      <c r="AKQ70" s="85"/>
      <c r="AKR70" s="85"/>
      <c r="AKS70" s="85"/>
      <c r="AKT70" s="85"/>
      <c r="AKU70" s="85"/>
      <c r="AKV70" s="85"/>
      <c r="AKW70" s="85"/>
      <c r="AKX70" s="85"/>
      <c r="AKY70" s="85"/>
      <c r="AKZ70" s="85"/>
      <c r="ALA70" s="85"/>
      <c r="ALB70" s="85"/>
      <c r="ALC70" s="85"/>
      <c r="ALD70" s="85"/>
      <c r="ALE70" s="85"/>
      <c r="ALF70" s="85"/>
      <c r="ALG70" s="85"/>
      <c r="ALH70" s="85"/>
      <c r="ALI70" s="85"/>
      <c r="ALJ70" s="85"/>
      <c r="ALK70" s="85"/>
      <c r="ALL70" s="85"/>
      <c r="ALM70" s="85"/>
      <c r="ALN70" s="85"/>
      <c r="ALO70" s="85"/>
      <c r="ALP70" s="85"/>
      <c r="ALQ70" s="85"/>
      <c r="ALR70" s="85"/>
      <c r="ALS70" s="85"/>
      <c r="ALT70" s="85"/>
      <c r="ALU70" s="85"/>
      <c r="ALV70" s="85"/>
      <c r="ALW70" s="85"/>
      <c r="ALX70" s="85"/>
      <c r="ALY70" s="85"/>
      <c r="ALZ70" s="85"/>
      <c r="AMA70" s="85"/>
      <c r="AMB70" s="85"/>
      <c r="AMC70" s="85"/>
      <c r="AMD70" s="85"/>
      <c r="AME70" s="85"/>
      <c r="AMF70" s="85"/>
      <c r="AMG70" s="85"/>
      <c r="AMH70" s="85"/>
      <c r="AMI70" s="85"/>
      <c r="AMJ70" s="85"/>
      <c r="AMK70" s="85"/>
      <c r="AML70" s="85"/>
      <c r="AMM70" s="85"/>
      <c r="AMN70" s="85"/>
      <c r="AMO70" s="85"/>
      <c r="AMP70" s="85"/>
      <c r="AMQ70" s="85"/>
      <c r="AMR70" s="85"/>
      <c r="AMS70" s="85"/>
      <c r="AMT70" s="85"/>
      <c r="AMU70" s="85"/>
      <c r="AMV70" s="85"/>
      <c r="AMW70" s="85"/>
      <c r="AMX70" s="85"/>
      <c r="AMY70" s="85"/>
      <c r="AMZ70" s="85"/>
      <c r="ANA70" s="85"/>
      <c r="ANB70" s="85"/>
      <c r="ANC70" s="85"/>
      <c r="AND70" s="85"/>
      <c r="ANE70" s="85"/>
      <c r="ANF70" s="85"/>
      <c r="ANG70" s="85"/>
      <c r="ANH70" s="85"/>
      <c r="ANI70" s="85"/>
      <c r="ANJ70" s="85"/>
      <c r="ANK70" s="85"/>
      <c r="ANL70" s="85"/>
      <c r="ANM70" s="85"/>
      <c r="ANN70" s="85"/>
      <c r="ANO70" s="85"/>
      <c r="ANP70" s="85"/>
      <c r="ANQ70" s="85"/>
      <c r="ANR70" s="85"/>
      <c r="ANS70" s="85"/>
      <c r="ANT70" s="85"/>
      <c r="ANU70" s="85"/>
      <c r="ANV70" s="85"/>
      <c r="ANW70" s="85"/>
      <c r="ANX70" s="85"/>
      <c r="ANY70" s="85"/>
      <c r="ANZ70" s="85"/>
      <c r="AOA70" s="85"/>
      <c r="AOB70" s="85"/>
      <c r="AOC70" s="85"/>
      <c r="AOD70" s="85"/>
      <c r="AOE70" s="85"/>
      <c r="AOF70" s="85"/>
      <c r="AOG70" s="85"/>
      <c r="AOH70" s="85"/>
      <c r="AOI70" s="85"/>
      <c r="AOJ70" s="85"/>
      <c r="AOK70" s="85"/>
      <c r="AOL70" s="85"/>
      <c r="AOM70" s="85"/>
      <c r="AON70" s="85"/>
      <c r="AOO70" s="85"/>
      <c r="AOP70" s="85"/>
      <c r="AOQ70" s="85"/>
      <c r="AOR70" s="85"/>
      <c r="AOS70" s="85"/>
      <c r="AOT70" s="85"/>
      <c r="AOU70" s="85"/>
      <c r="AOV70" s="85"/>
      <c r="AOW70" s="85"/>
      <c r="AOX70" s="85"/>
      <c r="AOY70" s="85"/>
      <c r="AOZ70" s="85"/>
      <c r="APA70" s="85"/>
      <c r="APB70" s="85"/>
      <c r="APC70" s="85"/>
      <c r="APD70" s="85"/>
      <c r="APE70" s="85"/>
      <c r="APF70" s="85"/>
      <c r="APG70" s="85"/>
      <c r="APH70" s="85"/>
      <c r="API70" s="85"/>
    </row>
    <row r="71" spans="1:1101" x14ac:dyDescent="0.25">
      <c r="A71" s="186" t="s">
        <v>20</v>
      </c>
      <c r="B71" s="187">
        <f>B72</f>
        <v>3</v>
      </c>
      <c r="C71" s="187"/>
      <c r="D71" s="187"/>
      <c r="E71" s="187">
        <f t="shared" ref="E71:I71" si="33">E72</f>
        <v>239.5</v>
      </c>
      <c r="F71" s="187"/>
      <c r="G71" s="205"/>
      <c r="H71" s="205">
        <f t="shared" si="33"/>
        <v>4542.3500000000004</v>
      </c>
      <c r="I71" s="205">
        <f t="shared" si="33"/>
        <v>5613.9</v>
      </c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  <c r="AH71" s="85"/>
      <c r="AI71" s="85"/>
      <c r="AJ71" s="85"/>
      <c r="AK71" s="85"/>
      <c r="AL71" s="85"/>
      <c r="AM71" s="85"/>
      <c r="AN71" s="85"/>
      <c r="AO71" s="85"/>
      <c r="AP71" s="85"/>
      <c r="AQ71" s="85"/>
      <c r="AR71" s="85"/>
      <c r="AS71" s="85"/>
      <c r="AT71" s="85"/>
      <c r="AU71" s="85"/>
      <c r="AV71" s="85"/>
      <c r="AW71" s="85"/>
      <c r="AX71" s="85"/>
      <c r="AY71" s="85"/>
      <c r="AZ71" s="85"/>
      <c r="BA71" s="85"/>
      <c r="BB71" s="85"/>
      <c r="BC71" s="85"/>
      <c r="BD71" s="85"/>
      <c r="BE71" s="85"/>
      <c r="BF71" s="85"/>
      <c r="BG71" s="85"/>
      <c r="BH71" s="85"/>
      <c r="BI71" s="85"/>
      <c r="BJ71" s="85"/>
      <c r="BK71" s="85"/>
      <c r="BL71" s="85"/>
      <c r="BM71" s="85"/>
      <c r="BN71" s="85"/>
      <c r="BO71" s="85"/>
      <c r="BP71" s="85"/>
      <c r="BQ71" s="85"/>
      <c r="BR71" s="85"/>
      <c r="BS71" s="85"/>
      <c r="BT71" s="85"/>
      <c r="BU71" s="85"/>
      <c r="BV71" s="85"/>
      <c r="BW71" s="85"/>
      <c r="BX71" s="85"/>
      <c r="BY71" s="85"/>
      <c r="BZ71" s="85"/>
      <c r="CA71" s="85"/>
      <c r="CB71" s="85"/>
      <c r="CC71" s="85"/>
      <c r="CD71" s="85"/>
      <c r="CE71" s="85"/>
      <c r="CF71" s="85"/>
      <c r="CG71" s="85"/>
      <c r="CH71" s="85"/>
      <c r="CI71" s="85"/>
      <c r="CJ71" s="85"/>
      <c r="CK71" s="85"/>
      <c r="CL71" s="85"/>
      <c r="CM71" s="85"/>
      <c r="CN71" s="85"/>
      <c r="CO71" s="85"/>
      <c r="CP71" s="85"/>
      <c r="CQ71" s="85"/>
      <c r="CR71" s="85"/>
      <c r="CS71" s="85"/>
      <c r="CT71" s="85"/>
      <c r="CU71" s="85"/>
      <c r="CV71" s="85"/>
      <c r="CW71" s="85"/>
      <c r="CX71" s="85"/>
      <c r="CY71" s="85"/>
      <c r="CZ71" s="85"/>
      <c r="DA71" s="85"/>
      <c r="DB71" s="85"/>
      <c r="DC71" s="85"/>
      <c r="DD71" s="85"/>
      <c r="DE71" s="85"/>
      <c r="DF71" s="85"/>
      <c r="DG71" s="85"/>
      <c r="DH71" s="85"/>
      <c r="DI71" s="85"/>
      <c r="DJ71" s="85"/>
      <c r="DK71" s="85"/>
      <c r="DL71" s="85"/>
      <c r="DM71" s="85"/>
      <c r="DN71" s="85"/>
      <c r="DO71" s="85"/>
      <c r="DP71" s="85"/>
      <c r="DQ71" s="85"/>
      <c r="DR71" s="85"/>
      <c r="DS71" s="85"/>
      <c r="DT71" s="85"/>
      <c r="DU71" s="85"/>
      <c r="DV71" s="85"/>
      <c r="DW71" s="85"/>
      <c r="DX71" s="85"/>
      <c r="DY71" s="85"/>
      <c r="DZ71" s="85"/>
      <c r="EA71" s="85"/>
      <c r="EB71" s="85"/>
      <c r="EC71" s="85"/>
      <c r="ED71" s="85"/>
      <c r="EE71" s="85"/>
      <c r="EF71" s="85"/>
      <c r="EG71" s="85"/>
      <c r="EH71" s="85"/>
      <c r="EI71" s="85"/>
      <c r="EJ71" s="85"/>
      <c r="EK71" s="85"/>
      <c r="EL71" s="85"/>
      <c r="EM71" s="85"/>
      <c r="EN71" s="85"/>
      <c r="EO71" s="85"/>
      <c r="EP71" s="85"/>
      <c r="EQ71" s="85"/>
      <c r="ER71" s="85"/>
      <c r="ES71" s="85"/>
      <c r="ET71" s="85"/>
      <c r="EU71" s="85"/>
      <c r="EV71" s="85"/>
      <c r="EW71" s="85"/>
      <c r="EX71" s="85"/>
      <c r="EY71" s="85"/>
      <c r="EZ71" s="85"/>
      <c r="FA71" s="85"/>
      <c r="FB71" s="85"/>
      <c r="FC71" s="85"/>
      <c r="FD71" s="85"/>
      <c r="FE71" s="85"/>
      <c r="FF71" s="85"/>
      <c r="FG71" s="85"/>
      <c r="FH71" s="85"/>
      <c r="FI71" s="85"/>
      <c r="FJ71" s="85"/>
      <c r="FK71" s="85"/>
      <c r="FL71" s="85"/>
      <c r="FM71" s="85"/>
      <c r="FN71" s="85"/>
      <c r="FO71" s="85"/>
      <c r="FP71" s="85"/>
      <c r="FQ71" s="85"/>
      <c r="FR71" s="85"/>
      <c r="FS71" s="85"/>
      <c r="FT71" s="85"/>
      <c r="FU71" s="85"/>
      <c r="FV71" s="85"/>
      <c r="FW71" s="85"/>
      <c r="FX71" s="85"/>
      <c r="FY71" s="85"/>
      <c r="FZ71" s="85"/>
      <c r="GA71" s="85"/>
      <c r="GB71" s="85"/>
      <c r="GC71" s="85"/>
      <c r="GD71" s="85"/>
      <c r="GE71" s="85"/>
      <c r="GF71" s="85"/>
      <c r="GG71" s="85"/>
      <c r="GH71" s="85"/>
      <c r="GI71" s="85"/>
      <c r="GJ71" s="85"/>
      <c r="GK71" s="85"/>
      <c r="GL71" s="85"/>
      <c r="GM71" s="85"/>
      <c r="GN71" s="85"/>
      <c r="GO71" s="85"/>
      <c r="GP71" s="85"/>
      <c r="GQ71" s="85"/>
      <c r="GR71" s="85"/>
      <c r="GS71" s="85"/>
      <c r="GT71" s="85"/>
      <c r="GU71" s="85"/>
      <c r="GV71" s="85"/>
      <c r="GW71" s="85"/>
      <c r="GX71" s="85"/>
      <c r="GY71" s="85"/>
      <c r="GZ71" s="85"/>
      <c r="HA71" s="85"/>
      <c r="HB71" s="85"/>
      <c r="HC71" s="85"/>
      <c r="HD71" s="85"/>
      <c r="HE71" s="85"/>
      <c r="HF71" s="85"/>
      <c r="HG71" s="85"/>
      <c r="HH71" s="85"/>
      <c r="HI71" s="85"/>
      <c r="HJ71" s="85"/>
      <c r="HK71" s="85"/>
      <c r="HL71" s="85"/>
      <c r="HM71" s="85"/>
      <c r="HN71" s="85"/>
      <c r="HO71" s="85"/>
      <c r="HP71" s="85"/>
      <c r="HQ71" s="85"/>
      <c r="HR71" s="85"/>
      <c r="HS71" s="85"/>
      <c r="HT71" s="85"/>
      <c r="HU71" s="85"/>
      <c r="HV71" s="85"/>
      <c r="HW71" s="85"/>
      <c r="HX71" s="85"/>
      <c r="HY71" s="85"/>
      <c r="HZ71" s="85"/>
      <c r="IA71" s="85"/>
      <c r="IB71" s="85"/>
      <c r="IC71" s="85"/>
      <c r="ID71" s="85"/>
      <c r="IE71" s="85"/>
      <c r="IF71" s="85"/>
      <c r="IG71" s="85"/>
      <c r="IH71" s="85"/>
      <c r="II71" s="85"/>
      <c r="IJ71" s="85"/>
      <c r="IK71" s="85"/>
      <c r="IL71" s="85"/>
      <c r="IM71" s="85"/>
      <c r="IN71" s="85"/>
      <c r="IO71" s="85"/>
      <c r="IP71" s="85"/>
      <c r="IQ71" s="85"/>
      <c r="IR71" s="85"/>
      <c r="IS71" s="85"/>
      <c r="IT71" s="85"/>
      <c r="IU71" s="85"/>
      <c r="IV71" s="85"/>
      <c r="IW71" s="85"/>
      <c r="IX71" s="85"/>
      <c r="IY71" s="85"/>
      <c r="IZ71" s="85"/>
      <c r="JA71" s="85"/>
      <c r="JB71" s="85"/>
      <c r="JC71" s="85"/>
      <c r="JD71" s="85"/>
      <c r="JE71" s="85"/>
      <c r="JF71" s="85"/>
      <c r="JG71" s="85"/>
      <c r="JH71" s="85"/>
      <c r="JI71" s="85"/>
      <c r="JJ71" s="85"/>
      <c r="JK71" s="85"/>
      <c r="JL71" s="85"/>
      <c r="JM71" s="85"/>
      <c r="JN71" s="85"/>
      <c r="JO71" s="85"/>
      <c r="JP71" s="85"/>
      <c r="JQ71" s="85"/>
      <c r="JR71" s="85"/>
      <c r="JS71" s="85"/>
      <c r="JT71" s="85"/>
      <c r="JU71" s="85"/>
      <c r="JV71" s="85"/>
      <c r="JW71" s="85"/>
      <c r="JX71" s="85"/>
      <c r="JY71" s="85"/>
      <c r="JZ71" s="85"/>
      <c r="KA71" s="85"/>
      <c r="KB71" s="85"/>
      <c r="KC71" s="85"/>
      <c r="KD71" s="85"/>
      <c r="KE71" s="85"/>
      <c r="KF71" s="85"/>
      <c r="KG71" s="85"/>
      <c r="KH71" s="85"/>
      <c r="KI71" s="85"/>
      <c r="KJ71" s="85"/>
      <c r="KK71" s="85"/>
      <c r="KL71" s="85"/>
      <c r="KM71" s="85"/>
      <c r="KN71" s="85"/>
      <c r="KO71" s="85"/>
      <c r="KP71" s="85"/>
      <c r="KQ71" s="85"/>
      <c r="KR71" s="85"/>
      <c r="KS71" s="85"/>
      <c r="KT71" s="85"/>
      <c r="KU71" s="85"/>
      <c r="KV71" s="85"/>
      <c r="KW71" s="85"/>
      <c r="KX71" s="85"/>
      <c r="KY71" s="85"/>
      <c r="KZ71" s="85"/>
      <c r="LA71" s="85"/>
      <c r="LB71" s="85"/>
      <c r="LC71" s="85"/>
      <c r="LD71" s="85"/>
      <c r="LE71" s="85"/>
      <c r="LF71" s="85"/>
      <c r="LG71" s="85"/>
      <c r="LH71" s="85"/>
      <c r="LI71" s="85"/>
      <c r="LJ71" s="85"/>
      <c r="LK71" s="85"/>
      <c r="LL71" s="85"/>
      <c r="LM71" s="85"/>
      <c r="LN71" s="85"/>
      <c r="LO71" s="85"/>
      <c r="LP71" s="85"/>
      <c r="LQ71" s="85"/>
      <c r="LR71" s="85"/>
      <c r="LS71" s="85"/>
      <c r="LT71" s="85"/>
      <c r="LU71" s="85"/>
      <c r="LV71" s="85"/>
      <c r="LW71" s="85"/>
      <c r="LX71" s="85"/>
      <c r="LY71" s="85"/>
      <c r="LZ71" s="85"/>
      <c r="MA71" s="85"/>
      <c r="MB71" s="85"/>
      <c r="MC71" s="85"/>
      <c r="MD71" s="85"/>
      <c r="ME71" s="85"/>
      <c r="MF71" s="85"/>
      <c r="MG71" s="85"/>
      <c r="MH71" s="85"/>
      <c r="MI71" s="85"/>
      <c r="MJ71" s="85"/>
      <c r="MK71" s="85"/>
      <c r="ML71" s="85"/>
      <c r="MM71" s="85"/>
      <c r="MN71" s="85"/>
      <c r="MO71" s="85"/>
      <c r="MP71" s="85"/>
      <c r="MQ71" s="85"/>
      <c r="MR71" s="85"/>
      <c r="MS71" s="85"/>
      <c r="MT71" s="85"/>
      <c r="MU71" s="85"/>
      <c r="MV71" s="85"/>
      <c r="MW71" s="85"/>
      <c r="MX71" s="85"/>
      <c r="MY71" s="85"/>
      <c r="MZ71" s="85"/>
      <c r="NA71" s="85"/>
      <c r="NB71" s="85"/>
      <c r="NC71" s="85"/>
      <c r="ND71" s="85"/>
      <c r="NE71" s="85"/>
      <c r="NF71" s="85"/>
      <c r="NG71" s="85"/>
      <c r="NH71" s="85"/>
      <c r="NI71" s="85"/>
      <c r="NJ71" s="85"/>
      <c r="NK71" s="85"/>
      <c r="NL71" s="85"/>
      <c r="NM71" s="85"/>
      <c r="NN71" s="85"/>
      <c r="NO71" s="85"/>
      <c r="NP71" s="85"/>
      <c r="NQ71" s="85"/>
      <c r="NR71" s="85"/>
      <c r="NS71" s="85"/>
      <c r="NT71" s="85"/>
      <c r="NU71" s="85"/>
      <c r="NV71" s="85"/>
      <c r="NW71" s="85"/>
      <c r="NX71" s="85"/>
      <c r="NY71" s="85"/>
      <c r="NZ71" s="85"/>
      <c r="OA71" s="85"/>
      <c r="OB71" s="85"/>
      <c r="OC71" s="85"/>
      <c r="OD71" s="85"/>
      <c r="OE71" s="85"/>
      <c r="OF71" s="85"/>
      <c r="OG71" s="85"/>
      <c r="OH71" s="85"/>
      <c r="OI71" s="85"/>
      <c r="OJ71" s="85"/>
      <c r="OK71" s="85"/>
      <c r="OL71" s="85"/>
      <c r="OM71" s="85"/>
      <c r="ON71" s="85"/>
      <c r="OO71" s="85"/>
      <c r="OP71" s="85"/>
      <c r="OQ71" s="85"/>
      <c r="OR71" s="85"/>
      <c r="OS71" s="85"/>
      <c r="OT71" s="85"/>
      <c r="OU71" s="85"/>
      <c r="OV71" s="85"/>
      <c r="OW71" s="85"/>
      <c r="OX71" s="85"/>
      <c r="OY71" s="85"/>
      <c r="OZ71" s="85"/>
      <c r="PA71" s="85"/>
      <c r="PB71" s="85"/>
      <c r="PC71" s="85"/>
      <c r="PD71" s="85"/>
      <c r="PE71" s="85"/>
      <c r="PF71" s="85"/>
      <c r="PG71" s="85"/>
      <c r="PH71" s="85"/>
      <c r="PI71" s="85"/>
      <c r="PJ71" s="85"/>
      <c r="PK71" s="85"/>
      <c r="PL71" s="85"/>
      <c r="PM71" s="85"/>
      <c r="PN71" s="85"/>
      <c r="PO71" s="85"/>
      <c r="PP71" s="85"/>
      <c r="PQ71" s="85"/>
      <c r="PR71" s="85"/>
      <c r="PS71" s="85"/>
      <c r="PT71" s="85"/>
      <c r="PU71" s="85"/>
      <c r="PV71" s="85"/>
      <c r="PW71" s="85"/>
      <c r="PX71" s="85"/>
      <c r="PY71" s="85"/>
      <c r="PZ71" s="85"/>
      <c r="QA71" s="85"/>
      <c r="QB71" s="85"/>
      <c r="QC71" s="85"/>
      <c r="QD71" s="85"/>
      <c r="QE71" s="85"/>
      <c r="QF71" s="85"/>
      <c r="QG71" s="85"/>
      <c r="QH71" s="85"/>
      <c r="QI71" s="85"/>
      <c r="QJ71" s="85"/>
      <c r="QK71" s="85"/>
      <c r="QL71" s="85"/>
      <c r="QM71" s="85"/>
      <c r="QN71" s="85"/>
      <c r="QO71" s="85"/>
      <c r="QP71" s="85"/>
      <c r="QQ71" s="85"/>
      <c r="QR71" s="85"/>
      <c r="QS71" s="85"/>
      <c r="QT71" s="85"/>
      <c r="QU71" s="85"/>
      <c r="QV71" s="85"/>
      <c r="QW71" s="85"/>
      <c r="QX71" s="85"/>
      <c r="QY71" s="85"/>
      <c r="QZ71" s="85"/>
      <c r="RA71" s="85"/>
      <c r="RB71" s="85"/>
      <c r="RC71" s="85"/>
      <c r="RD71" s="85"/>
      <c r="RE71" s="85"/>
      <c r="RF71" s="85"/>
      <c r="RG71" s="85"/>
      <c r="RH71" s="85"/>
      <c r="RI71" s="85"/>
      <c r="RJ71" s="85"/>
      <c r="RK71" s="85"/>
      <c r="RL71" s="85"/>
      <c r="RM71" s="85"/>
      <c r="RN71" s="85"/>
      <c r="RO71" s="85"/>
      <c r="RP71" s="85"/>
      <c r="RQ71" s="85"/>
      <c r="RR71" s="85"/>
      <c r="RS71" s="85"/>
      <c r="RT71" s="85"/>
      <c r="RU71" s="85"/>
      <c r="RV71" s="85"/>
      <c r="RW71" s="85"/>
      <c r="RX71" s="85"/>
      <c r="RY71" s="85"/>
      <c r="RZ71" s="85"/>
      <c r="SA71" s="85"/>
      <c r="SB71" s="85"/>
      <c r="SC71" s="85"/>
      <c r="SD71" s="85"/>
      <c r="SE71" s="85"/>
      <c r="SF71" s="85"/>
      <c r="SG71" s="85"/>
      <c r="SH71" s="85"/>
      <c r="SI71" s="85"/>
      <c r="SJ71" s="85"/>
      <c r="SK71" s="85"/>
      <c r="SL71" s="85"/>
      <c r="SM71" s="85"/>
      <c r="SN71" s="85"/>
      <c r="SO71" s="85"/>
      <c r="SP71" s="85"/>
      <c r="SQ71" s="85"/>
      <c r="SR71" s="85"/>
      <c r="SS71" s="85"/>
      <c r="ST71" s="85"/>
      <c r="SU71" s="85"/>
      <c r="SV71" s="85"/>
      <c r="SW71" s="85"/>
      <c r="SX71" s="85"/>
      <c r="SY71" s="85"/>
      <c r="SZ71" s="85"/>
      <c r="TA71" s="85"/>
      <c r="TB71" s="85"/>
      <c r="TC71" s="85"/>
      <c r="TD71" s="85"/>
      <c r="TE71" s="85"/>
      <c r="TF71" s="85"/>
      <c r="TG71" s="85"/>
      <c r="TH71" s="85"/>
      <c r="TI71" s="85"/>
      <c r="TJ71" s="85"/>
      <c r="TK71" s="85"/>
      <c r="TL71" s="85"/>
      <c r="TM71" s="85"/>
      <c r="TN71" s="85"/>
      <c r="TO71" s="85"/>
      <c r="TP71" s="85"/>
      <c r="TQ71" s="85"/>
      <c r="TR71" s="85"/>
      <c r="TS71" s="85"/>
      <c r="TT71" s="85"/>
      <c r="TU71" s="85"/>
      <c r="TV71" s="85"/>
      <c r="TW71" s="85"/>
      <c r="TX71" s="85"/>
      <c r="TY71" s="85"/>
      <c r="TZ71" s="85"/>
      <c r="UA71" s="85"/>
      <c r="UB71" s="85"/>
      <c r="UC71" s="85"/>
      <c r="UD71" s="85"/>
      <c r="UE71" s="85"/>
      <c r="UF71" s="85"/>
      <c r="UG71" s="85"/>
      <c r="UH71" s="85"/>
      <c r="UI71" s="85"/>
      <c r="UJ71" s="85"/>
      <c r="UK71" s="85"/>
      <c r="UL71" s="85"/>
      <c r="UM71" s="85"/>
      <c r="UN71" s="85"/>
      <c r="UO71" s="85"/>
      <c r="UP71" s="85"/>
      <c r="UQ71" s="85"/>
      <c r="UR71" s="85"/>
      <c r="US71" s="85"/>
      <c r="UT71" s="85"/>
      <c r="UU71" s="85"/>
      <c r="UV71" s="85"/>
      <c r="UW71" s="85"/>
      <c r="UX71" s="85"/>
      <c r="UY71" s="85"/>
      <c r="UZ71" s="85"/>
      <c r="VA71" s="85"/>
      <c r="VB71" s="85"/>
      <c r="VC71" s="85"/>
      <c r="VD71" s="85"/>
      <c r="VE71" s="85"/>
      <c r="VF71" s="85"/>
      <c r="VG71" s="85"/>
      <c r="VH71" s="85"/>
      <c r="VI71" s="85"/>
      <c r="VJ71" s="85"/>
      <c r="VK71" s="85"/>
      <c r="VL71" s="85"/>
      <c r="VM71" s="85"/>
      <c r="VN71" s="85"/>
      <c r="VO71" s="85"/>
      <c r="VP71" s="85"/>
      <c r="VQ71" s="85"/>
      <c r="VR71" s="85"/>
      <c r="VS71" s="85"/>
      <c r="VT71" s="85"/>
      <c r="VU71" s="85"/>
      <c r="VV71" s="85"/>
      <c r="VW71" s="85"/>
      <c r="VX71" s="85"/>
      <c r="VY71" s="85"/>
      <c r="VZ71" s="85"/>
      <c r="WA71" s="85"/>
      <c r="WB71" s="85"/>
      <c r="WC71" s="85"/>
      <c r="WD71" s="85"/>
      <c r="WE71" s="85"/>
      <c r="WF71" s="85"/>
      <c r="WG71" s="85"/>
      <c r="WH71" s="85"/>
      <c r="WI71" s="85"/>
      <c r="WJ71" s="85"/>
      <c r="WK71" s="85"/>
      <c r="WL71" s="85"/>
      <c r="WM71" s="85"/>
      <c r="WN71" s="85"/>
      <c r="WO71" s="85"/>
      <c r="WP71" s="85"/>
      <c r="WQ71" s="85"/>
      <c r="WR71" s="85"/>
      <c r="WS71" s="85"/>
      <c r="WT71" s="85"/>
      <c r="WU71" s="85"/>
      <c r="WV71" s="85"/>
      <c r="WW71" s="85"/>
      <c r="WX71" s="85"/>
      <c r="WY71" s="85"/>
      <c r="WZ71" s="85"/>
      <c r="XA71" s="85"/>
      <c r="XB71" s="85"/>
      <c r="XC71" s="85"/>
      <c r="XD71" s="85"/>
      <c r="XE71" s="85"/>
      <c r="XF71" s="85"/>
      <c r="XG71" s="85"/>
      <c r="XH71" s="85"/>
      <c r="XI71" s="85"/>
      <c r="XJ71" s="85"/>
      <c r="XK71" s="85"/>
      <c r="XL71" s="85"/>
      <c r="XM71" s="85"/>
      <c r="XN71" s="85"/>
      <c r="XO71" s="85"/>
      <c r="XP71" s="85"/>
      <c r="XQ71" s="85"/>
      <c r="XR71" s="85"/>
      <c r="XS71" s="85"/>
      <c r="XT71" s="85"/>
      <c r="XU71" s="85"/>
      <c r="XV71" s="85"/>
      <c r="XW71" s="85"/>
      <c r="XX71" s="85"/>
      <c r="XY71" s="85"/>
      <c r="XZ71" s="85"/>
      <c r="YA71" s="85"/>
      <c r="YB71" s="85"/>
      <c r="YC71" s="85"/>
      <c r="YD71" s="85"/>
      <c r="YE71" s="85"/>
      <c r="YF71" s="85"/>
      <c r="YG71" s="85"/>
      <c r="YH71" s="85"/>
      <c r="YI71" s="85"/>
      <c r="YJ71" s="85"/>
      <c r="YK71" s="85"/>
      <c r="YL71" s="85"/>
      <c r="YM71" s="85"/>
      <c r="YN71" s="85"/>
      <c r="YO71" s="85"/>
      <c r="YP71" s="85"/>
      <c r="YQ71" s="85"/>
      <c r="YR71" s="85"/>
      <c r="YS71" s="85"/>
      <c r="YT71" s="85"/>
      <c r="YU71" s="85"/>
      <c r="YV71" s="85"/>
      <c r="YW71" s="85"/>
      <c r="YX71" s="85"/>
      <c r="YY71" s="85"/>
      <c r="YZ71" s="85"/>
      <c r="ZA71" s="85"/>
      <c r="ZB71" s="85"/>
      <c r="ZC71" s="85"/>
      <c r="ZD71" s="85"/>
      <c r="ZE71" s="85"/>
      <c r="ZF71" s="85"/>
      <c r="ZG71" s="85"/>
      <c r="ZH71" s="85"/>
      <c r="ZI71" s="85"/>
      <c r="ZJ71" s="85"/>
      <c r="ZK71" s="85"/>
      <c r="ZL71" s="85"/>
      <c r="ZM71" s="85"/>
      <c r="ZN71" s="85"/>
      <c r="ZO71" s="85"/>
      <c r="ZP71" s="85"/>
      <c r="ZQ71" s="85"/>
      <c r="ZR71" s="85"/>
      <c r="ZS71" s="85"/>
      <c r="ZT71" s="85"/>
      <c r="ZU71" s="85"/>
      <c r="ZV71" s="85"/>
      <c r="ZW71" s="85"/>
      <c r="ZX71" s="85"/>
      <c r="ZY71" s="85"/>
      <c r="ZZ71" s="85"/>
      <c r="AAA71" s="85"/>
      <c r="AAB71" s="85"/>
      <c r="AAC71" s="85"/>
      <c r="AAD71" s="85"/>
      <c r="AAE71" s="85"/>
      <c r="AAF71" s="85"/>
      <c r="AAG71" s="85"/>
      <c r="AAH71" s="85"/>
      <c r="AAI71" s="85"/>
      <c r="AAJ71" s="85"/>
      <c r="AAK71" s="85"/>
      <c r="AAL71" s="85"/>
      <c r="AAM71" s="85"/>
      <c r="AAN71" s="85"/>
      <c r="AAO71" s="85"/>
      <c r="AAP71" s="85"/>
      <c r="AAQ71" s="85"/>
      <c r="AAR71" s="85"/>
      <c r="AAS71" s="85"/>
      <c r="AAT71" s="85"/>
      <c r="AAU71" s="85"/>
      <c r="AAV71" s="85"/>
      <c r="AAW71" s="85"/>
      <c r="AAX71" s="85"/>
      <c r="AAY71" s="85"/>
      <c r="AAZ71" s="85"/>
      <c r="ABA71" s="85"/>
      <c r="ABB71" s="85"/>
      <c r="ABC71" s="85"/>
      <c r="ABD71" s="85"/>
      <c r="ABE71" s="85"/>
      <c r="ABF71" s="85"/>
      <c r="ABG71" s="85"/>
      <c r="ABH71" s="85"/>
      <c r="ABI71" s="85"/>
      <c r="ABJ71" s="85"/>
      <c r="ABK71" s="85"/>
      <c r="ABL71" s="85"/>
      <c r="ABM71" s="85"/>
      <c r="ABN71" s="85"/>
      <c r="ABO71" s="85"/>
      <c r="ABP71" s="85"/>
      <c r="ABQ71" s="85"/>
      <c r="ABR71" s="85"/>
      <c r="ABS71" s="85"/>
      <c r="ABT71" s="85"/>
      <c r="ABU71" s="85"/>
      <c r="ABV71" s="85"/>
      <c r="ABW71" s="85"/>
      <c r="ABX71" s="85"/>
      <c r="ABY71" s="85"/>
      <c r="ABZ71" s="85"/>
      <c r="ACA71" s="85"/>
      <c r="ACB71" s="85"/>
      <c r="ACC71" s="85"/>
      <c r="ACD71" s="85"/>
      <c r="ACE71" s="85"/>
      <c r="ACF71" s="85"/>
      <c r="ACG71" s="85"/>
      <c r="ACH71" s="85"/>
      <c r="ACI71" s="85"/>
      <c r="ACJ71" s="85"/>
      <c r="ACK71" s="85"/>
      <c r="ACL71" s="85"/>
      <c r="ACM71" s="85"/>
      <c r="ACN71" s="85"/>
      <c r="ACO71" s="85"/>
      <c r="ACP71" s="85"/>
      <c r="ACQ71" s="85"/>
      <c r="ACR71" s="85"/>
      <c r="ACS71" s="85"/>
      <c r="ACT71" s="85"/>
      <c r="ACU71" s="85"/>
      <c r="ACV71" s="85"/>
      <c r="ACW71" s="85"/>
      <c r="ACX71" s="85"/>
      <c r="ACY71" s="85"/>
      <c r="ACZ71" s="85"/>
      <c r="ADA71" s="85"/>
      <c r="ADB71" s="85"/>
      <c r="ADC71" s="85"/>
      <c r="ADD71" s="85"/>
      <c r="ADE71" s="85"/>
      <c r="ADF71" s="85"/>
      <c r="ADG71" s="85"/>
      <c r="ADH71" s="85"/>
      <c r="ADI71" s="85"/>
      <c r="ADJ71" s="85"/>
      <c r="ADK71" s="85"/>
      <c r="ADL71" s="85"/>
      <c r="ADM71" s="85"/>
      <c r="ADN71" s="85"/>
      <c r="ADO71" s="85"/>
      <c r="ADP71" s="85"/>
      <c r="ADQ71" s="85"/>
      <c r="ADR71" s="85"/>
      <c r="ADS71" s="85"/>
      <c r="ADT71" s="85"/>
      <c r="ADU71" s="85"/>
      <c r="ADV71" s="85"/>
      <c r="ADW71" s="85"/>
      <c r="ADX71" s="85"/>
      <c r="ADY71" s="85"/>
      <c r="ADZ71" s="85"/>
      <c r="AEA71" s="85"/>
      <c r="AEB71" s="85"/>
      <c r="AEC71" s="85"/>
      <c r="AED71" s="85"/>
      <c r="AEE71" s="85"/>
      <c r="AEF71" s="85"/>
      <c r="AEG71" s="85"/>
      <c r="AEH71" s="85"/>
      <c r="AEI71" s="85"/>
      <c r="AEJ71" s="85"/>
      <c r="AEK71" s="85"/>
      <c r="AEL71" s="85"/>
      <c r="AEM71" s="85"/>
      <c r="AEN71" s="85"/>
      <c r="AEO71" s="85"/>
      <c r="AEP71" s="85"/>
      <c r="AEQ71" s="85"/>
      <c r="AER71" s="85"/>
      <c r="AES71" s="85"/>
      <c r="AET71" s="85"/>
      <c r="AEU71" s="85"/>
      <c r="AEV71" s="85"/>
      <c r="AEW71" s="85"/>
      <c r="AEX71" s="85"/>
      <c r="AEY71" s="85"/>
      <c r="AEZ71" s="85"/>
      <c r="AFA71" s="85"/>
      <c r="AFB71" s="85"/>
      <c r="AFC71" s="85"/>
      <c r="AFD71" s="85"/>
      <c r="AFE71" s="85"/>
      <c r="AFF71" s="85"/>
      <c r="AFG71" s="85"/>
      <c r="AFH71" s="85"/>
      <c r="AFI71" s="85"/>
      <c r="AFJ71" s="85"/>
      <c r="AFK71" s="85"/>
      <c r="AFL71" s="85"/>
      <c r="AFM71" s="85"/>
      <c r="AFN71" s="85"/>
      <c r="AFO71" s="85"/>
      <c r="AFP71" s="85"/>
      <c r="AFQ71" s="85"/>
      <c r="AFR71" s="85"/>
      <c r="AFS71" s="85"/>
      <c r="AFT71" s="85"/>
      <c r="AFU71" s="85"/>
      <c r="AFV71" s="85"/>
      <c r="AFW71" s="85"/>
      <c r="AFX71" s="85"/>
      <c r="AFY71" s="85"/>
      <c r="AFZ71" s="85"/>
      <c r="AGA71" s="85"/>
      <c r="AGB71" s="85"/>
      <c r="AGC71" s="85"/>
      <c r="AGD71" s="85"/>
      <c r="AGE71" s="85"/>
      <c r="AGF71" s="85"/>
      <c r="AGG71" s="85"/>
      <c r="AGH71" s="85"/>
      <c r="AGI71" s="85"/>
      <c r="AGJ71" s="85"/>
      <c r="AGK71" s="85"/>
      <c r="AGL71" s="85"/>
      <c r="AGM71" s="85"/>
      <c r="AGN71" s="85"/>
      <c r="AGO71" s="85"/>
      <c r="AGP71" s="85"/>
      <c r="AGQ71" s="85"/>
      <c r="AGR71" s="85"/>
      <c r="AGS71" s="85"/>
      <c r="AGT71" s="85"/>
      <c r="AGU71" s="85"/>
      <c r="AGV71" s="85"/>
      <c r="AGW71" s="85"/>
      <c r="AGX71" s="85"/>
      <c r="AGY71" s="85"/>
      <c r="AGZ71" s="85"/>
      <c r="AHA71" s="85"/>
      <c r="AHB71" s="85"/>
      <c r="AHC71" s="85"/>
      <c r="AHD71" s="85"/>
      <c r="AHE71" s="85"/>
      <c r="AHF71" s="85"/>
      <c r="AHG71" s="85"/>
      <c r="AHH71" s="85"/>
      <c r="AHI71" s="85"/>
      <c r="AHJ71" s="85"/>
      <c r="AHK71" s="85"/>
      <c r="AHL71" s="85"/>
      <c r="AHM71" s="85"/>
      <c r="AHN71" s="85"/>
      <c r="AHO71" s="85"/>
      <c r="AHP71" s="85"/>
      <c r="AHQ71" s="85"/>
      <c r="AHR71" s="85"/>
      <c r="AHS71" s="85"/>
      <c r="AHT71" s="85"/>
      <c r="AHU71" s="85"/>
      <c r="AHV71" s="85"/>
      <c r="AHW71" s="85"/>
      <c r="AHX71" s="85"/>
      <c r="AHY71" s="85"/>
      <c r="AHZ71" s="85"/>
      <c r="AIA71" s="85"/>
      <c r="AIB71" s="85"/>
      <c r="AIC71" s="85"/>
      <c r="AID71" s="85"/>
      <c r="AIE71" s="85"/>
      <c r="AIF71" s="85"/>
      <c r="AIG71" s="85"/>
      <c r="AIH71" s="85"/>
      <c r="AII71" s="85"/>
      <c r="AIJ71" s="85"/>
      <c r="AIK71" s="85"/>
      <c r="AIL71" s="85"/>
      <c r="AIM71" s="85"/>
      <c r="AIN71" s="85"/>
      <c r="AIO71" s="85"/>
      <c r="AIP71" s="85"/>
      <c r="AIQ71" s="85"/>
      <c r="AIR71" s="85"/>
      <c r="AIS71" s="85"/>
      <c r="AIT71" s="85"/>
      <c r="AIU71" s="85"/>
      <c r="AIV71" s="85"/>
      <c r="AIW71" s="85"/>
      <c r="AIX71" s="85"/>
      <c r="AIY71" s="85"/>
      <c r="AIZ71" s="85"/>
      <c r="AJA71" s="85"/>
      <c r="AJB71" s="85"/>
      <c r="AJC71" s="85"/>
      <c r="AJD71" s="85"/>
      <c r="AJE71" s="85"/>
      <c r="AJF71" s="85"/>
      <c r="AJG71" s="85"/>
      <c r="AJH71" s="85"/>
      <c r="AJI71" s="85"/>
      <c r="AJJ71" s="85"/>
      <c r="AJK71" s="85"/>
      <c r="AJL71" s="85"/>
      <c r="AJM71" s="85"/>
      <c r="AJN71" s="85"/>
      <c r="AJO71" s="85"/>
      <c r="AJP71" s="85"/>
      <c r="AJQ71" s="85"/>
      <c r="AJR71" s="85"/>
      <c r="AJS71" s="85"/>
      <c r="AJT71" s="85"/>
      <c r="AJU71" s="85"/>
      <c r="AJV71" s="85"/>
      <c r="AJW71" s="85"/>
      <c r="AJX71" s="85"/>
      <c r="AJY71" s="85"/>
      <c r="AJZ71" s="85"/>
      <c r="AKA71" s="85"/>
      <c r="AKB71" s="85"/>
      <c r="AKC71" s="85"/>
      <c r="AKD71" s="85"/>
      <c r="AKE71" s="85"/>
      <c r="AKF71" s="85"/>
      <c r="AKG71" s="85"/>
      <c r="AKH71" s="85"/>
      <c r="AKI71" s="85"/>
      <c r="AKJ71" s="85"/>
      <c r="AKK71" s="85"/>
      <c r="AKL71" s="85"/>
      <c r="AKM71" s="85"/>
      <c r="AKN71" s="85"/>
      <c r="AKO71" s="85"/>
      <c r="AKP71" s="85"/>
      <c r="AKQ71" s="85"/>
      <c r="AKR71" s="85"/>
      <c r="AKS71" s="85"/>
      <c r="AKT71" s="85"/>
      <c r="AKU71" s="85"/>
      <c r="AKV71" s="85"/>
      <c r="AKW71" s="85"/>
      <c r="AKX71" s="85"/>
      <c r="AKY71" s="85"/>
      <c r="AKZ71" s="85"/>
      <c r="ALA71" s="85"/>
      <c r="ALB71" s="85"/>
      <c r="ALC71" s="85"/>
      <c r="ALD71" s="85"/>
      <c r="ALE71" s="85"/>
      <c r="ALF71" s="85"/>
      <c r="ALG71" s="85"/>
      <c r="ALH71" s="85"/>
      <c r="ALI71" s="85"/>
      <c r="ALJ71" s="85"/>
      <c r="ALK71" s="85"/>
      <c r="ALL71" s="85"/>
      <c r="ALM71" s="85"/>
      <c r="ALN71" s="85"/>
      <c r="ALO71" s="85"/>
      <c r="ALP71" s="85"/>
      <c r="ALQ71" s="85"/>
      <c r="ALR71" s="85"/>
      <c r="ALS71" s="85"/>
      <c r="ALT71" s="85"/>
      <c r="ALU71" s="85"/>
      <c r="ALV71" s="85"/>
      <c r="ALW71" s="85"/>
      <c r="ALX71" s="85"/>
      <c r="ALY71" s="85"/>
      <c r="ALZ71" s="85"/>
      <c r="AMA71" s="85"/>
      <c r="AMB71" s="85"/>
      <c r="AMC71" s="85"/>
      <c r="AMD71" s="85"/>
      <c r="AME71" s="85"/>
      <c r="AMF71" s="85"/>
      <c r="AMG71" s="85"/>
      <c r="AMH71" s="85"/>
      <c r="AMI71" s="85"/>
      <c r="AMJ71" s="85"/>
      <c r="AMK71" s="85"/>
      <c r="AML71" s="85"/>
      <c r="AMM71" s="85"/>
      <c r="AMN71" s="85"/>
      <c r="AMO71" s="85"/>
      <c r="AMP71" s="85"/>
      <c r="AMQ71" s="85"/>
      <c r="AMR71" s="85"/>
      <c r="AMS71" s="85"/>
      <c r="AMT71" s="85"/>
      <c r="AMU71" s="85"/>
      <c r="AMV71" s="85"/>
      <c r="AMW71" s="85"/>
      <c r="AMX71" s="85"/>
      <c r="AMY71" s="85"/>
      <c r="AMZ71" s="85"/>
      <c r="ANA71" s="85"/>
      <c r="ANB71" s="85"/>
      <c r="ANC71" s="85"/>
      <c r="AND71" s="85"/>
      <c r="ANE71" s="85"/>
      <c r="ANF71" s="85"/>
      <c r="ANG71" s="85"/>
      <c r="ANH71" s="85"/>
      <c r="ANI71" s="85"/>
      <c r="ANJ71" s="85"/>
      <c r="ANK71" s="85"/>
      <c r="ANL71" s="85"/>
      <c r="ANM71" s="85"/>
      <c r="ANN71" s="85"/>
      <c r="ANO71" s="85"/>
      <c r="ANP71" s="85"/>
      <c r="ANQ71" s="85"/>
      <c r="ANR71" s="85"/>
      <c r="ANS71" s="85"/>
      <c r="ANT71" s="85"/>
      <c r="ANU71" s="85"/>
      <c r="ANV71" s="85"/>
      <c r="ANW71" s="85"/>
      <c r="ANX71" s="85"/>
      <c r="ANY71" s="85"/>
      <c r="ANZ71" s="85"/>
      <c r="AOA71" s="85"/>
      <c r="AOB71" s="85"/>
      <c r="AOC71" s="85"/>
      <c r="AOD71" s="85"/>
      <c r="AOE71" s="85"/>
      <c r="AOF71" s="85"/>
      <c r="AOG71" s="85"/>
      <c r="AOH71" s="85"/>
      <c r="AOI71" s="85"/>
      <c r="AOJ71" s="85"/>
      <c r="AOK71" s="85"/>
      <c r="AOL71" s="85"/>
      <c r="AOM71" s="85"/>
      <c r="AON71" s="85"/>
      <c r="AOO71" s="85"/>
      <c r="AOP71" s="85"/>
      <c r="AOQ71" s="85"/>
      <c r="AOR71" s="85"/>
      <c r="AOS71" s="85"/>
      <c r="AOT71" s="85"/>
      <c r="AOU71" s="85"/>
      <c r="AOV71" s="85"/>
      <c r="AOW71" s="85"/>
      <c r="AOX71" s="85"/>
      <c r="AOY71" s="85"/>
      <c r="AOZ71" s="85"/>
      <c r="APA71" s="85"/>
      <c r="APB71" s="85"/>
      <c r="APC71" s="85"/>
      <c r="APD71" s="85"/>
      <c r="APE71" s="85"/>
      <c r="APF71" s="85"/>
      <c r="APG71" s="85"/>
      <c r="APH71" s="85"/>
      <c r="API71" s="85"/>
    </row>
    <row r="72" spans="1:1101" ht="33" x14ac:dyDescent="0.25">
      <c r="A72" s="200" t="s">
        <v>171</v>
      </c>
      <c r="B72" s="189">
        <f>SUM(B73:B75)</f>
        <v>3</v>
      </c>
      <c r="C72" s="189"/>
      <c r="D72" s="189"/>
      <c r="E72" s="189">
        <f t="shared" ref="E72:I72" si="34">SUM(E73:E75)</f>
        <v>239.5</v>
      </c>
      <c r="F72" s="189"/>
      <c r="G72" s="206"/>
      <c r="H72" s="206">
        <f t="shared" si="34"/>
        <v>4542.3500000000004</v>
      </c>
      <c r="I72" s="206">
        <f t="shared" si="34"/>
        <v>5613.9</v>
      </c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B72" s="85"/>
      <c r="AC72" s="85"/>
      <c r="AD72" s="85"/>
      <c r="AE72" s="85"/>
      <c r="AF72" s="85"/>
      <c r="AG72" s="85"/>
      <c r="AH72" s="85"/>
      <c r="AI72" s="85"/>
      <c r="AJ72" s="85"/>
      <c r="AK72" s="85"/>
      <c r="AL72" s="85"/>
      <c r="AM72" s="85"/>
      <c r="AN72" s="85"/>
      <c r="AO72" s="85"/>
      <c r="AP72" s="85"/>
      <c r="AQ72" s="85"/>
      <c r="AR72" s="85"/>
      <c r="AS72" s="85"/>
      <c r="AT72" s="85"/>
      <c r="AU72" s="85"/>
      <c r="AV72" s="85"/>
      <c r="AW72" s="85"/>
      <c r="AX72" s="85"/>
      <c r="AY72" s="85"/>
      <c r="AZ72" s="85"/>
      <c r="BA72" s="85"/>
      <c r="BB72" s="85"/>
      <c r="BC72" s="85"/>
      <c r="BD72" s="85"/>
      <c r="BE72" s="85"/>
      <c r="BF72" s="85"/>
      <c r="BG72" s="85"/>
      <c r="BH72" s="85"/>
      <c r="BI72" s="85"/>
      <c r="BJ72" s="85"/>
      <c r="BK72" s="85"/>
      <c r="BL72" s="85"/>
      <c r="BM72" s="85"/>
      <c r="BN72" s="85"/>
      <c r="BO72" s="85"/>
      <c r="BP72" s="85"/>
      <c r="BQ72" s="85"/>
      <c r="BR72" s="85"/>
      <c r="BS72" s="85"/>
      <c r="BT72" s="85"/>
      <c r="BU72" s="85"/>
      <c r="BV72" s="85"/>
      <c r="BW72" s="85"/>
      <c r="BX72" s="85"/>
      <c r="BY72" s="85"/>
      <c r="BZ72" s="85"/>
      <c r="CA72" s="85"/>
      <c r="CB72" s="85"/>
      <c r="CC72" s="85"/>
      <c r="CD72" s="85"/>
      <c r="CE72" s="85"/>
      <c r="CF72" s="85"/>
      <c r="CG72" s="85"/>
      <c r="CH72" s="85"/>
      <c r="CI72" s="85"/>
      <c r="CJ72" s="85"/>
      <c r="CK72" s="85"/>
      <c r="CL72" s="85"/>
      <c r="CM72" s="85"/>
      <c r="CN72" s="85"/>
      <c r="CO72" s="85"/>
      <c r="CP72" s="85"/>
      <c r="CQ72" s="85"/>
      <c r="CR72" s="85"/>
      <c r="CS72" s="85"/>
      <c r="CT72" s="85"/>
      <c r="CU72" s="85"/>
      <c r="CV72" s="85"/>
      <c r="CW72" s="85"/>
      <c r="CX72" s="85"/>
      <c r="CY72" s="85"/>
      <c r="CZ72" s="85"/>
      <c r="DA72" s="85"/>
      <c r="DB72" s="85"/>
      <c r="DC72" s="85"/>
      <c r="DD72" s="85"/>
      <c r="DE72" s="85"/>
      <c r="DF72" s="85"/>
      <c r="DG72" s="85"/>
      <c r="DH72" s="85"/>
      <c r="DI72" s="85"/>
      <c r="DJ72" s="85"/>
      <c r="DK72" s="85"/>
      <c r="DL72" s="85"/>
      <c r="DM72" s="85"/>
      <c r="DN72" s="85"/>
      <c r="DO72" s="85"/>
      <c r="DP72" s="85"/>
      <c r="DQ72" s="85"/>
      <c r="DR72" s="85"/>
      <c r="DS72" s="85"/>
      <c r="DT72" s="85"/>
      <c r="DU72" s="85"/>
      <c r="DV72" s="85"/>
      <c r="DW72" s="85"/>
      <c r="DX72" s="85"/>
      <c r="DY72" s="85"/>
      <c r="DZ72" s="85"/>
      <c r="EA72" s="85"/>
      <c r="EB72" s="85"/>
      <c r="EC72" s="85"/>
      <c r="ED72" s="85"/>
      <c r="EE72" s="85"/>
      <c r="EF72" s="85"/>
      <c r="EG72" s="85"/>
      <c r="EH72" s="85"/>
      <c r="EI72" s="85"/>
      <c r="EJ72" s="85"/>
      <c r="EK72" s="85"/>
      <c r="EL72" s="85"/>
      <c r="EM72" s="85"/>
      <c r="EN72" s="85"/>
      <c r="EO72" s="85"/>
      <c r="EP72" s="85"/>
      <c r="EQ72" s="85"/>
      <c r="ER72" s="85"/>
      <c r="ES72" s="85"/>
      <c r="ET72" s="85"/>
      <c r="EU72" s="85"/>
      <c r="EV72" s="85"/>
      <c r="EW72" s="85"/>
      <c r="EX72" s="85"/>
      <c r="EY72" s="85"/>
      <c r="EZ72" s="85"/>
      <c r="FA72" s="85"/>
      <c r="FB72" s="85"/>
      <c r="FC72" s="85"/>
      <c r="FD72" s="85"/>
      <c r="FE72" s="85"/>
      <c r="FF72" s="85"/>
      <c r="FG72" s="85"/>
      <c r="FH72" s="85"/>
      <c r="FI72" s="85"/>
      <c r="FJ72" s="85"/>
      <c r="FK72" s="85"/>
      <c r="FL72" s="85"/>
      <c r="FM72" s="85"/>
      <c r="FN72" s="85"/>
      <c r="FO72" s="85"/>
      <c r="FP72" s="85"/>
      <c r="FQ72" s="85"/>
      <c r="FR72" s="85"/>
      <c r="FS72" s="85"/>
      <c r="FT72" s="85"/>
      <c r="FU72" s="85"/>
      <c r="FV72" s="85"/>
      <c r="FW72" s="85"/>
      <c r="FX72" s="85"/>
      <c r="FY72" s="85"/>
      <c r="FZ72" s="85"/>
      <c r="GA72" s="85"/>
      <c r="GB72" s="85"/>
      <c r="GC72" s="85"/>
      <c r="GD72" s="85"/>
      <c r="GE72" s="85"/>
      <c r="GF72" s="85"/>
      <c r="GG72" s="85"/>
      <c r="GH72" s="85"/>
      <c r="GI72" s="85"/>
      <c r="GJ72" s="85"/>
      <c r="GK72" s="85"/>
      <c r="GL72" s="85"/>
      <c r="GM72" s="85"/>
      <c r="GN72" s="85"/>
      <c r="GO72" s="85"/>
      <c r="GP72" s="85"/>
      <c r="GQ72" s="85"/>
      <c r="GR72" s="85"/>
      <c r="GS72" s="85"/>
      <c r="GT72" s="85"/>
      <c r="GU72" s="85"/>
      <c r="GV72" s="85"/>
      <c r="GW72" s="85"/>
      <c r="GX72" s="85"/>
      <c r="GY72" s="85"/>
      <c r="GZ72" s="85"/>
      <c r="HA72" s="85"/>
      <c r="HB72" s="85"/>
      <c r="HC72" s="85"/>
      <c r="HD72" s="85"/>
      <c r="HE72" s="85"/>
      <c r="HF72" s="85"/>
      <c r="HG72" s="85"/>
      <c r="HH72" s="85"/>
      <c r="HI72" s="85"/>
      <c r="HJ72" s="85"/>
      <c r="HK72" s="85"/>
      <c r="HL72" s="85"/>
      <c r="HM72" s="85"/>
      <c r="HN72" s="85"/>
      <c r="HO72" s="85"/>
      <c r="HP72" s="85"/>
      <c r="HQ72" s="85"/>
      <c r="HR72" s="85"/>
      <c r="HS72" s="85"/>
      <c r="HT72" s="85"/>
      <c r="HU72" s="85"/>
      <c r="HV72" s="85"/>
      <c r="HW72" s="85"/>
      <c r="HX72" s="85"/>
      <c r="HY72" s="85"/>
      <c r="HZ72" s="85"/>
      <c r="IA72" s="85"/>
      <c r="IB72" s="85"/>
      <c r="IC72" s="85"/>
      <c r="ID72" s="85"/>
      <c r="IE72" s="85"/>
      <c r="IF72" s="85"/>
      <c r="IG72" s="85"/>
      <c r="IH72" s="85"/>
      <c r="II72" s="85"/>
      <c r="IJ72" s="85"/>
      <c r="IK72" s="85"/>
      <c r="IL72" s="85"/>
      <c r="IM72" s="85"/>
      <c r="IN72" s="85"/>
      <c r="IO72" s="85"/>
      <c r="IP72" s="85"/>
      <c r="IQ72" s="85"/>
      <c r="IR72" s="85"/>
      <c r="IS72" s="85"/>
      <c r="IT72" s="85"/>
      <c r="IU72" s="85"/>
      <c r="IV72" s="85"/>
      <c r="IW72" s="85"/>
      <c r="IX72" s="85"/>
      <c r="IY72" s="85"/>
      <c r="IZ72" s="85"/>
      <c r="JA72" s="85"/>
      <c r="JB72" s="85"/>
      <c r="JC72" s="85"/>
      <c r="JD72" s="85"/>
      <c r="JE72" s="85"/>
      <c r="JF72" s="85"/>
      <c r="JG72" s="85"/>
      <c r="JH72" s="85"/>
      <c r="JI72" s="85"/>
      <c r="JJ72" s="85"/>
      <c r="JK72" s="85"/>
      <c r="JL72" s="85"/>
      <c r="JM72" s="85"/>
      <c r="JN72" s="85"/>
      <c r="JO72" s="85"/>
      <c r="JP72" s="85"/>
      <c r="JQ72" s="85"/>
      <c r="JR72" s="85"/>
      <c r="JS72" s="85"/>
      <c r="JT72" s="85"/>
      <c r="JU72" s="85"/>
      <c r="JV72" s="85"/>
      <c r="JW72" s="85"/>
      <c r="JX72" s="85"/>
      <c r="JY72" s="85"/>
      <c r="JZ72" s="85"/>
      <c r="KA72" s="85"/>
      <c r="KB72" s="85"/>
      <c r="KC72" s="85"/>
      <c r="KD72" s="85"/>
      <c r="KE72" s="85"/>
      <c r="KF72" s="85"/>
      <c r="KG72" s="85"/>
      <c r="KH72" s="85"/>
      <c r="KI72" s="85"/>
      <c r="KJ72" s="85"/>
      <c r="KK72" s="85"/>
      <c r="KL72" s="85"/>
      <c r="KM72" s="85"/>
      <c r="KN72" s="85"/>
      <c r="KO72" s="85"/>
      <c r="KP72" s="85"/>
      <c r="KQ72" s="85"/>
      <c r="KR72" s="85"/>
      <c r="KS72" s="85"/>
      <c r="KT72" s="85"/>
      <c r="KU72" s="85"/>
      <c r="KV72" s="85"/>
      <c r="KW72" s="85"/>
      <c r="KX72" s="85"/>
      <c r="KY72" s="85"/>
      <c r="KZ72" s="85"/>
      <c r="LA72" s="85"/>
      <c r="LB72" s="85"/>
      <c r="LC72" s="85"/>
      <c r="LD72" s="85"/>
      <c r="LE72" s="85"/>
      <c r="LF72" s="85"/>
      <c r="LG72" s="85"/>
      <c r="LH72" s="85"/>
      <c r="LI72" s="85"/>
      <c r="LJ72" s="85"/>
      <c r="LK72" s="85"/>
      <c r="LL72" s="85"/>
      <c r="LM72" s="85"/>
      <c r="LN72" s="85"/>
      <c r="LO72" s="85"/>
      <c r="LP72" s="85"/>
      <c r="LQ72" s="85"/>
      <c r="LR72" s="85"/>
      <c r="LS72" s="85"/>
      <c r="LT72" s="85"/>
      <c r="LU72" s="85"/>
      <c r="LV72" s="85"/>
      <c r="LW72" s="85"/>
      <c r="LX72" s="85"/>
      <c r="LY72" s="85"/>
      <c r="LZ72" s="85"/>
      <c r="MA72" s="85"/>
      <c r="MB72" s="85"/>
      <c r="MC72" s="85"/>
      <c r="MD72" s="85"/>
      <c r="ME72" s="85"/>
      <c r="MF72" s="85"/>
      <c r="MG72" s="85"/>
      <c r="MH72" s="85"/>
      <c r="MI72" s="85"/>
      <c r="MJ72" s="85"/>
      <c r="MK72" s="85"/>
      <c r="ML72" s="85"/>
      <c r="MM72" s="85"/>
      <c r="MN72" s="85"/>
      <c r="MO72" s="85"/>
      <c r="MP72" s="85"/>
      <c r="MQ72" s="85"/>
      <c r="MR72" s="85"/>
      <c r="MS72" s="85"/>
      <c r="MT72" s="85"/>
      <c r="MU72" s="85"/>
      <c r="MV72" s="85"/>
      <c r="MW72" s="85"/>
      <c r="MX72" s="85"/>
      <c r="MY72" s="85"/>
      <c r="MZ72" s="85"/>
      <c r="NA72" s="85"/>
      <c r="NB72" s="85"/>
      <c r="NC72" s="85"/>
      <c r="ND72" s="85"/>
      <c r="NE72" s="85"/>
      <c r="NF72" s="85"/>
      <c r="NG72" s="85"/>
      <c r="NH72" s="85"/>
      <c r="NI72" s="85"/>
      <c r="NJ72" s="85"/>
      <c r="NK72" s="85"/>
      <c r="NL72" s="85"/>
      <c r="NM72" s="85"/>
      <c r="NN72" s="85"/>
      <c r="NO72" s="85"/>
      <c r="NP72" s="85"/>
      <c r="NQ72" s="85"/>
      <c r="NR72" s="85"/>
      <c r="NS72" s="85"/>
      <c r="NT72" s="85"/>
      <c r="NU72" s="85"/>
      <c r="NV72" s="85"/>
      <c r="NW72" s="85"/>
      <c r="NX72" s="85"/>
      <c r="NY72" s="85"/>
      <c r="NZ72" s="85"/>
      <c r="OA72" s="85"/>
      <c r="OB72" s="85"/>
      <c r="OC72" s="85"/>
      <c r="OD72" s="85"/>
      <c r="OE72" s="85"/>
      <c r="OF72" s="85"/>
      <c r="OG72" s="85"/>
      <c r="OH72" s="85"/>
      <c r="OI72" s="85"/>
      <c r="OJ72" s="85"/>
      <c r="OK72" s="85"/>
      <c r="OL72" s="85"/>
      <c r="OM72" s="85"/>
      <c r="ON72" s="85"/>
      <c r="OO72" s="85"/>
      <c r="OP72" s="85"/>
      <c r="OQ72" s="85"/>
      <c r="OR72" s="85"/>
      <c r="OS72" s="85"/>
      <c r="OT72" s="85"/>
      <c r="OU72" s="85"/>
      <c r="OV72" s="85"/>
      <c r="OW72" s="85"/>
      <c r="OX72" s="85"/>
      <c r="OY72" s="85"/>
      <c r="OZ72" s="85"/>
      <c r="PA72" s="85"/>
      <c r="PB72" s="85"/>
      <c r="PC72" s="85"/>
      <c r="PD72" s="85"/>
      <c r="PE72" s="85"/>
      <c r="PF72" s="85"/>
      <c r="PG72" s="85"/>
      <c r="PH72" s="85"/>
      <c r="PI72" s="85"/>
      <c r="PJ72" s="85"/>
      <c r="PK72" s="85"/>
      <c r="PL72" s="85"/>
      <c r="PM72" s="85"/>
      <c r="PN72" s="85"/>
      <c r="PO72" s="85"/>
      <c r="PP72" s="85"/>
      <c r="PQ72" s="85"/>
      <c r="PR72" s="85"/>
      <c r="PS72" s="85"/>
      <c r="PT72" s="85"/>
      <c r="PU72" s="85"/>
      <c r="PV72" s="85"/>
      <c r="PW72" s="85"/>
      <c r="PX72" s="85"/>
      <c r="PY72" s="85"/>
      <c r="PZ72" s="85"/>
      <c r="QA72" s="85"/>
      <c r="QB72" s="85"/>
      <c r="QC72" s="85"/>
      <c r="QD72" s="85"/>
      <c r="QE72" s="85"/>
      <c r="QF72" s="85"/>
      <c r="QG72" s="85"/>
      <c r="QH72" s="85"/>
      <c r="QI72" s="85"/>
      <c r="QJ72" s="85"/>
      <c r="QK72" s="85"/>
      <c r="QL72" s="85"/>
      <c r="QM72" s="85"/>
      <c r="QN72" s="85"/>
      <c r="QO72" s="85"/>
      <c r="QP72" s="85"/>
      <c r="QQ72" s="85"/>
      <c r="QR72" s="85"/>
      <c r="QS72" s="85"/>
      <c r="QT72" s="85"/>
      <c r="QU72" s="85"/>
      <c r="QV72" s="85"/>
      <c r="QW72" s="85"/>
      <c r="QX72" s="85"/>
      <c r="QY72" s="85"/>
      <c r="QZ72" s="85"/>
      <c r="RA72" s="85"/>
      <c r="RB72" s="85"/>
      <c r="RC72" s="85"/>
      <c r="RD72" s="85"/>
      <c r="RE72" s="85"/>
      <c r="RF72" s="85"/>
      <c r="RG72" s="85"/>
      <c r="RH72" s="85"/>
      <c r="RI72" s="85"/>
      <c r="RJ72" s="85"/>
      <c r="RK72" s="85"/>
      <c r="RL72" s="85"/>
      <c r="RM72" s="85"/>
      <c r="RN72" s="85"/>
      <c r="RO72" s="85"/>
      <c r="RP72" s="85"/>
      <c r="RQ72" s="85"/>
      <c r="RR72" s="85"/>
      <c r="RS72" s="85"/>
      <c r="RT72" s="85"/>
      <c r="RU72" s="85"/>
      <c r="RV72" s="85"/>
      <c r="RW72" s="85"/>
      <c r="RX72" s="85"/>
      <c r="RY72" s="85"/>
      <c r="RZ72" s="85"/>
      <c r="SA72" s="85"/>
      <c r="SB72" s="85"/>
      <c r="SC72" s="85"/>
      <c r="SD72" s="85"/>
      <c r="SE72" s="85"/>
      <c r="SF72" s="85"/>
      <c r="SG72" s="85"/>
      <c r="SH72" s="85"/>
      <c r="SI72" s="85"/>
      <c r="SJ72" s="85"/>
      <c r="SK72" s="85"/>
      <c r="SL72" s="85"/>
      <c r="SM72" s="85"/>
      <c r="SN72" s="85"/>
      <c r="SO72" s="85"/>
      <c r="SP72" s="85"/>
      <c r="SQ72" s="85"/>
      <c r="SR72" s="85"/>
      <c r="SS72" s="85"/>
      <c r="ST72" s="85"/>
      <c r="SU72" s="85"/>
      <c r="SV72" s="85"/>
      <c r="SW72" s="85"/>
      <c r="SX72" s="85"/>
      <c r="SY72" s="85"/>
      <c r="SZ72" s="85"/>
      <c r="TA72" s="85"/>
      <c r="TB72" s="85"/>
      <c r="TC72" s="85"/>
      <c r="TD72" s="85"/>
      <c r="TE72" s="85"/>
      <c r="TF72" s="85"/>
      <c r="TG72" s="85"/>
      <c r="TH72" s="85"/>
      <c r="TI72" s="85"/>
      <c r="TJ72" s="85"/>
      <c r="TK72" s="85"/>
      <c r="TL72" s="85"/>
      <c r="TM72" s="85"/>
      <c r="TN72" s="85"/>
      <c r="TO72" s="85"/>
      <c r="TP72" s="85"/>
      <c r="TQ72" s="85"/>
      <c r="TR72" s="85"/>
      <c r="TS72" s="85"/>
      <c r="TT72" s="85"/>
      <c r="TU72" s="85"/>
      <c r="TV72" s="85"/>
      <c r="TW72" s="85"/>
      <c r="TX72" s="85"/>
      <c r="TY72" s="85"/>
      <c r="TZ72" s="85"/>
      <c r="UA72" s="85"/>
      <c r="UB72" s="85"/>
      <c r="UC72" s="85"/>
      <c r="UD72" s="85"/>
      <c r="UE72" s="85"/>
      <c r="UF72" s="85"/>
      <c r="UG72" s="85"/>
      <c r="UH72" s="85"/>
      <c r="UI72" s="85"/>
      <c r="UJ72" s="85"/>
      <c r="UK72" s="85"/>
      <c r="UL72" s="85"/>
      <c r="UM72" s="85"/>
      <c r="UN72" s="85"/>
      <c r="UO72" s="85"/>
      <c r="UP72" s="85"/>
      <c r="UQ72" s="85"/>
      <c r="UR72" s="85"/>
      <c r="US72" s="85"/>
      <c r="UT72" s="85"/>
      <c r="UU72" s="85"/>
      <c r="UV72" s="85"/>
      <c r="UW72" s="85"/>
      <c r="UX72" s="85"/>
      <c r="UY72" s="85"/>
      <c r="UZ72" s="85"/>
      <c r="VA72" s="85"/>
      <c r="VB72" s="85"/>
      <c r="VC72" s="85"/>
      <c r="VD72" s="85"/>
      <c r="VE72" s="85"/>
      <c r="VF72" s="85"/>
      <c r="VG72" s="85"/>
      <c r="VH72" s="85"/>
      <c r="VI72" s="85"/>
      <c r="VJ72" s="85"/>
      <c r="VK72" s="85"/>
      <c r="VL72" s="85"/>
      <c r="VM72" s="85"/>
      <c r="VN72" s="85"/>
      <c r="VO72" s="85"/>
      <c r="VP72" s="85"/>
      <c r="VQ72" s="85"/>
      <c r="VR72" s="85"/>
      <c r="VS72" s="85"/>
      <c r="VT72" s="85"/>
      <c r="VU72" s="85"/>
      <c r="VV72" s="85"/>
      <c r="VW72" s="85"/>
      <c r="VX72" s="85"/>
      <c r="VY72" s="85"/>
      <c r="VZ72" s="85"/>
      <c r="WA72" s="85"/>
      <c r="WB72" s="85"/>
      <c r="WC72" s="85"/>
      <c r="WD72" s="85"/>
      <c r="WE72" s="85"/>
      <c r="WF72" s="85"/>
      <c r="WG72" s="85"/>
      <c r="WH72" s="85"/>
      <c r="WI72" s="85"/>
      <c r="WJ72" s="85"/>
      <c r="WK72" s="85"/>
      <c r="WL72" s="85"/>
      <c r="WM72" s="85"/>
      <c r="WN72" s="85"/>
      <c r="WO72" s="85"/>
      <c r="WP72" s="85"/>
      <c r="WQ72" s="85"/>
      <c r="WR72" s="85"/>
      <c r="WS72" s="85"/>
      <c r="WT72" s="85"/>
      <c r="WU72" s="85"/>
      <c r="WV72" s="85"/>
      <c r="WW72" s="85"/>
      <c r="WX72" s="85"/>
      <c r="WY72" s="85"/>
      <c r="WZ72" s="85"/>
      <c r="XA72" s="85"/>
      <c r="XB72" s="85"/>
      <c r="XC72" s="85"/>
      <c r="XD72" s="85"/>
      <c r="XE72" s="85"/>
      <c r="XF72" s="85"/>
      <c r="XG72" s="85"/>
      <c r="XH72" s="85"/>
      <c r="XI72" s="85"/>
      <c r="XJ72" s="85"/>
      <c r="XK72" s="85"/>
      <c r="XL72" s="85"/>
      <c r="XM72" s="85"/>
      <c r="XN72" s="85"/>
      <c r="XO72" s="85"/>
      <c r="XP72" s="85"/>
      <c r="XQ72" s="85"/>
      <c r="XR72" s="85"/>
      <c r="XS72" s="85"/>
      <c r="XT72" s="85"/>
      <c r="XU72" s="85"/>
      <c r="XV72" s="85"/>
      <c r="XW72" s="85"/>
      <c r="XX72" s="85"/>
      <c r="XY72" s="85"/>
      <c r="XZ72" s="85"/>
      <c r="YA72" s="85"/>
      <c r="YB72" s="85"/>
      <c r="YC72" s="85"/>
      <c r="YD72" s="85"/>
      <c r="YE72" s="85"/>
      <c r="YF72" s="85"/>
      <c r="YG72" s="85"/>
      <c r="YH72" s="85"/>
      <c r="YI72" s="85"/>
      <c r="YJ72" s="85"/>
      <c r="YK72" s="85"/>
      <c r="YL72" s="85"/>
      <c r="YM72" s="85"/>
      <c r="YN72" s="85"/>
      <c r="YO72" s="85"/>
      <c r="YP72" s="85"/>
      <c r="YQ72" s="85"/>
      <c r="YR72" s="85"/>
      <c r="YS72" s="85"/>
      <c r="YT72" s="85"/>
      <c r="YU72" s="85"/>
      <c r="YV72" s="85"/>
      <c r="YW72" s="85"/>
      <c r="YX72" s="85"/>
      <c r="YY72" s="85"/>
      <c r="YZ72" s="85"/>
      <c r="ZA72" s="85"/>
      <c r="ZB72" s="85"/>
      <c r="ZC72" s="85"/>
      <c r="ZD72" s="85"/>
      <c r="ZE72" s="85"/>
      <c r="ZF72" s="85"/>
      <c r="ZG72" s="85"/>
      <c r="ZH72" s="85"/>
      <c r="ZI72" s="85"/>
      <c r="ZJ72" s="85"/>
      <c r="ZK72" s="85"/>
      <c r="ZL72" s="85"/>
      <c r="ZM72" s="85"/>
      <c r="ZN72" s="85"/>
      <c r="ZO72" s="85"/>
      <c r="ZP72" s="85"/>
      <c r="ZQ72" s="85"/>
      <c r="ZR72" s="85"/>
      <c r="ZS72" s="85"/>
      <c r="ZT72" s="85"/>
      <c r="ZU72" s="85"/>
      <c r="ZV72" s="85"/>
      <c r="ZW72" s="85"/>
      <c r="ZX72" s="85"/>
      <c r="ZY72" s="85"/>
      <c r="ZZ72" s="85"/>
      <c r="AAA72" s="85"/>
      <c r="AAB72" s="85"/>
      <c r="AAC72" s="85"/>
      <c r="AAD72" s="85"/>
      <c r="AAE72" s="85"/>
      <c r="AAF72" s="85"/>
      <c r="AAG72" s="85"/>
      <c r="AAH72" s="85"/>
      <c r="AAI72" s="85"/>
      <c r="AAJ72" s="85"/>
      <c r="AAK72" s="85"/>
      <c r="AAL72" s="85"/>
      <c r="AAM72" s="85"/>
      <c r="AAN72" s="85"/>
      <c r="AAO72" s="85"/>
      <c r="AAP72" s="85"/>
      <c r="AAQ72" s="85"/>
      <c r="AAR72" s="85"/>
      <c r="AAS72" s="85"/>
      <c r="AAT72" s="85"/>
      <c r="AAU72" s="85"/>
      <c r="AAV72" s="85"/>
      <c r="AAW72" s="85"/>
      <c r="AAX72" s="85"/>
      <c r="AAY72" s="85"/>
      <c r="AAZ72" s="85"/>
      <c r="ABA72" s="85"/>
      <c r="ABB72" s="85"/>
      <c r="ABC72" s="85"/>
      <c r="ABD72" s="85"/>
      <c r="ABE72" s="85"/>
      <c r="ABF72" s="85"/>
      <c r="ABG72" s="85"/>
      <c r="ABH72" s="85"/>
      <c r="ABI72" s="85"/>
      <c r="ABJ72" s="85"/>
      <c r="ABK72" s="85"/>
      <c r="ABL72" s="85"/>
      <c r="ABM72" s="85"/>
      <c r="ABN72" s="85"/>
      <c r="ABO72" s="85"/>
      <c r="ABP72" s="85"/>
      <c r="ABQ72" s="85"/>
      <c r="ABR72" s="85"/>
      <c r="ABS72" s="85"/>
      <c r="ABT72" s="85"/>
      <c r="ABU72" s="85"/>
      <c r="ABV72" s="85"/>
      <c r="ABW72" s="85"/>
      <c r="ABX72" s="85"/>
      <c r="ABY72" s="85"/>
      <c r="ABZ72" s="85"/>
      <c r="ACA72" s="85"/>
      <c r="ACB72" s="85"/>
      <c r="ACC72" s="85"/>
      <c r="ACD72" s="85"/>
      <c r="ACE72" s="85"/>
      <c r="ACF72" s="85"/>
      <c r="ACG72" s="85"/>
      <c r="ACH72" s="85"/>
      <c r="ACI72" s="85"/>
      <c r="ACJ72" s="85"/>
      <c r="ACK72" s="85"/>
      <c r="ACL72" s="85"/>
      <c r="ACM72" s="85"/>
      <c r="ACN72" s="85"/>
      <c r="ACO72" s="85"/>
      <c r="ACP72" s="85"/>
      <c r="ACQ72" s="85"/>
      <c r="ACR72" s="85"/>
      <c r="ACS72" s="85"/>
      <c r="ACT72" s="85"/>
      <c r="ACU72" s="85"/>
      <c r="ACV72" s="85"/>
      <c r="ACW72" s="85"/>
      <c r="ACX72" s="85"/>
      <c r="ACY72" s="85"/>
      <c r="ACZ72" s="85"/>
      <c r="ADA72" s="85"/>
      <c r="ADB72" s="85"/>
      <c r="ADC72" s="85"/>
      <c r="ADD72" s="85"/>
      <c r="ADE72" s="85"/>
      <c r="ADF72" s="85"/>
      <c r="ADG72" s="85"/>
      <c r="ADH72" s="85"/>
      <c r="ADI72" s="85"/>
      <c r="ADJ72" s="85"/>
      <c r="ADK72" s="85"/>
      <c r="ADL72" s="85"/>
      <c r="ADM72" s="85"/>
      <c r="ADN72" s="85"/>
      <c r="ADO72" s="85"/>
      <c r="ADP72" s="85"/>
      <c r="ADQ72" s="85"/>
      <c r="ADR72" s="85"/>
      <c r="ADS72" s="85"/>
      <c r="ADT72" s="85"/>
      <c r="ADU72" s="85"/>
      <c r="ADV72" s="85"/>
      <c r="ADW72" s="85"/>
      <c r="ADX72" s="85"/>
      <c r="ADY72" s="85"/>
      <c r="ADZ72" s="85"/>
      <c r="AEA72" s="85"/>
      <c r="AEB72" s="85"/>
      <c r="AEC72" s="85"/>
      <c r="AED72" s="85"/>
      <c r="AEE72" s="85"/>
      <c r="AEF72" s="85"/>
      <c r="AEG72" s="85"/>
      <c r="AEH72" s="85"/>
      <c r="AEI72" s="85"/>
      <c r="AEJ72" s="85"/>
      <c r="AEK72" s="85"/>
      <c r="AEL72" s="85"/>
      <c r="AEM72" s="85"/>
      <c r="AEN72" s="85"/>
      <c r="AEO72" s="85"/>
      <c r="AEP72" s="85"/>
      <c r="AEQ72" s="85"/>
      <c r="AER72" s="85"/>
      <c r="AES72" s="85"/>
      <c r="AET72" s="85"/>
      <c r="AEU72" s="85"/>
      <c r="AEV72" s="85"/>
      <c r="AEW72" s="85"/>
      <c r="AEX72" s="85"/>
      <c r="AEY72" s="85"/>
      <c r="AEZ72" s="85"/>
      <c r="AFA72" s="85"/>
      <c r="AFB72" s="85"/>
      <c r="AFC72" s="85"/>
      <c r="AFD72" s="85"/>
      <c r="AFE72" s="85"/>
      <c r="AFF72" s="85"/>
      <c r="AFG72" s="85"/>
      <c r="AFH72" s="85"/>
      <c r="AFI72" s="85"/>
      <c r="AFJ72" s="85"/>
      <c r="AFK72" s="85"/>
      <c r="AFL72" s="85"/>
      <c r="AFM72" s="85"/>
      <c r="AFN72" s="85"/>
      <c r="AFO72" s="85"/>
      <c r="AFP72" s="85"/>
      <c r="AFQ72" s="85"/>
      <c r="AFR72" s="85"/>
      <c r="AFS72" s="85"/>
      <c r="AFT72" s="85"/>
      <c r="AFU72" s="85"/>
      <c r="AFV72" s="85"/>
      <c r="AFW72" s="85"/>
      <c r="AFX72" s="85"/>
      <c r="AFY72" s="85"/>
      <c r="AFZ72" s="85"/>
      <c r="AGA72" s="85"/>
      <c r="AGB72" s="85"/>
      <c r="AGC72" s="85"/>
      <c r="AGD72" s="85"/>
      <c r="AGE72" s="85"/>
      <c r="AGF72" s="85"/>
      <c r="AGG72" s="85"/>
      <c r="AGH72" s="85"/>
      <c r="AGI72" s="85"/>
      <c r="AGJ72" s="85"/>
      <c r="AGK72" s="85"/>
      <c r="AGL72" s="85"/>
      <c r="AGM72" s="85"/>
      <c r="AGN72" s="85"/>
      <c r="AGO72" s="85"/>
      <c r="AGP72" s="85"/>
      <c r="AGQ72" s="85"/>
      <c r="AGR72" s="85"/>
      <c r="AGS72" s="85"/>
      <c r="AGT72" s="85"/>
      <c r="AGU72" s="85"/>
      <c r="AGV72" s="85"/>
      <c r="AGW72" s="85"/>
      <c r="AGX72" s="85"/>
      <c r="AGY72" s="85"/>
      <c r="AGZ72" s="85"/>
      <c r="AHA72" s="85"/>
      <c r="AHB72" s="85"/>
      <c r="AHC72" s="85"/>
      <c r="AHD72" s="85"/>
      <c r="AHE72" s="85"/>
      <c r="AHF72" s="85"/>
      <c r="AHG72" s="85"/>
      <c r="AHH72" s="85"/>
      <c r="AHI72" s="85"/>
      <c r="AHJ72" s="85"/>
      <c r="AHK72" s="85"/>
      <c r="AHL72" s="85"/>
      <c r="AHM72" s="85"/>
      <c r="AHN72" s="85"/>
      <c r="AHO72" s="85"/>
      <c r="AHP72" s="85"/>
      <c r="AHQ72" s="85"/>
      <c r="AHR72" s="85"/>
      <c r="AHS72" s="85"/>
      <c r="AHT72" s="85"/>
      <c r="AHU72" s="85"/>
      <c r="AHV72" s="85"/>
      <c r="AHW72" s="85"/>
      <c r="AHX72" s="85"/>
      <c r="AHY72" s="85"/>
      <c r="AHZ72" s="85"/>
      <c r="AIA72" s="85"/>
      <c r="AIB72" s="85"/>
      <c r="AIC72" s="85"/>
      <c r="AID72" s="85"/>
      <c r="AIE72" s="85"/>
      <c r="AIF72" s="85"/>
      <c r="AIG72" s="85"/>
      <c r="AIH72" s="85"/>
      <c r="AII72" s="85"/>
      <c r="AIJ72" s="85"/>
      <c r="AIK72" s="85"/>
      <c r="AIL72" s="85"/>
      <c r="AIM72" s="85"/>
      <c r="AIN72" s="85"/>
      <c r="AIO72" s="85"/>
      <c r="AIP72" s="85"/>
      <c r="AIQ72" s="85"/>
      <c r="AIR72" s="85"/>
      <c r="AIS72" s="85"/>
      <c r="AIT72" s="85"/>
      <c r="AIU72" s="85"/>
      <c r="AIV72" s="85"/>
      <c r="AIW72" s="85"/>
      <c r="AIX72" s="85"/>
      <c r="AIY72" s="85"/>
      <c r="AIZ72" s="85"/>
      <c r="AJA72" s="85"/>
      <c r="AJB72" s="85"/>
      <c r="AJC72" s="85"/>
      <c r="AJD72" s="85"/>
      <c r="AJE72" s="85"/>
      <c r="AJF72" s="85"/>
      <c r="AJG72" s="85"/>
      <c r="AJH72" s="85"/>
      <c r="AJI72" s="85"/>
      <c r="AJJ72" s="85"/>
      <c r="AJK72" s="85"/>
      <c r="AJL72" s="85"/>
      <c r="AJM72" s="85"/>
      <c r="AJN72" s="85"/>
      <c r="AJO72" s="85"/>
      <c r="AJP72" s="85"/>
      <c r="AJQ72" s="85"/>
      <c r="AJR72" s="85"/>
      <c r="AJS72" s="85"/>
      <c r="AJT72" s="85"/>
      <c r="AJU72" s="85"/>
      <c r="AJV72" s="85"/>
      <c r="AJW72" s="85"/>
      <c r="AJX72" s="85"/>
      <c r="AJY72" s="85"/>
      <c r="AJZ72" s="85"/>
      <c r="AKA72" s="85"/>
      <c r="AKB72" s="85"/>
      <c r="AKC72" s="85"/>
      <c r="AKD72" s="85"/>
      <c r="AKE72" s="85"/>
      <c r="AKF72" s="85"/>
      <c r="AKG72" s="85"/>
      <c r="AKH72" s="85"/>
      <c r="AKI72" s="85"/>
      <c r="AKJ72" s="85"/>
      <c r="AKK72" s="85"/>
      <c r="AKL72" s="85"/>
      <c r="AKM72" s="85"/>
      <c r="AKN72" s="85"/>
      <c r="AKO72" s="85"/>
      <c r="AKP72" s="85"/>
      <c r="AKQ72" s="85"/>
      <c r="AKR72" s="85"/>
      <c r="AKS72" s="85"/>
      <c r="AKT72" s="85"/>
      <c r="AKU72" s="85"/>
      <c r="AKV72" s="85"/>
      <c r="AKW72" s="85"/>
      <c r="AKX72" s="85"/>
      <c r="AKY72" s="85"/>
      <c r="AKZ72" s="85"/>
      <c r="ALA72" s="85"/>
      <c r="ALB72" s="85"/>
      <c r="ALC72" s="85"/>
      <c r="ALD72" s="85"/>
      <c r="ALE72" s="85"/>
      <c r="ALF72" s="85"/>
      <c r="ALG72" s="85"/>
      <c r="ALH72" s="85"/>
      <c r="ALI72" s="85"/>
      <c r="ALJ72" s="85"/>
      <c r="ALK72" s="85"/>
      <c r="ALL72" s="85"/>
      <c r="ALM72" s="85"/>
      <c r="ALN72" s="85"/>
      <c r="ALO72" s="85"/>
      <c r="ALP72" s="85"/>
      <c r="ALQ72" s="85"/>
      <c r="ALR72" s="85"/>
      <c r="ALS72" s="85"/>
      <c r="ALT72" s="85"/>
      <c r="ALU72" s="85"/>
      <c r="ALV72" s="85"/>
      <c r="ALW72" s="85"/>
      <c r="ALX72" s="85"/>
      <c r="ALY72" s="85"/>
      <c r="ALZ72" s="85"/>
      <c r="AMA72" s="85"/>
      <c r="AMB72" s="85"/>
      <c r="AMC72" s="85"/>
      <c r="AMD72" s="85"/>
      <c r="AME72" s="85"/>
      <c r="AMF72" s="85"/>
      <c r="AMG72" s="85"/>
      <c r="AMH72" s="85"/>
      <c r="AMI72" s="85"/>
      <c r="AMJ72" s="85"/>
      <c r="AMK72" s="85"/>
      <c r="AML72" s="85"/>
      <c r="AMM72" s="85"/>
      <c r="AMN72" s="85"/>
      <c r="AMO72" s="85"/>
      <c r="AMP72" s="85"/>
      <c r="AMQ72" s="85"/>
      <c r="AMR72" s="85"/>
      <c r="AMS72" s="85"/>
      <c r="AMT72" s="85"/>
      <c r="AMU72" s="85"/>
      <c r="AMV72" s="85"/>
      <c r="AMW72" s="85"/>
      <c r="AMX72" s="85"/>
      <c r="AMY72" s="85"/>
      <c r="AMZ72" s="85"/>
      <c r="ANA72" s="85"/>
      <c r="ANB72" s="85"/>
      <c r="ANC72" s="85"/>
      <c r="AND72" s="85"/>
      <c r="ANE72" s="85"/>
      <c r="ANF72" s="85"/>
      <c r="ANG72" s="85"/>
      <c r="ANH72" s="85"/>
      <c r="ANI72" s="85"/>
      <c r="ANJ72" s="85"/>
      <c r="ANK72" s="85"/>
      <c r="ANL72" s="85"/>
      <c r="ANM72" s="85"/>
      <c r="ANN72" s="85"/>
      <c r="ANO72" s="85"/>
      <c r="ANP72" s="85"/>
      <c r="ANQ72" s="85"/>
      <c r="ANR72" s="85"/>
      <c r="ANS72" s="85"/>
      <c r="ANT72" s="85"/>
      <c r="ANU72" s="85"/>
      <c r="ANV72" s="85"/>
      <c r="ANW72" s="85"/>
      <c r="ANX72" s="85"/>
      <c r="ANY72" s="85"/>
      <c r="ANZ72" s="85"/>
      <c r="AOA72" s="85"/>
      <c r="AOB72" s="85"/>
      <c r="AOC72" s="85"/>
      <c r="AOD72" s="85"/>
      <c r="AOE72" s="85"/>
      <c r="AOF72" s="85"/>
      <c r="AOG72" s="85"/>
      <c r="AOH72" s="85"/>
      <c r="AOI72" s="85"/>
      <c r="AOJ72" s="85"/>
      <c r="AOK72" s="85"/>
      <c r="AOL72" s="85"/>
      <c r="AOM72" s="85"/>
      <c r="AON72" s="85"/>
      <c r="AOO72" s="85"/>
      <c r="AOP72" s="85"/>
      <c r="AOQ72" s="85"/>
      <c r="AOR72" s="85"/>
      <c r="AOS72" s="85"/>
      <c r="AOT72" s="85"/>
      <c r="AOU72" s="85"/>
      <c r="AOV72" s="85"/>
      <c r="AOW72" s="85"/>
      <c r="AOX72" s="85"/>
      <c r="AOY72" s="85"/>
      <c r="AOZ72" s="85"/>
      <c r="APA72" s="85"/>
      <c r="APB72" s="85"/>
      <c r="APC72" s="85"/>
      <c r="APD72" s="85"/>
      <c r="APE72" s="85"/>
      <c r="APF72" s="85"/>
      <c r="APG72" s="85"/>
      <c r="APH72" s="85"/>
      <c r="API72" s="85"/>
    </row>
    <row r="73" spans="1:1101" x14ac:dyDescent="0.25">
      <c r="A73" s="188" t="s">
        <v>21</v>
      </c>
      <c r="B73" s="190">
        <v>1</v>
      </c>
      <c r="C73" s="190">
        <f>D73+E73</f>
        <v>265</v>
      </c>
      <c r="D73" s="190">
        <f>D4</f>
        <v>179</v>
      </c>
      <c r="E73" s="191">
        <v>86</v>
      </c>
      <c r="F73" s="190"/>
      <c r="G73" s="193">
        <v>9.2669999999999995</v>
      </c>
      <c r="H73" s="192">
        <f t="shared" si="31"/>
        <v>1593.92</v>
      </c>
      <c r="I73" s="193">
        <f t="shared" si="32"/>
        <v>1969.93</v>
      </c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  <c r="BH73" s="85"/>
      <c r="BI73" s="85"/>
      <c r="BJ73" s="85"/>
      <c r="BK73" s="85"/>
      <c r="BL73" s="85"/>
      <c r="BM73" s="85"/>
      <c r="BN73" s="85"/>
      <c r="BO73" s="85"/>
      <c r="BP73" s="85"/>
      <c r="BQ73" s="85"/>
      <c r="BR73" s="85"/>
      <c r="BS73" s="85"/>
      <c r="BT73" s="85"/>
      <c r="BU73" s="85"/>
      <c r="BV73" s="85"/>
      <c r="BW73" s="85"/>
      <c r="BX73" s="85"/>
      <c r="BY73" s="85"/>
      <c r="BZ73" s="85"/>
      <c r="CA73" s="85"/>
      <c r="CB73" s="85"/>
      <c r="CC73" s="85"/>
      <c r="CD73" s="85"/>
      <c r="CE73" s="85"/>
      <c r="CF73" s="85"/>
      <c r="CG73" s="85"/>
      <c r="CH73" s="85"/>
      <c r="CI73" s="85"/>
      <c r="CJ73" s="85"/>
      <c r="CK73" s="85"/>
      <c r="CL73" s="85"/>
      <c r="CM73" s="85"/>
      <c r="CN73" s="85"/>
      <c r="CO73" s="85"/>
      <c r="CP73" s="85"/>
      <c r="CQ73" s="85"/>
      <c r="CR73" s="85"/>
      <c r="CS73" s="85"/>
      <c r="CT73" s="85"/>
      <c r="CU73" s="85"/>
      <c r="CV73" s="85"/>
      <c r="CW73" s="85"/>
      <c r="CX73" s="85"/>
      <c r="CY73" s="85"/>
      <c r="CZ73" s="85"/>
      <c r="DA73" s="85"/>
      <c r="DB73" s="85"/>
      <c r="DC73" s="85"/>
      <c r="DD73" s="85"/>
      <c r="DE73" s="85"/>
      <c r="DF73" s="85"/>
      <c r="DG73" s="85"/>
      <c r="DH73" s="85"/>
      <c r="DI73" s="85"/>
      <c r="DJ73" s="85"/>
      <c r="DK73" s="85"/>
      <c r="DL73" s="85"/>
      <c r="DM73" s="85"/>
      <c r="DN73" s="85"/>
      <c r="DO73" s="85"/>
      <c r="DP73" s="85"/>
      <c r="DQ73" s="85"/>
      <c r="DR73" s="85"/>
      <c r="DS73" s="85"/>
      <c r="DT73" s="85"/>
      <c r="DU73" s="85"/>
      <c r="DV73" s="85"/>
      <c r="DW73" s="85"/>
      <c r="DX73" s="85"/>
      <c r="DY73" s="85"/>
      <c r="DZ73" s="85"/>
      <c r="EA73" s="85"/>
      <c r="EB73" s="85"/>
      <c r="EC73" s="85"/>
      <c r="ED73" s="85"/>
      <c r="EE73" s="85"/>
      <c r="EF73" s="85"/>
      <c r="EG73" s="85"/>
      <c r="EH73" s="85"/>
      <c r="EI73" s="85"/>
      <c r="EJ73" s="85"/>
      <c r="EK73" s="85"/>
      <c r="EL73" s="85"/>
      <c r="EM73" s="85"/>
      <c r="EN73" s="85"/>
      <c r="EO73" s="85"/>
      <c r="EP73" s="85"/>
      <c r="EQ73" s="85"/>
      <c r="ER73" s="85"/>
      <c r="ES73" s="85"/>
      <c r="ET73" s="85"/>
      <c r="EU73" s="85"/>
      <c r="EV73" s="85"/>
      <c r="EW73" s="85"/>
      <c r="EX73" s="85"/>
      <c r="EY73" s="85"/>
      <c r="EZ73" s="85"/>
      <c r="FA73" s="85"/>
      <c r="FB73" s="85"/>
      <c r="FC73" s="85"/>
      <c r="FD73" s="85"/>
      <c r="FE73" s="85"/>
      <c r="FF73" s="85"/>
      <c r="FG73" s="85"/>
      <c r="FH73" s="85"/>
      <c r="FI73" s="85"/>
      <c r="FJ73" s="85"/>
      <c r="FK73" s="85"/>
      <c r="FL73" s="85"/>
      <c r="FM73" s="85"/>
      <c r="FN73" s="85"/>
      <c r="FO73" s="85"/>
      <c r="FP73" s="85"/>
      <c r="FQ73" s="85"/>
      <c r="FR73" s="85"/>
      <c r="FS73" s="85"/>
      <c r="FT73" s="85"/>
      <c r="FU73" s="85"/>
      <c r="FV73" s="85"/>
      <c r="FW73" s="85"/>
      <c r="FX73" s="85"/>
      <c r="FY73" s="85"/>
      <c r="FZ73" s="85"/>
      <c r="GA73" s="85"/>
      <c r="GB73" s="85"/>
      <c r="GC73" s="85"/>
      <c r="GD73" s="85"/>
      <c r="GE73" s="85"/>
      <c r="GF73" s="85"/>
      <c r="GG73" s="85"/>
      <c r="GH73" s="85"/>
      <c r="GI73" s="85"/>
      <c r="GJ73" s="85"/>
      <c r="GK73" s="85"/>
      <c r="GL73" s="85"/>
      <c r="GM73" s="85"/>
      <c r="GN73" s="85"/>
      <c r="GO73" s="85"/>
      <c r="GP73" s="85"/>
      <c r="GQ73" s="85"/>
      <c r="GR73" s="85"/>
      <c r="GS73" s="85"/>
      <c r="GT73" s="85"/>
      <c r="GU73" s="85"/>
      <c r="GV73" s="85"/>
      <c r="GW73" s="85"/>
      <c r="GX73" s="85"/>
      <c r="GY73" s="85"/>
      <c r="GZ73" s="85"/>
      <c r="HA73" s="85"/>
      <c r="HB73" s="85"/>
      <c r="HC73" s="85"/>
      <c r="HD73" s="85"/>
      <c r="HE73" s="85"/>
      <c r="HF73" s="85"/>
      <c r="HG73" s="85"/>
      <c r="HH73" s="85"/>
      <c r="HI73" s="85"/>
      <c r="HJ73" s="85"/>
      <c r="HK73" s="85"/>
      <c r="HL73" s="85"/>
      <c r="HM73" s="85"/>
      <c r="HN73" s="85"/>
      <c r="HO73" s="85"/>
      <c r="HP73" s="85"/>
      <c r="HQ73" s="85"/>
      <c r="HR73" s="85"/>
      <c r="HS73" s="85"/>
      <c r="HT73" s="85"/>
      <c r="HU73" s="85"/>
      <c r="HV73" s="85"/>
      <c r="HW73" s="85"/>
      <c r="HX73" s="85"/>
      <c r="HY73" s="85"/>
      <c r="HZ73" s="85"/>
      <c r="IA73" s="85"/>
      <c r="IB73" s="85"/>
      <c r="IC73" s="85"/>
      <c r="ID73" s="85"/>
      <c r="IE73" s="85"/>
      <c r="IF73" s="85"/>
      <c r="IG73" s="85"/>
      <c r="IH73" s="85"/>
      <c r="II73" s="85"/>
      <c r="IJ73" s="85"/>
      <c r="IK73" s="85"/>
      <c r="IL73" s="85"/>
      <c r="IM73" s="85"/>
      <c r="IN73" s="85"/>
      <c r="IO73" s="85"/>
      <c r="IP73" s="85"/>
      <c r="IQ73" s="85"/>
      <c r="IR73" s="85"/>
      <c r="IS73" s="85"/>
      <c r="IT73" s="85"/>
      <c r="IU73" s="85"/>
      <c r="IV73" s="85"/>
      <c r="IW73" s="85"/>
      <c r="IX73" s="85"/>
      <c r="IY73" s="85"/>
      <c r="IZ73" s="85"/>
      <c r="JA73" s="85"/>
      <c r="JB73" s="85"/>
      <c r="JC73" s="85"/>
      <c r="JD73" s="85"/>
      <c r="JE73" s="85"/>
      <c r="JF73" s="85"/>
      <c r="JG73" s="85"/>
      <c r="JH73" s="85"/>
      <c r="JI73" s="85"/>
      <c r="JJ73" s="85"/>
      <c r="JK73" s="85"/>
      <c r="JL73" s="85"/>
      <c r="JM73" s="85"/>
      <c r="JN73" s="85"/>
      <c r="JO73" s="85"/>
      <c r="JP73" s="85"/>
      <c r="JQ73" s="85"/>
      <c r="JR73" s="85"/>
      <c r="JS73" s="85"/>
      <c r="JT73" s="85"/>
      <c r="JU73" s="85"/>
      <c r="JV73" s="85"/>
      <c r="JW73" s="85"/>
      <c r="JX73" s="85"/>
      <c r="JY73" s="85"/>
      <c r="JZ73" s="85"/>
      <c r="KA73" s="85"/>
      <c r="KB73" s="85"/>
      <c r="KC73" s="85"/>
      <c r="KD73" s="85"/>
      <c r="KE73" s="85"/>
      <c r="KF73" s="85"/>
      <c r="KG73" s="85"/>
      <c r="KH73" s="85"/>
      <c r="KI73" s="85"/>
      <c r="KJ73" s="85"/>
      <c r="KK73" s="85"/>
      <c r="KL73" s="85"/>
      <c r="KM73" s="85"/>
      <c r="KN73" s="85"/>
      <c r="KO73" s="85"/>
      <c r="KP73" s="85"/>
      <c r="KQ73" s="85"/>
      <c r="KR73" s="85"/>
      <c r="KS73" s="85"/>
      <c r="KT73" s="85"/>
      <c r="KU73" s="85"/>
      <c r="KV73" s="85"/>
      <c r="KW73" s="85"/>
      <c r="KX73" s="85"/>
      <c r="KY73" s="85"/>
      <c r="KZ73" s="85"/>
      <c r="LA73" s="85"/>
      <c r="LB73" s="85"/>
      <c r="LC73" s="85"/>
      <c r="LD73" s="85"/>
      <c r="LE73" s="85"/>
      <c r="LF73" s="85"/>
      <c r="LG73" s="85"/>
      <c r="LH73" s="85"/>
      <c r="LI73" s="85"/>
      <c r="LJ73" s="85"/>
      <c r="LK73" s="85"/>
      <c r="LL73" s="85"/>
      <c r="LM73" s="85"/>
      <c r="LN73" s="85"/>
      <c r="LO73" s="85"/>
      <c r="LP73" s="85"/>
      <c r="LQ73" s="85"/>
      <c r="LR73" s="85"/>
      <c r="LS73" s="85"/>
      <c r="LT73" s="85"/>
      <c r="LU73" s="85"/>
      <c r="LV73" s="85"/>
      <c r="LW73" s="85"/>
      <c r="LX73" s="85"/>
      <c r="LY73" s="85"/>
      <c r="LZ73" s="85"/>
      <c r="MA73" s="85"/>
      <c r="MB73" s="85"/>
      <c r="MC73" s="85"/>
      <c r="MD73" s="85"/>
      <c r="ME73" s="85"/>
      <c r="MF73" s="85"/>
      <c r="MG73" s="85"/>
      <c r="MH73" s="85"/>
      <c r="MI73" s="85"/>
      <c r="MJ73" s="85"/>
      <c r="MK73" s="85"/>
      <c r="ML73" s="85"/>
      <c r="MM73" s="85"/>
      <c r="MN73" s="85"/>
      <c r="MO73" s="85"/>
      <c r="MP73" s="85"/>
      <c r="MQ73" s="85"/>
      <c r="MR73" s="85"/>
      <c r="MS73" s="85"/>
      <c r="MT73" s="85"/>
      <c r="MU73" s="85"/>
      <c r="MV73" s="85"/>
      <c r="MW73" s="85"/>
      <c r="MX73" s="85"/>
      <c r="MY73" s="85"/>
      <c r="MZ73" s="85"/>
      <c r="NA73" s="85"/>
      <c r="NB73" s="85"/>
      <c r="NC73" s="85"/>
      <c r="ND73" s="85"/>
      <c r="NE73" s="85"/>
      <c r="NF73" s="85"/>
      <c r="NG73" s="85"/>
      <c r="NH73" s="85"/>
      <c r="NI73" s="85"/>
      <c r="NJ73" s="85"/>
      <c r="NK73" s="85"/>
      <c r="NL73" s="85"/>
      <c r="NM73" s="85"/>
      <c r="NN73" s="85"/>
      <c r="NO73" s="85"/>
      <c r="NP73" s="85"/>
      <c r="NQ73" s="85"/>
      <c r="NR73" s="85"/>
      <c r="NS73" s="85"/>
      <c r="NT73" s="85"/>
      <c r="NU73" s="85"/>
      <c r="NV73" s="85"/>
      <c r="NW73" s="85"/>
      <c r="NX73" s="85"/>
      <c r="NY73" s="85"/>
      <c r="NZ73" s="85"/>
      <c r="OA73" s="85"/>
      <c r="OB73" s="85"/>
      <c r="OC73" s="85"/>
      <c r="OD73" s="85"/>
      <c r="OE73" s="85"/>
      <c r="OF73" s="85"/>
      <c r="OG73" s="85"/>
      <c r="OH73" s="85"/>
      <c r="OI73" s="85"/>
      <c r="OJ73" s="85"/>
      <c r="OK73" s="85"/>
      <c r="OL73" s="85"/>
      <c r="OM73" s="85"/>
      <c r="ON73" s="85"/>
      <c r="OO73" s="85"/>
      <c r="OP73" s="85"/>
      <c r="OQ73" s="85"/>
      <c r="OR73" s="85"/>
      <c r="OS73" s="85"/>
      <c r="OT73" s="85"/>
      <c r="OU73" s="85"/>
      <c r="OV73" s="85"/>
      <c r="OW73" s="85"/>
      <c r="OX73" s="85"/>
      <c r="OY73" s="85"/>
      <c r="OZ73" s="85"/>
      <c r="PA73" s="85"/>
      <c r="PB73" s="85"/>
      <c r="PC73" s="85"/>
      <c r="PD73" s="85"/>
      <c r="PE73" s="85"/>
      <c r="PF73" s="85"/>
      <c r="PG73" s="85"/>
      <c r="PH73" s="85"/>
      <c r="PI73" s="85"/>
      <c r="PJ73" s="85"/>
      <c r="PK73" s="85"/>
      <c r="PL73" s="85"/>
      <c r="PM73" s="85"/>
      <c r="PN73" s="85"/>
      <c r="PO73" s="85"/>
      <c r="PP73" s="85"/>
      <c r="PQ73" s="85"/>
      <c r="PR73" s="85"/>
      <c r="PS73" s="85"/>
      <c r="PT73" s="85"/>
      <c r="PU73" s="85"/>
      <c r="PV73" s="85"/>
      <c r="PW73" s="85"/>
      <c r="PX73" s="85"/>
      <c r="PY73" s="85"/>
      <c r="PZ73" s="85"/>
      <c r="QA73" s="85"/>
      <c r="QB73" s="85"/>
      <c r="QC73" s="85"/>
      <c r="QD73" s="85"/>
      <c r="QE73" s="85"/>
      <c r="QF73" s="85"/>
      <c r="QG73" s="85"/>
      <c r="QH73" s="85"/>
      <c r="QI73" s="85"/>
      <c r="QJ73" s="85"/>
      <c r="QK73" s="85"/>
      <c r="QL73" s="85"/>
      <c r="QM73" s="85"/>
      <c r="QN73" s="85"/>
      <c r="QO73" s="85"/>
      <c r="QP73" s="85"/>
      <c r="QQ73" s="85"/>
      <c r="QR73" s="85"/>
      <c r="QS73" s="85"/>
      <c r="QT73" s="85"/>
      <c r="QU73" s="85"/>
      <c r="QV73" s="85"/>
      <c r="QW73" s="85"/>
      <c r="QX73" s="85"/>
      <c r="QY73" s="85"/>
      <c r="QZ73" s="85"/>
      <c r="RA73" s="85"/>
      <c r="RB73" s="85"/>
      <c r="RC73" s="85"/>
      <c r="RD73" s="85"/>
      <c r="RE73" s="85"/>
      <c r="RF73" s="85"/>
      <c r="RG73" s="85"/>
      <c r="RH73" s="85"/>
      <c r="RI73" s="85"/>
      <c r="RJ73" s="85"/>
      <c r="RK73" s="85"/>
      <c r="RL73" s="85"/>
      <c r="RM73" s="85"/>
      <c r="RN73" s="85"/>
      <c r="RO73" s="85"/>
      <c r="RP73" s="85"/>
      <c r="RQ73" s="85"/>
      <c r="RR73" s="85"/>
      <c r="RS73" s="85"/>
      <c r="RT73" s="85"/>
      <c r="RU73" s="85"/>
      <c r="RV73" s="85"/>
      <c r="RW73" s="85"/>
      <c r="RX73" s="85"/>
      <c r="RY73" s="85"/>
      <c r="RZ73" s="85"/>
      <c r="SA73" s="85"/>
      <c r="SB73" s="85"/>
      <c r="SC73" s="85"/>
      <c r="SD73" s="85"/>
      <c r="SE73" s="85"/>
      <c r="SF73" s="85"/>
      <c r="SG73" s="85"/>
      <c r="SH73" s="85"/>
      <c r="SI73" s="85"/>
      <c r="SJ73" s="85"/>
      <c r="SK73" s="85"/>
      <c r="SL73" s="85"/>
      <c r="SM73" s="85"/>
      <c r="SN73" s="85"/>
      <c r="SO73" s="85"/>
      <c r="SP73" s="85"/>
      <c r="SQ73" s="85"/>
      <c r="SR73" s="85"/>
      <c r="SS73" s="85"/>
      <c r="ST73" s="85"/>
      <c r="SU73" s="85"/>
      <c r="SV73" s="85"/>
      <c r="SW73" s="85"/>
      <c r="SX73" s="85"/>
      <c r="SY73" s="85"/>
      <c r="SZ73" s="85"/>
      <c r="TA73" s="85"/>
      <c r="TB73" s="85"/>
      <c r="TC73" s="85"/>
      <c r="TD73" s="85"/>
      <c r="TE73" s="85"/>
      <c r="TF73" s="85"/>
      <c r="TG73" s="85"/>
      <c r="TH73" s="85"/>
      <c r="TI73" s="85"/>
      <c r="TJ73" s="85"/>
      <c r="TK73" s="85"/>
      <c r="TL73" s="85"/>
      <c r="TM73" s="85"/>
      <c r="TN73" s="85"/>
      <c r="TO73" s="85"/>
      <c r="TP73" s="85"/>
      <c r="TQ73" s="85"/>
      <c r="TR73" s="85"/>
      <c r="TS73" s="85"/>
      <c r="TT73" s="85"/>
      <c r="TU73" s="85"/>
      <c r="TV73" s="85"/>
      <c r="TW73" s="85"/>
      <c r="TX73" s="85"/>
      <c r="TY73" s="85"/>
      <c r="TZ73" s="85"/>
      <c r="UA73" s="85"/>
      <c r="UB73" s="85"/>
      <c r="UC73" s="85"/>
      <c r="UD73" s="85"/>
      <c r="UE73" s="85"/>
      <c r="UF73" s="85"/>
      <c r="UG73" s="85"/>
      <c r="UH73" s="85"/>
      <c r="UI73" s="85"/>
      <c r="UJ73" s="85"/>
      <c r="UK73" s="85"/>
      <c r="UL73" s="85"/>
      <c r="UM73" s="85"/>
      <c r="UN73" s="85"/>
      <c r="UO73" s="85"/>
      <c r="UP73" s="85"/>
      <c r="UQ73" s="85"/>
      <c r="UR73" s="85"/>
      <c r="US73" s="85"/>
      <c r="UT73" s="85"/>
      <c r="UU73" s="85"/>
      <c r="UV73" s="85"/>
      <c r="UW73" s="85"/>
      <c r="UX73" s="85"/>
      <c r="UY73" s="85"/>
      <c r="UZ73" s="85"/>
      <c r="VA73" s="85"/>
      <c r="VB73" s="85"/>
      <c r="VC73" s="85"/>
      <c r="VD73" s="85"/>
      <c r="VE73" s="85"/>
      <c r="VF73" s="85"/>
      <c r="VG73" s="85"/>
      <c r="VH73" s="85"/>
      <c r="VI73" s="85"/>
      <c r="VJ73" s="85"/>
      <c r="VK73" s="85"/>
      <c r="VL73" s="85"/>
      <c r="VM73" s="85"/>
      <c r="VN73" s="85"/>
      <c r="VO73" s="85"/>
      <c r="VP73" s="85"/>
      <c r="VQ73" s="85"/>
      <c r="VR73" s="85"/>
      <c r="VS73" s="85"/>
      <c r="VT73" s="85"/>
      <c r="VU73" s="85"/>
      <c r="VV73" s="85"/>
      <c r="VW73" s="85"/>
      <c r="VX73" s="85"/>
      <c r="VY73" s="85"/>
      <c r="VZ73" s="85"/>
      <c r="WA73" s="85"/>
      <c r="WB73" s="85"/>
      <c r="WC73" s="85"/>
      <c r="WD73" s="85"/>
      <c r="WE73" s="85"/>
      <c r="WF73" s="85"/>
      <c r="WG73" s="85"/>
      <c r="WH73" s="85"/>
      <c r="WI73" s="85"/>
      <c r="WJ73" s="85"/>
      <c r="WK73" s="85"/>
      <c r="WL73" s="85"/>
      <c r="WM73" s="85"/>
      <c r="WN73" s="85"/>
      <c r="WO73" s="85"/>
      <c r="WP73" s="85"/>
      <c r="WQ73" s="85"/>
      <c r="WR73" s="85"/>
      <c r="WS73" s="85"/>
      <c r="WT73" s="85"/>
      <c r="WU73" s="85"/>
      <c r="WV73" s="85"/>
      <c r="WW73" s="85"/>
      <c r="WX73" s="85"/>
      <c r="WY73" s="85"/>
      <c r="WZ73" s="85"/>
      <c r="XA73" s="85"/>
      <c r="XB73" s="85"/>
      <c r="XC73" s="85"/>
      <c r="XD73" s="85"/>
      <c r="XE73" s="85"/>
      <c r="XF73" s="85"/>
      <c r="XG73" s="85"/>
      <c r="XH73" s="85"/>
      <c r="XI73" s="85"/>
      <c r="XJ73" s="85"/>
      <c r="XK73" s="85"/>
      <c r="XL73" s="85"/>
      <c r="XM73" s="85"/>
      <c r="XN73" s="85"/>
      <c r="XO73" s="85"/>
      <c r="XP73" s="85"/>
      <c r="XQ73" s="85"/>
      <c r="XR73" s="85"/>
      <c r="XS73" s="85"/>
      <c r="XT73" s="85"/>
      <c r="XU73" s="85"/>
      <c r="XV73" s="85"/>
      <c r="XW73" s="85"/>
      <c r="XX73" s="85"/>
      <c r="XY73" s="85"/>
      <c r="XZ73" s="85"/>
      <c r="YA73" s="85"/>
      <c r="YB73" s="85"/>
      <c r="YC73" s="85"/>
      <c r="YD73" s="85"/>
      <c r="YE73" s="85"/>
      <c r="YF73" s="85"/>
      <c r="YG73" s="85"/>
      <c r="YH73" s="85"/>
      <c r="YI73" s="85"/>
      <c r="YJ73" s="85"/>
      <c r="YK73" s="85"/>
      <c r="YL73" s="85"/>
      <c r="YM73" s="85"/>
      <c r="YN73" s="85"/>
      <c r="YO73" s="85"/>
      <c r="YP73" s="85"/>
      <c r="YQ73" s="85"/>
      <c r="YR73" s="85"/>
      <c r="YS73" s="85"/>
      <c r="YT73" s="85"/>
      <c r="YU73" s="85"/>
      <c r="YV73" s="85"/>
      <c r="YW73" s="85"/>
      <c r="YX73" s="85"/>
      <c r="YY73" s="85"/>
      <c r="YZ73" s="85"/>
      <c r="ZA73" s="85"/>
      <c r="ZB73" s="85"/>
      <c r="ZC73" s="85"/>
      <c r="ZD73" s="85"/>
      <c r="ZE73" s="85"/>
      <c r="ZF73" s="85"/>
      <c r="ZG73" s="85"/>
      <c r="ZH73" s="85"/>
      <c r="ZI73" s="85"/>
      <c r="ZJ73" s="85"/>
      <c r="ZK73" s="85"/>
      <c r="ZL73" s="85"/>
      <c r="ZM73" s="85"/>
      <c r="ZN73" s="85"/>
      <c r="ZO73" s="85"/>
      <c r="ZP73" s="85"/>
      <c r="ZQ73" s="85"/>
      <c r="ZR73" s="85"/>
      <c r="ZS73" s="85"/>
      <c r="ZT73" s="85"/>
      <c r="ZU73" s="85"/>
      <c r="ZV73" s="85"/>
      <c r="ZW73" s="85"/>
      <c r="ZX73" s="85"/>
      <c r="ZY73" s="85"/>
      <c r="ZZ73" s="85"/>
      <c r="AAA73" s="85"/>
      <c r="AAB73" s="85"/>
      <c r="AAC73" s="85"/>
      <c r="AAD73" s="85"/>
      <c r="AAE73" s="85"/>
      <c r="AAF73" s="85"/>
      <c r="AAG73" s="85"/>
      <c r="AAH73" s="85"/>
      <c r="AAI73" s="85"/>
      <c r="AAJ73" s="85"/>
      <c r="AAK73" s="85"/>
      <c r="AAL73" s="85"/>
      <c r="AAM73" s="85"/>
      <c r="AAN73" s="85"/>
      <c r="AAO73" s="85"/>
      <c r="AAP73" s="85"/>
      <c r="AAQ73" s="85"/>
      <c r="AAR73" s="85"/>
      <c r="AAS73" s="85"/>
      <c r="AAT73" s="85"/>
      <c r="AAU73" s="85"/>
      <c r="AAV73" s="85"/>
      <c r="AAW73" s="85"/>
      <c r="AAX73" s="85"/>
      <c r="AAY73" s="85"/>
      <c r="AAZ73" s="85"/>
      <c r="ABA73" s="85"/>
      <c r="ABB73" s="85"/>
      <c r="ABC73" s="85"/>
      <c r="ABD73" s="85"/>
      <c r="ABE73" s="85"/>
      <c r="ABF73" s="85"/>
      <c r="ABG73" s="85"/>
      <c r="ABH73" s="85"/>
      <c r="ABI73" s="85"/>
      <c r="ABJ73" s="85"/>
      <c r="ABK73" s="85"/>
      <c r="ABL73" s="85"/>
      <c r="ABM73" s="85"/>
      <c r="ABN73" s="85"/>
      <c r="ABO73" s="85"/>
      <c r="ABP73" s="85"/>
      <c r="ABQ73" s="85"/>
      <c r="ABR73" s="85"/>
      <c r="ABS73" s="85"/>
      <c r="ABT73" s="85"/>
      <c r="ABU73" s="85"/>
      <c r="ABV73" s="85"/>
      <c r="ABW73" s="85"/>
      <c r="ABX73" s="85"/>
      <c r="ABY73" s="85"/>
      <c r="ABZ73" s="85"/>
      <c r="ACA73" s="85"/>
      <c r="ACB73" s="85"/>
      <c r="ACC73" s="85"/>
      <c r="ACD73" s="85"/>
      <c r="ACE73" s="85"/>
      <c r="ACF73" s="85"/>
      <c r="ACG73" s="85"/>
      <c r="ACH73" s="85"/>
      <c r="ACI73" s="85"/>
      <c r="ACJ73" s="85"/>
      <c r="ACK73" s="85"/>
      <c r="ACL73" s="85"/>
      <c r="ACM73" s="85"/>
      <c r="ACN73" s="85"/>
      <c r="ACO73" s="85"/>
      <c r="ACP73" s="85"/>
      <c r="ACQ73" s="85"/>
      <c r="ACR73" s="85"/>
      <c r="ACS73" s="85"/>
      <c r="ACT73" s="85"/>
      <c r="ACU73" s="85"/>
      <c r="ACV73" s="85"/>
      <c r="ACW73" s="85"/>
      <c r="ACX73" s="85"/>
      <c r="ACY73" s="85"/>
      <c r="ACZ73" s="85"/>
      <c r="ADA73" s="85"/>
      <c r="ADB73" s="85"/>
      <c r="ADC73" s="85"/>
      <c r="ADD73" s="85"/>
      <c r="ADE73" s="85"/>
      <c r="ADF73" s="85"/>
      <c r="ADG73" s="85"/>
      <c r="ADH73" s="85"/>
      <c r="ADI73" s="85"/>
      <c r="ADJ73" s="85"/>
      <c r="ADK73" s="85"/>
      <c r="ADL73" s="85"/>
      <c r="ADM73" s="85"/>
      <c r="ADN73" s="85"/>
      <c r="ADO73" s="85"/>
      <c r="ADP73" s="85"/>
      <c r="ADQ73" s="85"/>
      <c r="ADR73" s="85"/>
      <c r="ADS73" s="85"/>
      <c r="ADT73" s="85"/>
      <c r="ADU73" s="85"/>
      <c r="ADV73" s="85"/>
      <c r="ADW73" s="85"/>
      <c r="ADX73" s="85"/>
      <c r="ADY73" s="85"/>
      <c r="ADZ73" s="85"/>
      <c r="AEA73" s="85"/>
      <c r="AEB73" s="85"/>
      <c r="AEC73" s="85"/>
      <c r="AED73" s="85"/>
      <c r="AEE73" s="85"/>
      <c r="AEF73" s="85"/>
      <c r="AEG73" s="85"/>
      <c r="AEH73" s="85"/>
      <c r="AEI73" s="85"/>
      <c r="AEJ73" s="85"/>
      <c r="AEK73" s="85"/>
      <c r="AEL73" s="85"/>
      <c r="AEM73" s="85"/>
      <c r="AEN73" s="85"/>
      <c r="AEO73" s="85"/>
      <c r="AEP73" s="85"/>
      <c r="AEQ73" s="85"/>
      <c r="AER73" s="85"/>
      <c r="AES73" s="85"/>
      <c r="AET73" s="85"/>
      <c r="AEU73" s="85"/>
      <c r="AEV73" s="85"/>
      <c r="AEW73" s="85"/>
      <c r="AEX73" s="85"/>
      <c r="AEY73" s="85"/>
      <c r="AEZ73" s="85"/>
      <c r="AFA73" s="85"/>
      <c r="AFB73" s="85"/>
      <c r="AFC73" s="85"/>
      <c r="AFD73" s="85"/>
      <c r="AFE73" s="85"/>
      <c r="AFF73" s="85"/>
      <c r="AFG73" s="85"/>
      <c r="AFH73" s="85"/>
      <c r="AFI73" s="85"/>
      <c r="AFJ73" s="85"/>
      <c r="AFK73" s="85"/>
      <c r="AFL73" s="85"/>
      <c r="AFM73" s="85"/>
      <c r="AFN73" s="85"/>
      <c r="AFO73" s="85"/>
      <c r="AFP73" s="85"/>
      <c r="AFQ73" s="85"/>
      <c r="AFR73" s="85"/>
      <c r="AFS73" s="85"/>
      <c r="AFT73" s="85"/>
      <c r="AFU73" s="85"/>
      <c r="AFV73" s="85"/>
      <c r="AFW73" s="85"/>
      <c r="AFX73" s="85"/>
      <c r="AFY73" s="85"/>
      <c r="AFZ73" s="85"/>
      <c r="AGA73" s="85"/>
      <c r="AGB73" s="85"/>
      <c r="AGC73" s="85"/>
      <c r="AGD73" s="85"/>
      <c r="AGE73" s="85"/>
      <c r="AGF73" s="85"/>
      <c r="AGG73" s="85"/>
      <c r="AGH73" s="85"/>
      <c r="AGI73" s="85"/>
      <c r="AGJ73" s="85"/>
      <c r="AGK73" s="85"/>
      <c r="AGL73" s="85"/>
      <c r="AGM73" s="85"/>
      <c r="AGN73" s="85"/>
      <c r="AGO73" s="85"/>
      <c r="AGP73" s="85"/>
      <c r="AGQ73" s="85"/>
      <c r="AGR73" s="85"/>
      <c r="AGS73" s="85"/>
      <c r="AGT73" s="85"/>
      <c r="AGU73" s="85"/>
      <c r="AGV73" s="85"/>
      <c r="AGW73" s="85"/>
      <c r="AGX73" s="85"/>
      <c r="AGY73" s="85"/>
      <c r="AGZ73" s="85"/>
      <c r="AHA73" s="85"/>
      <c r="AHB73" s="85"/>
      <c r="AHC73" s="85"/>
      <c r="AHD73" s="85"/>
      <c r="AHE73" s="85"/>
      <c r="AHF73" s="85"/>
      <c r="AHG73" s="85"/>
      <c r="AHH73" s="85"/>
      <c r="AHI73" s="85"/>
      <c r="AHJ73" s="85"/>
      <c r="AHK73" s="85"/>
      <c r="AHL73" s="85"/>
      <c r="AHM73" s="85"/>
      <c r="AHN73" s="85"/>
      <c r="AHO73" s="85"/>
      <c r="AHP73" s="85"/>
      <c r="AHQ73" s="85"/>
      <c r="AHR73" s="85"/>
      <c r="AHS73" s="85"/>
      <c r="AHT73" s="85"/>
      <c r="AHU73" s="85"/>
      <c r="AHV73" s="85"/>
      <c r="AHW73" s="85"/>
      <c r="AHX73" s="85"/>
      <c r="AHY73" s="85"/>
      <c r="AHZ73" s="85"/>
      <c r="AIA73" s="85"/>
      <c r="AIB73" s="85"/>
      <c r="AIC73" s="85"/>
      <c r="AID73" s="85"/>
      <c r="AIE73" s="85"/>
      <c r="AIF73" s="85"/>
      <c r="AIG73" s="85"/>
      <c r="AIH73" s="85"/>
      <c r="AII73" s="85"/>
      <c r="AIJ73" s="85"/>
      <c r="AIK73" s="85"/>
      <c r="AIL73" s="85"/>
      <c r="AIM73" s="85"/>
      <c r="AIN73" s="85"/>
      <c r="AIO73" s="85"/>
      <c r="AIP73" s="85"/>
      <c r="AIQ73" s="85"/>
      <c r="AIR73" s="85"/>
      <c r="AIS73" s="85"/>
      <c r="AIT73" s="85"/>
      <c r="AIU73" s="85"/>
      <c r="AIV73" s="85"/>
      <c r="AIW73" s="85"/>
      <c r="AIX73" s="85"/>
      <c r="AIY73" s="85"/>
      <c r="AIZ73" s="85"/>
      <c r="AJA73" s="85"/>
      <c r="AJB73" s="85"/>
      <c r="AJC73" s="85"/>
      <c r="AJD73" s="85"/>
      <c r="AJE73" s="85"/>
      <c r="AJF73" s="85"/>
      <c r="AJG73" s="85"/>
      <c r="AJH73" s="85"/>
      <c r="AJI73" s="85"/>
      <c r="AJJ73" s="85"/>
      <c r="AJK73" s="85"/>
      <c r="AJL73" s="85"/>
      <c r="AJM73" s="85"/>
      <c r="AJN73" s="85"/>
      <c r="AJO73" s="85"/>
      <c r="AJP73" s="85"/>
      <c r="AJQ73" s="85"/>
      <c r="AJR73" s="85"/>
      <c r="AJS73" s="85"/>
      <c r="AJT73" s="85"/>
      <c r="AJU73" s="85"/>
      <c r="AJV73" s="85"/>
      <c r="AJW73" s="85"/>
      <c r="AJX73" s="85"/>
      <c r="AJY73" s="85"/>
      <c r="AJZ73" s="85"/>
      <c r="AKA73" s="85"/>
      <c r="AKB73" s="85"/>
      <c r="AKC73" s="85"/>
      <c r="AKD73" s="85"/>
      <c r="AKE73" s="85"/>
      <c r="AKF73" s="85"/>
      <c r="AKG73" s="85"/>
      <c r="AKH73" s="85"/>
      <c r="AKI73" s="85"/>
      <c r="AKJ73" s="85"/>
      <c r="AKK73" s="85"/>
      <c r="AKL73" s="85"/>
      <c r="AKM73" s="85"/>
      <c r="AKN73" s="85"/>
      <c r="AKO73" s="85"/>
      <c r="AKP73" s="85"/>
      <c r="AKQ73" s="85"/>
      <c r="AKR73" s="85"/>
      <c r="AKS73" s="85"/>
      <c r="AKT73" s="85"/>
      <c r="AKU73" s="85"/>
      <c r="AKV73" s="85"/>
      <c r="AKW73" s="85"/>
      <c r="AKX73" s="85"/>
      <c r="AKY73" s="85"/>
      <c r="AKZ73" s="85"/>
      <c r="ALA73" s="85"/>
      <c r="ALB73" s="85"/>
      <c r="ALC73" s="85"/>
      <c r="ALD73" s="85"/>
      <c r="ALE73" s="85"/>
      <c r="ALF73" s="85"/>
      <c r="ALG73" s="85"/>
      <c r="ALH73" s="85"/>
      <c r="ALI73" s="85"/>
      <c r="ALJ73" s="85"/>
      <c r="ALK73" s="85"/>
      <c r="ALL73" s="85"/>
      <c r="ALM73" s="85"/>
      <c r="ALN73" s="85"/>
      <c r="ALO73" s="85"/>
      <c r="ALP73" s="85"/>
      <c r="ALQ73" s="85"/>
      <c r="ALR73" s="85"/>
      <c r="ALS73" s="85"/>
      <c r="ALT73" s="85"/>
      <c r="ALU73" s="85"/>
      <c r="ALV73" s="85"/>
      <c r="ALW73" s="85"/>
      <c r="ALX73" s="85"/>
      <c r="ALY73" s="85"/>
      <c r="ALZ73" s="85"/>
      <c r="AMA73" s="85"/>
      <c r="AMB73" s="85"/>
      <c r="AMC73" s="85"/>
      <c r="AMD73" s="85"/>
      <c r="AME73" s="85"/>
      <c r="AMF73" s="85"/>
      <c r="AMG73" s="85"/>
      <c r="AMH73" s="85"/>
      <c r="AMI73" s="85"/>
      <c r="AMJ73" s="85"/>
      <c r="AMK73" s="85"/>
      <c r="AML73" s="85"/>
      <c r="AMM73" s="85"/>
      <c r="AMN73" s="85"/>
      <c r="AMO73" s="85"/>
      <c r="AMP73" s="85"/>
      <c r="AMQ73" s="85"/>
      <c r="AMR73" s="85"/>
      <c r="AMS73" s="85"/>
      <c r="AMT73" s="85"/>
      <c r="AMU73" s="85"/>
      <c r="AMV73" s="85"/>
      <c r="AMW73" s="85"/>
      <c r="AMX73" s="85"/>
      <c r="AMY73" s="85"/>
      <c r="AMZ73" s="85"/>
      <c r="ANA73" s="85"/>
      <c r="ANB73" s="85"/>
      <c r="ANC73" s="85"/>
      <c r="AND73" s="85"/>
      <c r="ANE73" s="85"/>
      <c r="ANF73" s="85"/>
      <c r="ANG73" s="85"/>
      <c r="ANH73" s="85"/>
      <c r="ANI73" s="85"/>
      <c r="ANJ73" s="85"/>
      <c r="ANK73" s="85"/>
      <c r="ANL73" s="85"/>
      <c r="ANM73" s="85"/>
      <c r="ANN73" s="85"/>
      <c r="ANO73" s="85"/>
      <c r="ANP73" s="85"/>
      <c r="ANQ73" s="85"/>
      <c r="ANR73" s="85"/>
      <c r="ANS73" s="85"/>
      <c r="ANT73" s="85"/>
      <c r="ANU73" s="85"/>
      <c r="ANV73" s="85"/>
      <c r="ANW73" s="85"/>
      <c r="ANX73" s="85"/>
      <c r="ANY73" s="85"/>
      <c r="ANZ73" s="85"/>
      <c r="AOA73" s="85"/>
      <c r="AOB73" s="85"/>
      <c r="AOC73" s="85"/>
      <c r="AOD73" s="85"/>
      <c r="AOE73" s="85"/>
      <c r="AOF73" s="85"/>
      <c r="AOG73" s="85"/>
      <c r="AOH73" s="85"/>
      <c r="AOI73" s="85"/>
      <c r="AOJ73" s="85"/>
      <c r="AOK73" s="85"/>
      <c r="AOL73" s="85"/>
      <c r="AOM73" s="85"/>
      <c r="AON73" s="85"/>
      <c r="AOO73" s="85"/>
      <c r="AOP73" s="85"/>
      <c r="AOQ73" s="85"/>
      <c r="AOR73" s="85"/>
      <c r="AOS73" s="85"/>
      <c r="AOT73" s="85"/>
      <c r="AOU73" s="85"/>
      <c r="AOV73" s="85"/>
      <c r="AOW73" s="85"/>
      <c r="AOX73" s="85"/>
      <c r="AOY73" s="85"/>
      <c r="AOZ73" s="85"/>
      <c r="APA73" s="85"/>
      <c r="APB73" s="85"/>
      <c r="APC73" s="85"/>
      <c r="APD73" s="85"/>
      <c r="APE73" s="85"/>
      <c r="APF73" s="85"/>
      <c r="APG73" s="85"/>
      <c r="APH73" s="85"/>
      <c r="API73" s="85"/>
    </row>
    <row r="74" spans="1:1101" x14ac:dyDescent="0.25">
      <c r="A74" s="188" t="s">
        <v>21</v>
      </c>
      <c r="B74" s="190">
        <v>1</v>
      </c>
      <c r="C74" s="190">
        <f t="shared" ref="C74:C75" si="35">D74+E74</f>
        <v>255</v>
      </c>
      <c r="D74" s="190">
        <f>D73</f>
        <v>179</v>
      </c>
      <c r="E74" s="191">
        <v>76</v>
      </c>
      <c r="F74" s="190"/>
      <c r="G74" s="193">
        <v>9.6039999999999992</v>
      </c>
      <c r="H74" s="192">
        <f t="shared" si="31"/>
        <v>1459.81</v>
      </c>
      <c r="I74" s="193">
        <f t="shared" si="32"/>
        <v>1804.18</v>
      </c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B74" s="85"/>
      <c r="AC74" s="85"/>
      <c r="AD74" s="85"/>
      <c r="AE74" s="85"/>
      <c r="AF74" s="85"/>
      <c r="AG74" s="85"/>
      <c r="AH74" s="85"/>
      <c r="AI74" s="85"/>
      <c r="AJ74" s="85"/>
      <c r="AK74" s="85"/>
      <c r="AL74" s="85"/>
      <c r="AM74" s="85"/>
      <c r="AN74" s="85"/>
      <c r="AO74" s="85"/>
      <c r="AP74" s="85"/>
      <c r="AQ74" s="85"/>
      <c r="AR74" s="85"/>
      <c r="AS74" s="85"/>
      <c r="AT74" s="85"/>
      <c r="AU74" s="85"/>
      <c r="AV74" s="85"/>
      <c r="AW74" s="85"/>
      <c r="AX74" s="85"/>
      <c r="AY74" s="85"/>
      <c r="AZ74" s="85"/>
      <c r="BA74" s="85"/>
      <c r="BB74" s="85"/>
      <c r="BC74" s="85"/>
      <c r="BD74" s="85"/>
      <c r="BE74" s="85"/>
      <c r="BF74" s="85"/>
      <c r="BG74" s="85"/>
      <c r="BH74" s="85"/>
      <c r="BI74" s="85"/>
      <c r="BJ74" s="85"/>
      <c r="BK74" s="85"/>
      <c r="BL74" s="85"/>
      <c r="BM74" s="85"/>
      <c r="BN74" s="85"/>
      <c r="BO74" s="85"/>
      <c r="BP74" s="85"/>
      <c r="BQ74" s="85"/>
      <c r="BR74" s="85"/>
      <c r="BS74" s="85"/>
      <c r="BT74" s="85"/>
      <c r="BU74" s="85"/>
      <c r="BV74" s="85"/>
      <c r="BW74" s="85"/>
      <c r="BX74" s="85"/>
      <c r="BY74" s="85"/>
      <c r="BZ74" s="85"/>
      <c r="CA74" s="85"/>
      <c r="CB74" s="85"/>
      <c r="CC74" s="85"/>
      <c r="CD74" s="85"/>
      <c r="CE74" s="85"/>
      <c r="CF74" s="85"/>
      <c r="CG74" s="85"/>
      <c r="CH74" s="85"/>
      <c r="CI74" s="85"/>
      <c r="CJ74" s="85"/>
      <c r="CK74" s="85"/>
      <c r="CL74" s="85"/>
      <c r="CM74" s="85"/>
      <c r="CN74" s="85"/>
      <c r="CO74" s="85"/>
      <c r="CP74" s="85"/>
      <c r="CQ74" s="85"/>
      <c r="CR74" s="85"/>
      <c r="CS74" s="85"/>
      <c r="CT74" s="85"/>
      <c r="CU74" s="85"/>
      <c r="CV74" s="85"/>
      <c r="CW74" s="85"/>
      <c r="CX74" s="85"/>
      <c r="CY74" s="85"/>
      <c r="CZ74" s="85"/>
      <c r="DA74" s="85"/>
      <c r="DB74" s="85"/>
      <c r="DC74" s="85"/>
      <c r="DD74" s="85"/>
      <c r="DE74" s="85"/>
      <c r="DF74" s="85"/>
      <c r="DG74" s="85"/>
      <c r="DH74" s="85"/>
      <c r="DI74" s="85"/>
      <c r="DJ74" s="85"/>
      <c r="DK74" s="85"/>
      <c r="DL74" s="85"/>
      <c r="DM74" s="85"/>
      <c r="DN74" s="85"/>
      <c r="DO74" s="85"/>
      <c r="DP74" s="85"/>
      <c r="DQ74" s="85"/>
      <c r="DR74" s="85"/>
      <c r="DS74" s="85"/>
      <c r="DT74" s="85"/>
      <c r="DU74" s="85"/>
      <c r="DV74" s="85"/>
      <c r="DW74" s="85"/>
      <c r="DX74" s="85"/>
      <c r="DY74" s="85"/>
      <c r="DZ74" s="85"/>
      <c r="EA74" s="85"/>
      <c r="EB74" s="85"/>
      <c r="EC74" s="85"/>
      <c r="ED74" s="85"/>
      <c r="EE74" s="85"/>
      <c r="EF74" s="85"/>
      <c r="EG74" s="85"/>
      <c r="EH74" s="85"/>
      <c r="EI74" s="85"/>
      <c r="EJ74" s="85"/>
      <c r="EK74" s="85"/>
      <c r="EL74" s="85"/>
      <c r="EM74" s="85"/>
      <c r="EN74" s="85"/>
      <c r="EO74" s="85"/>
      <c r="EP74" s="85"/>
      <c r="EQ74" s="85"/>
      <c r="ER74" s="85"/>
      <c r="ES74" s="85"/>
      <c r="ET74" s="85"/>
      <c r="EU74" s="85"/>
      <c r="EV74" s="85"/>
      <c r="EW74" s="85"/>
      <c r="EX74" s="85"/>
      <c r="EY74" s="85"/>
      <c r="EZ74" s="85"/>
      <c r="FA74" s="85"/>
      <c r="FB74" s="85"/>
      <c r="FC74" s="85"/>
      <c r="FD74" s="85"/>
      <c r="FE74" s="85"/>
      <c r="FF74" s="85"/>
      <c r="FG74" s="85"/>
      <c r="FH74" s="85"/>
      <c r="FI74" s="85"/>
      <c r="FJ74" s="85"/>
      <c r="FK74" s="85"/>
      <c r="FL74" s="85"/>
      <c r="FM74" s="85"/>
      <c r="FN74" s="85"/>
      <c r="FO74" s="85"/>
      <c r="FP74" s="85"/>
      <c r="FQ74" s="85"/>
      <c r="FR74" s="85"/>
      <c r="FS74" s="85"/>
      <c r="FT74" s="85"/>
      <c r="FU74" s="85"/>
      <c r="FV74" s="85"/>
      <c r="FW74" s="85"/>
      <c r="FX74" s="85"/>
      <c r="FY74" s="85"/>
      <c r="FZ74" s="85"/>
      <c r="GA74" s="85"/>
      <c r="GB74" s="85"/>
      <c r="GC74" s="85"/>
      <c r="GD74" s="85"/>
      <c r="GE74" s="85"/>
      <c r="GF74" s="85"/>
      <c r="GG74" s="85"/>
      <c r="GH74" s="85"/>
      <c r="GI74" s="85"/>
      <c r="GJ74" s="85"/>
      <c r="GK74" s="85"/>
      <c r="GL74" s="85"/>
      <c r="GM74" s="85"/>
      <c r="GN74" s="85"/>
      <c r="GO74" s="85"/>
      <c r="GP74" s="85"/>
      <c r="GQ74" s="85"/>
      <c r="GR74" s="85"/>
      <c r="GS74" s="85"/>
      <c r="GT74" s="85"/>
      <c r="GU74" s="85"/>
      <c r="GV74" s="85"/>
      <c r="GW74" s="85"/>
      <c r="GX74" s="85"/>
      <c r="GY74" s="85"/>
      <c r="GZ74" s="85"/>
      <c r="HA74" s="85"/>
      <c r="HB74" s="85"/>
      <c r="HC74" s="85"/>
      <c r="HD74" s="85"/>
      <c r="HE74" s="85"/>
      <c r="HF74" s="85"/>
      <c r="HG74" s="85"/>
      <c r="HH74" s="85"/>
      <c r="HI74" s="85"/>
      <c r="HJ74" s="85"/>
      <c r="HK74" s="85"/>
      <c r="HL74" s="85"/>
      <c r="HM74" s="85"/>
      <c r="HN74" s="85"/>
      <c r="HO74" s="85"/>
      <c r="HP74" s="85"/>
      <c r="HQ74" s="85"/>
      <c r="HR74" s="85"/>
      <c r="HS74" s="85"/>
      <c r="HT74" s="85"/>
      <c r="HU74" s="85"/>
      <c r="HV74" s="85"/>
      <c r="HW74" s="85"/>
      <c r="HX74" s="85"/>
      <c r="HY74" s="85"/>
      <c r="HZ74" s="85"/>
      <c r="IA74" s="85"/>
      <c r="IB74" s="85"/>
      <c r="IC74" s="85"/>
      <c r="ID74" s="85"/>
      <c r="IE74" s="85"/>
      <c r="IF74" s="85"/>
      <c r="IG74" s="85"/>
      <c r="IH74" s="85"/>
      <c r="II74" s="85"/>
      <c r="IJ74" s="85"/>
      <c r="IK74" s="85"/>
      <c r="IL74" s="85"/>
      <c r="IM74" s="85"/>
      <c r="IN74" s="85"/>
      <c r="IO74" s="85"/>
      <c r="IP74" s="85"/>
      <c r="IQ74" s="85"/>
      <c r="IR74" s="85"/>
      <c r="IS74" s="85"/>
      <c r="IT74" s="85"/>
      <c r="IU74" s="85"/>
      <c r="IV74" s="85"/>
      <c r="IW74" s="85"/>
      <c r="IX74" s="85"/>
      <c r="IY74" s="85"/>
      <c r="IZ74" s="85"/>
      <c r="JA74" s="85"/>
      <c r="JB74" s="85"/>
      <c r="JC74" s="85"/>
      <c r="JD74" s="85"/>
      <c r="JE74" s="85"/>
      <c r="JF74" s="85"/>
      <c r="JG74" s="85"/>
      <c r="JH74" s="85"/>
      <c r="JI74" s="85"/>
      <c r="JJ74" s="85"/>
      <c r="JK74" s="85"/>
      <c r="JL74" s="85"/>
      <c r="JM74" s="85"/>
      <c r="JN74" s="85"/>
      <c r="JO74" s="85"/>
      <c r="JP74" s="85"/>
      <c r="JQ74" s="85"/>
      <c r="JR74" s="85"/>
      <c r="JS74" s="85"/>
      <c r="JT74" s="85"/>
      <c r="JU74" s="85"/>
      <c r="JV74" s="85"/>
      <c r="JW74" s="85"/>
      <c r="JX74" s="85"/>
      <c r="JY74" s="85"/>
      <c r="JZ74" s="85"/>
      <c r="KA74" s="85"/>
      <c r="KB74" s="85"/>
      <c r="KC74" s="85"/>
      <c r="KD74" s="85"/>
      <c r="KE74" s="85"/>
      <c r="KF74" s="85"/>
      <c r="KG74" s="85"/>
      <c r="KH74" s="85"/>
      <c r="KI74" s="85"/>
      <c r="KJ74" s="85"/>
      <c r="KK74" s="85"/>
      <c r="KL74" s="85"/>
      <c r="KM74" s="85"/>
      <c r="KN74" s="85"/>
      <c r="KO74" s="85"/>
      <c r="KP74" s="85"/>
      <c r="KQ74" s="85"/>
      <c r="KR74" s="85"/>
      <c r="KS74" s="85"/>
      <c r="KT74" s="85"/>
      <c r="KU74" s="85"/>
      <c r="KV74" s="85"/>
      <c r="KW74" s="85"/>
      <c r="KX74" s="85"/>
      <c r="KY74" s="85"/>
      <c r="KZ74" s="85"/>
      <c r="LA74" s="85"/>
      <c r="LB74" s="85"/>
      <c r="LC74" s="85"/>
      <c r="LD74" s="85"/>
      <c r="LE74" s="85"/>
      <c r="LF74" s="85"/>
      <c r="LG74" s="85"/>
      <c r="LH74" s="85"/>
      <c r="LI74" s="85"/>
      <c r="LJ74" s="85"/>
      <c r="LK74" s="85"/>
      <c r="LL74" s="85"/>
      <c r="LM74" s="85"/>
      <c r="LN74" s="85"/>
      <c r="LO74" s="85"/>
      <c r="LP74" s="85"/>
      <c r="LQ74" s="85"/>
      <c r="LR74" s="85"/>
      <c r="LS74" s="85"/>
      <c r="LT74" s="85"/>
      <c r="LU74" s="85"/>
      <c r="LV74" s="85"/>
      <c r="LW74" s="85"/>
      <c r="LX74" s="85"/>
      <c r="LY74" s="85"/>
      <c r="LZ74" s="85"/>
      <c r="MA74" s="85"/>
      <c r="MB74" s="85"/>
      <c r="MC74" s="85"/>
      <c r="MD74" s="85"/>
      <c r="ME74" s="85"/>
      <c r="MF74" s="85"/>
      <c r="MG74" s="85"/>
      <c r="MH74" s="85"/>
      <c r="MI74" s="85"/>
      <c r="MJ74" s="85"/>
      <c r="MK74" s="85"/>
      <c r="ML74" s="85"/>
      <c r="MM74" s="85"/>
      <c r="MN74" s="85"/>
      <c r="MO74" s="85"/>
      <c r="MP74" s="85"/>
      <c r="MQ74" s="85"/>
      <c r="MR74" s="85"/>
      <c r="MS74" s="85"/>
      <c r="MT74" s="85"/>
      <c r="MU74" s="85"/>
      <c r="MV74" s="85"/>
      <c r="MW74" s="85"/>
      <c r="MX74" s="85"/>
      <c r="MY74" s="85"/>
      <c r="MZ74" s="85"/>
      <c r="NA74" s="85"/>
      <c r="NB74" s="85"/>
      <c r="NC74" s="85"/>
      <c r="ND74" s="85"/>
      <c r="NE74" s="85"/>
      <c r="NF74" s="85"/>
      <c r="NG74" s="85"/>
      <c r="NH74" s="85"/>
      <c r="NI74" s="85"/>
      <c r="NJ74" s="85"/>
      <c r="NK74" s="85"/>
      <c r="NL74" s="85"/>
      <c r="NM74" s="85"/>
      <c r="NN74" s="85"/>
      <c r="NO74" s="85"/>
      <c r="NP74" s="85"/>
      <c r="NQ74" s="85"/>
      <c r="NR74" s="85"/>
      <c r="NS74" s="85"/>
      <c r="NT74" s="85"/>
      <c r="NU74" s="85"/>
      <c r="NV74" s="85"/>
      <c r="NW74" s="85"/>
      <c r="NX74" s="85"/>
      <c r="NY74" s="85"/>
      <c r="NZ74" s="85"/>
      <c r="OA74" s="85"/>
      <c r="OB74" s="85"/>
      <c r="OC74" s="85"/>
      <c r="OD74" s="85"/>
      <c r="OE74" s="85"/>
      <c r="OF74" s="85"/>
      <c r="OG74" s="85"/>
      <c r="OH74" s="85"/>
      <c r="OI74" s="85"/>
      <c r="OJ74" s="85"/>
      <c r="OK74" s="85"/>
      <c r="OL74" s="85"/>
      <c r="OM74" s="85"/>
      <c r="ON74" s="85"/>
      <c r="OO74" s="85"/>
      <c r="OP74" s="85"/>
      <c r="OQ74" s="85"/>
      <c r="OR74" s="85"/>
      <c r="OS74" s="85"/>
      <c r="OT74" s="85"/>
      <c r="OU74" s="85"/>
      <c r="OV74" s="85"/>
      <c r="OW74" s="85"/>
      <c r="OX74" s="85"/>
      <c r="OY74" s="85"/>
      <c r="OZ74" s="85"/>
      <c r="PA74" s="85"/>
      <c r="PB74" s="85"/>
      <c r="PC74" s="85"/>
      <c r="PD74" s="85"/>
      <c r="PE74" s="85"/>
      <c r="PF74" s="85"/>
      <c r="PG74" s="85"/>
      <c r="PH74" s="85"/>
      <c r="PI74" s="85"/>
      <c r="PJ74" s="85"/>
      <c r="PK74" s="85"/>
      <c r="PL74" s="85"/>
      <c r="PM74" s="85"/>
      <c r="PN74" s="85"/>
      <c r="PO74" s="85"/>
      <c r="PP74" s="85"/>
      <c r="PQ74" s="85"/>
      <c r="PR74" s="85"/>
      <c r="PS74" s="85"/>
      <c r="PT74" s="85"/>
      <c r="PU74" s="85"/>
      <c r="PV74" s="85"/>
      <c r="PW74" s="85"/>
      <c r="PX74" s="85"/>
      <c r="PY74" s="85"/>
      <c r="PZ74" s="85"/>
      <c r="QA74" s="85"/>
      <c r="QB74" s="85"/>
      <c r="QC74" s="85"/>
      <c r="QD74" s="85"/>
      <c r="QE74" s="85"/>
      <c r="QF74" s="85"/>
      <c r="QG74" s="85"/>
      <c r="QH74" s="85"/>
      <c r="QI74" s="85"/>
      <c r="QJ74" s="85"/>
      <c r="QK74" s="85"/>
      <c r="QL74" s="85"/>
      <c r="QM74" s="85"/>
      <c r="QN74" s="85"/>
      <c r="QO74" s="85"/>
      <c r="QP74" s="85"/>
      <c r="QQ74" s="85"/>
      <c r="QR74" s="85"/>
      <c r="QS74" s="85"/>
      <c r="QT74" s="85"/>
      <c r="QU74" s="85"/>
      <c r="QV74" s="85"/>
      <c r="QW74" s="85"/>
      <c r="QX74" s="85"/>
      <c r="QY74" s="85"/>
      <c r="QZ74" s="85"/>
      <c r="RA74" s="85"/>
      <c r="RB74" s="85"/>
      <c r="RC74" s="85"/>
      <c r="RD74" s="85"/>
      <c r="RE74" s="85"/>
      <c r="RF74" s="85"/>
      <c r="RG74" s="85"/>
      <c r="RH74" s="85"/>
      <c r="RI74" s="85"/>
      <c r="RJ74" s="85"/>
      <c r="RK74" s="85"/>
      <c r="RL74" s="85"/>
      <c r="RM74" s="85"/>
      <c r="RN74" s="85"/>
      <c r="RO74" s="85"/>
      <c r="RP74" s="85"/>
      <c r="RQ74" s="85"/>
      <c r="RR74" s="85"/>
      <c r="RS74" s="85"/>
      <c r="RT74" s="85"/>
      <c r="RU74" s="85"/>
      <c r="RV74" s="85"/>
      <c r="RW74" s="85"/>
      <c r="RX74" s="85"/>
      <c r="RY74" s="85"/>
      <c r="RZ74" s="85"/>
      <c r="SA74" s="85"/>
      <c r="SB74" s="85"/>
      <c r="SC74" s="85"/>
      <c r="SD74" s="85"/>
      <c r="SE74" s="85"/>
      <c r="SF74" s="85"/>
      <c r="SG74" s="85"/>
      <c r="SH74" s="85"/>
      <c r="SI74" s="85"/>
      <c r="SJ74" s="85"/>
      <c r="SK74" s="85"/>
      <c r="SL74" s="85"/>
      <c r="SM74" s="85"/>
      <c r="SN74" s="85"/>
      <c r="SO74" s="85"/>
      <c r="SP74" s="85"/>
      <c r="SQ74" s="85"/>
      <c r="SR74" s="85"/>
      <c r="SS74" s="85"/>
      <c r="ST74" s="85"/>
      <c r="SU74" s="85"/>
      <c r="SV74" s="85"/>
      <c r="SW74" s="85"/>
      <c r="SX74" s="85"/>
      <c r="SY74" s="85"/>
      <c r="SZ74" s="85"/>
      <c r="TA74" s="85"/>
      <c r="TB74" s="85"/>
      <c r="TC74" s="85"/>
      <c r="TD74" s="85"/>
      <c r="TE74" s="85"/>
      <c r="TF74" s="85"/>
      <c r="TG74" s="85"/>
      <c r="TH74" s="85"/>
      <c r="TI74" s="85"/>
      <c r="TJ74" s="85"/>
      <c r="TK74" s="85"/>
      <c r="TL74" s="85"/>
      <c r="TM74" s="85"/>
      <c r="TN74" s="85"/>
      <c r="TO74" s="85"/>
      <c r="TP74" s="85"/>
      <c r="TQ74" s="85"/>
      <c r="TR74" s="85"/>
      <c r="TS74" s="85"/>
      <c r="TT74" s="85"/>
      <c r="TU74" s="85"/>
      <c r="TV74" s="85"/>
      <c r="TW74" s="85"/>
      <c r="TX74" s="85"/>
      <c r="TY74" s="85"/>
      <c r="TZ74" s="85"/>
      <c r="UA74" s="85"/>
      <c r="UB74" s="85"/>
      <c r="UC74" s="85"/>
      <c r="UD74" s="85"/>
      <c r="UE74" s="85"/>
      <c r="UF74" s="85"/>
      <c r="UG74" s="85"/>
      <c r="UH74" s="85"/>
      <c r="UI74" s="85"/>
      <c r="UJ74" s="85"/>
      <c r="UK74" s="85"/>
      <c r="UL74" s="85"/>
      <c r="UM74" s="85"/>
      <c r="UN74" s="85"/>
      <c r="UO74" s="85"/>
      <c r="UP74" s="85"/>
      <c r="UQ74" s="85"/>
      <c r="UR74" s="85"/>
      <c r="US74" s="85"/>
      <c r="UT74" s="85"/>
      <c r="UU74" s="85"/>
      <c r="UV74" s="85"/>
      <c r="UW74" s="85"/>
      <c r="UX74" s="85"/>
      <c r="UY74" s="85"/>
      <c r="UZ74" s="85"/>
      <c r="VA74" s="85"/>
      <c r="VB74" s="85"/>
      <c r="VC74" s="85"/>
      <c r="VD74" s="85"/>
      <c r="VE74" s="85"/>
      <c r="VF74" s="85"/>
      <c r="VG74" s="85"/>
      <c r="VH74" s="85"/>
      <c r="VI74" s="85"/>
      <c r="VJ74" s="85"/>
      <c r="VK74" s="85"/>
      <c r="VL74" s="85"/>
      <c r="VM74" s="85"/>
      <c r="VN74" s="85"/>
      <c r="VO74" s="85"/>
      <c r="VP74" s="85"/>
      <c r="VQ74" s="85"/>
      <c r="VR74" s="85"/>
      <c r="VS74" s="85"/>
      <c r="VT74" s="85"/>
      <c r="VU74" s="85"/>
      <c r="VV74" s="85"/>
      <c r="VW74" s="85"/>
      <c r="VX74" s="85"/>
      <c r="VY74" s="85"/>
      <c r="VZ74" s="85"/>
      <c r="WA74" s="85"/>
      <c r="WB74" s="85"/>
      <c r="WC74" s="85"/>
      <c r="WD74" s="85"/>
      <c r="WE74" s="85"/>
      <c r="WF74" s="85"/>
      <c r="WG74" s="85"/>
      <c r="WH74" s="85"/>
      <c r="WI74" s="85"/>
      <c r="WJ74" s="85"/>
      <c r="WK74" s="85"/>
      <c r="WL74" s="85"/>
      <c r="WM74" s="85"/>
      <c r="WN74" s="85"/>
      <c r="WO74" s="85"/>
      <c r="WP74" s="85"/>
      <c r="WQ74" s="85"/>
      <c r="WR74" s="85"/>
      <c r="WS74" s="85"/>
      <c r="WT74" s="85"/>
      <c r="WU74" s="85"/>
      <c r="WV74" s="85"/>
      <c r="WW74" s="85"/>
      <c r="WX74" s="85"/>
      <c r="WY74" s="85"/>
      <c r="WZ74" s="85"/>
      <c r="XA74" s="85"/>
      <c r="XB74" s="85"/>
      <c r="XC74" s="85"/>
      <c r="XD74" s="85"/>
      <c r="XE74" s="85"/>
      <c r="XF74" s="85"/>
      <c r="XG74" s="85"/>
      <c r="XH74" s="85"/>
      <c r="XI74" s="85"/>
      <c r="XJ74" s="85"/>
      <c r="XK74" s="85"/>
      <c r="XL74" s="85"/>
      <c r="XM74" s="85"/>
      <c r="XN74" s="85"/>
      <c r="XO74" s="85"/>
      <c r="XP74" s="85"/>
      <c r="XQ74" s="85"/>
      <c r="XR74" s="85"/>
      <c r="XS74" s="85"/>
      <c r="XT74" s="85"/>
      <c r="XU74" s="85"/>
      <c r="XV74" s="85"/>
      <c r="XW74" s="85"/>
      <c r="XX74" s="85"/>
      <c r="XY74" s="85"/>
      <c r="XZ74" s="85"/>
      <c r="YA74" s="85"/>
      <c r="YB74" s="85"/>
      <c r="YC74" s="85"/>
      <c r="YD74" s="85"/>
      <c r="YE74" s="85"/>
      <c r="YF74" s="85"/>
      <c r="YG74" s="85"/>
      <c r="YH74" s="85"/>
      <c r="YI74" s="85"/>
      <c r="YJ74" s="85"/>
      <c r="YK74" s="85"/>
      <c r="YL74" s="85"/>
      <c r="YM74" s="85"/>
      <c r="YN74" s="85"/>
      <c r="YO74" s="85"/>
      <c r="YP74" s="85"/>
      <c r="YQ74" s="85"/>
      <c r="YR74" s="85"/>
      <c r="YS74" s="85"/>
      <c r="YT74" s="85"/>
      <c r="YU74" s="85"/>
      <c r="YV74" s="85"/>
      <c r="YW74" s="85"/>
      <c r="YX74" s="85"/>
      <c r="YY74" s="85"/>
      <c r="YZ74" s="85"/>
      <c r="ZA74" s="85"/>
      <c r="ZB74" s="85"/>
      <c r="ZC74" s="85"/>
      <c r="ZD74" s="85"/>
      <c r="ZE74" s="85"/>
      <c r="ZF74" s="85"/>
      <c r="ZG74" s="85"/>
      <c r="ZH74" s="85"/>
      <c r="ZI74" s="85"/>
      <c r="ZJ74" s="85"/>
      <c r="ZK74" s="85"/>
      <c r="ZL74" s="85"/>
      <c r="ZM74" s="85"/>
      <c r="ZN74" s="85"/>
      <c r="ZO74" s="85"/>
      <c r="ZP74" s="85"/>
      <c r="ZQ74" s="85"/>
      <c r="ZR74" s="85"/>
      <c r="ZS74" s="85"/>
      <c r="ZT74" s="85"/>
      <c r="ZU74" s="85"/>
      <c r="ZV74" s="85"/>
      <c r="ZW74" s="85"/>
      <c r="ZX74" s="85"/>
      <c r="ZY74" s="85"/>
      <c r="ZZ74" s="85"/>
      <c r="AAA74" s="85"/>
      <c r="AAB74" s="85"/>
      <c r="AAC74" s="85"/>
      <c r="AAD74" s="85"/>
      <c r="AAE74" s="85"/>
      <c r="AAF74" s="85"/>
      <c r="AAG74" s="85"/>
      <c r="AAH74" s="85"/>
      <c r="AAI74" s="85"/>
      <c r="AAJ74" s="85"/>
      <c r="AAK74" s="85"/>
      <c r="AAL74" s="85"/>
      <c r="AAM74" s="85"/>
      <c r="AAN74" s="85"/>
      <c r="AAO74" s="85"/>
      <c r="AAP74" s="85"/>
      <c r="AAQ74" s="85"/>
      <c r="AAR74" s="85"/>
      <c r="AAS74" s="85"/>
      <c r="AAT74" s="85"/>
      <c r="AAU74" s="85"/>
      <c r="AAV74" s="85"/>
      <c r="AAW74" s="85"/>
      <c r="AAX74" s="85"/>
      <c r="AAY74" s="85"/>
      <c r="AAZ74" s="85"/>
      <c r="ABA74" s="85"/>
      <c r="ABB74" s="85"/>
      <c r="ABC74" s="85"/>
      <c r="ABD74" s="85"/>
      <c r="ABE74" s="85"/>
      <c r="ABF74" s="85"/>
      <c r="ABG74" s="85"/>
      <c r="ABH74" s="85"/>
      <c r="ABI74" s="85"/>
      <c r="ABJ74" s="85"/>
      <c r="ABK74" s="85"/>
      <c r="ABL74" s="85"/>
      <c r="ABM74" s="85"/>
      <c r="ABN74" s="85"/>
      <c r="ABO74" s="85"/>
      <c r="ABP74" s="85"/>
      <c r="ABQ74" s="85"/>
      <c r="ABR74" s="85"/>
      <c r="ABS74" s="85"/>
      <c r="ABT74" s="85"/>
      <c r="ABU74" s="85"/>
      <c r="ABV74" s="85"/>
      <c r="ABW74" s="85"/>
      <c r="ABX74" s="85"/>
      <c r="ABY74" s="85"/>
      <c r="ABZ74" s="85"/>
      <c r="ACA74" s="85"/>
      <c r="ACB74" s="85"/>
      <c r="ACC74" s="85"/>
      <c r="ACD74" s="85"/>
      <c r="ACE74" s="85"/>
      <c r="ACF74" s="85"/>
      <c r="ACG74" s="85"/>
      <c r="ACH74" s="85"/>
      <c r="ACI74" s="85"/>
      <c r="ACJ74" s="85"/>
      <c r="ACK74" s="85"/>
      <c r="ACL74" s="85"/>
      <c r="ACM74" s="85"/>
      <c r="ACN74" s="85"/>
      <c r="ACO74" s="85"/>
      <c r="ACP74" s="85"/>
      <c r="ACQ74" s="85"/>
      <c r="ACR74" s="85"/>
      <c r="ACS74" s="85"/>
      <c r="ACT74" s="85"/>
      <c r="ACU74" s="85"/>
      <c r="ACV74" s="85"/>
      <c r="ACW74" s="85"/>
      <c r="ACX74" s="85"/>
      <c r="ACY74" s="85"/>
      <c r="ACZ74" s="85"/>
      <c r="ADA74" s="85"/>
      <c r="ADB74" s="85"/>
      <c r="ADC74" s="85"/>
      <c r="ADD74" s="85"/>
      <c r="ADE74" s="85"/>
      <c r="ADF74" s="85"/>
      <c r="ADG74" s="85"/>
      <c r="ADH74" s="85"/>
      <c r="ADI74" s="85"/>
      <c r="ADJ74" s="85"/>
      <c r="ADK74" s="85"/>
      <c r="ADL74" s="85"/>
      <c r="ADM74" s="85"/>
      <c r="ADN74" s="85"/>
      <c r="ADO74" s="85"/>
      <c r="ADP74" s="85"/>
      <c r="ADQ74" s="85"/>
      <c r="ADR74" s="85"/>
      <c r="ADS74" s="85"/>
      <c r="ADT74" s="85"/>
      <c r="ADU74" s="85"/>
      <c r="ADV74" s="85"/>
      <c r="ADW74" s="85"/>
      <c r="ADX74" s="85"/>
      <c r="ADY74" s="85"/>
      <c r="ADZ74" s="85"/>
      <c r="AEA74" s="85"/>
      <c r="AEB74" s="85"/>
      <c r="AEC74" s="85"/>
      <c r="AED74" s="85"/>
      <c r="AEE74" s="85"/>
      <c r="AEF74" s="85"/>
      <c r="AEG74" s="85"/>
      <c r="AEH74" s="85"/>
      <c r="AEI74" s="85"/>
      <c r="AEJ74" s="85"/>
      <c r="AEK74" s="85"/>
      <c r="AEL74" s="85"/>
      <c r="AEM74" s="85"/>
      <c r="AEN74" s="85"/>
      <c r="AEO74" s="85"/>
      <c r="AEP74" s="85"/>
      <c r="AEQ74" s="85"/>
      <c r="AER74" s="85"/>
      <c r="AES74" s="85"/>
      <c r="AET74" s="85"/>
      <c r="AEU74" s="85"/>
      <c r="AEV74" s="85"/>
      <c r="AEW74" s="85"/>
      <c r="AEX74" s="85"/>
      <c r="AEY74" s="85"/>
      <c r="AEZ74" s="85"/>
      <c r="AFA74" s="85"/>
      <c r="AFB74" s="85"/>
      <c r="AFC74" s="85"/>
      <c r="AFD74" s="85"/>
      <c r="AFE74" s="85"/>
      <c r="AFF74" s="85"/>
      <c r="AFG74" s="85"/>
      <c r="AFH74" s="85"/>
      <c r="AFI74" s="85"/>
      <c r="AFJ74" s="85"/>
      <c r="AFK74" s="85"/>
      <c r="AFL74" s="85"/>
      <c r="AFM74" s="85"/>
      <c r="AFN74" s="85"/>
      <c r="AFO74" s="85"/>
      <c r="AFP74" s="85"/>
      <c r="AFQ74" s="85"/>
      <c r="AFR74" s="85"/>
      <c r="AFS74" s="85"/>
      <c r="AFT74" s="85"/>
      <c r="AFU74" s="85"/>
      <c r="AFV74" s="85"/>
      <c r="AFW74" s="85"/>
      <c r="AFX74" s="85"/>
      <c r="AFY74" s="85"/>
      <c r="AFZ74" s="85"/>
      <c r="AGA74" s="85"/>
      <c r="AGB74" s="85"/>
      <c r="AGC74" s="85"/>
      <c r="AGD74" s="85"/>
      <c r="AGE74" s="85"/>
      <c r="AGF74" s="85"/>
      <c r="AGG74" s="85"/>
      <c r="AGH74" s="85"/>
      <c r="AGI74" s="85"/>
      <c r="AGJ74" s="85"/>
      <c r="AGK74" s="85"/>
      <c r="AGL74" s="85"/>
      <c r="AGM74" s="85"/>
      <c r="AGN74" s="85"/>
      <c r="AGO74" s="85"/>
      <c r="AGP74" s="85"/>
      <c r="AGQ74" s="85"/>
      <c r="AGR74" s="85"/>
      <c r="AGS74" s="85"/>
      <c r="AGT74" s="85"/>
      <c r="AGU74" s="85"/>
      <c r="AGV74" s="85"/>
      <c r="AGW74" s="85"/>
      <c r="AGX74" s="85"/>
      <c r="AGY74" s="85"/>
      <c r="AGZ74" s="85"/>
      <c r="AHA74" s="85"/>
      <c r="AHB74" s="85"/>
      <c r="AHC74" s="85"/>
      <c r="AHD74" s="85"/>
      <c r="AHE74" s="85"/>
      <c r="AHF74" s="85"/>
      <c r="AHG74" s="85"/>
      <c r="AHH74" s="85"/>
      <c r="AHI74" s="85"/>
      <c r="AHJ74" s="85"/>
      <c r="AHK74" s="85"/>
      <c r="AHL74" s="85"/>
      <c r="AHM74" s="85"/>
      <c r="AHN74" s="85"/>
      <c r="AHO74" s="85"/>
      <c r="AHP74" s="85"/>
      <c r="AHQ74" s="85"/>
      <c r="AHR74" s="85"/>
      <c r="AHS74" s="85"/>
      <c r="AHT74" s="85"/>
      <c r="AHU74" s="85"/>
      <c r="AHV74" s="85"/>
      <c r="AHW74" s="85"/>
      <c r="AHX74" s="85"/>
      <c r="AHY74" s="85"/>
      <c r="AHZ74" s="85"/>
      <c r="AIA74" s="85"/>
      <c r="AIB74" s="85"/>
      <c r="AIC74" s="85"/>
      <c r="AID74" s="85"/>
      <c r="AIE74" s="85"/>
      <c r="AIF74" s="85"/>
      <c r="AIG74" s="85"/>
      <c r="AIH74" s="85"/>
      <c r="AII74" s="85"/>
      <c r="AIJ74" s="85"/>
      <c r="AIK74" s="85"/>
      <c r="AIL74" s="85"/>
      <c r="AIM74" s="85"/>
      <c r="AIN74" s="85"/>
      <c r="AIO74" s="85"/>
      <c r="AIP74" s="85"/>
      <c r="AIQ74" s="85"/>
      <c r="AIR74" s="85"/>
      <c r="AIS74" s="85"/>
      <c r="AIT74" s="85"/>
      <c r="AIU74" s="85"/>
      <c r="AIV74" s="85"/>
      <c r="AIW74" s="85"/>
      <c r="AIX74" s="85"/>
      <c r="AIY74" s="85"/>
      <c r="AIZ74" s="85"/>
      <c r="AJA74" s="85"/>
      <c r="AJB74" s="85"/>
      <c r="AJC74" s="85"/>
      <c r="AJD74" s="85"/>
      <c r="AJE74" s="85"/>
      <c r="AJF74" s="85"/>
      <c r="AJG74" s="85"/>
      <c r="AJH74" s="85"/>
      <c r="AJI74" s="85"/>
      <c r="AJJ74" s="85"/>
      <c r="AJK74" s="85"/>
      <c r="AJL74" s="85"/>
      <c r="AJM74" s="85"/>
      <c r="AJN74" s="85"/>
      <c r="AJO74" s="85"/>
      <c r="AJP74" s="85"/>
      <c r="AJQ74" s="85"/>
      <c r="AJR74" s="85"/>
      <c r="AJS74" s="85"/>
      <c r="AJT74" s="85"/>
      <c r="AJU74" s="85"/>
      <c r="AJV74" s="85"/>
      <c r="AJW74" s="85"/>
      <c r="AJX74" s="85"/>
      <c r="AJY74" s="85"/>
      <c r="AJZ74" s="85"/>
      <c r="AKA74" s="85"/>
      <c r="AKB74" s="85"/>
      <c r="AKC74" s="85"/>
      <c r="AKD74" s="85"/>
      <c r="AKE74" s="85"/>
      <c r="AKF74" s="85"/>
      <c r="AKG74" s="85"/>
      <c r="AKH74" s="85"/>
      <c r="AKI74" s="85"/>
      <c r="AKJ74" s="85"/>
      <c r="AKK74" s="85"/>
      <c r="AKL74" s="85"/>
      <c r="AKM74" s="85"/>
      <c r="AKN74" s="85"/>
      <c r="AKO74" s="85"/>
      <c r="AKP74" s="85"/>
      <c r="AKQ74" s="85"/>
      <c r="AKR74" s="85"/>
      <c r="AKS74" s="85"/>
      <c r="AKT74" s="85"/>
      <c r="AKU74" s="85"/>
      <c r="AKV74" s="85"/>
      <c r="AKW74" s="85"/>
      <c r="AKX74" s="85"/>
      <c r="AKY74" s="85"/>
      <c r="AKZ74" s="85"/>
      <c r="ALA74" s="85"/>
      <c r="ALB74" s="85"/>
      <c r="ALC74" s="85"/>
      <c r="ALD74" s="85"/>
      <c r="ALE74" s="85"/>
      <c r="ALF74" s="85"/>
      <c r="ALG74" s="85"/>
      <c r="ALH74" s="85"/>
      <c r="ALI74" s="85"/>
      <c r="ALJ74" s="85"/>
      <c r="ALK74" s="85"/>
      <c r="ALL74" s="85"/>
      <c r="ALM74" s="85"/>
      <c r="ALN74" s="85"/>
      <c r="ALO74" s="85"/>
      <c r="ALP74" s="85"/>
      <c r="ALQ74" s="85"/>
      <c r="ALR74" s="85"/>
      <c r="ALS74" s="85"/>
      <c r="ALT74" s="85"/>
      <c r="ALU74" s="85"/>
      <c r="ALV74" s="85"/>
      <c r="ALW74" s="85"/>
      <c r="ALX74" s="85"/>
      <c r="ALY74" s="85"/>
      <c r="ALZ74" s="85"/>
      <c r="AMA74" s="85"/>
      <c r="AMB74" s="85"/>
      <c r="AMC74" s="85"/>
      <c r="AMD74" s="85"/>
      <c r="AME74" s="85"/>
      <c r="AMF74" s="85"/>
      <c r="AMG74" s="85"/>
      <c r="AMH74" s="85"/>
      <c r="AMI74" s="85"/>
      <c r="AMJ74" s="85"/>
      <c r="AMK74" s="85"/>
      <c r="AML74" s="85"/>
      <c r="AMM74" s="85"/>
      <c r="AMN74" s="85"/>
      <c r="AMO74" s="85"/>
      <c r="AMP74" s="85"/>
      <c r="AMQ74" s="85"/>
      <c r="AMR74" s="85"/>
      <c r="AMS74" s="85"/>
      <c r="AMT74" s="85"/>
      <c r="AMU74" s="85"/>
      <c r="AMV74" s="85"/>
      <c r="AMW74" s="85"/>
      <c r="AMX74" s="85"/>
      <c r="AMY74" s="85"/>
      <c r="AMZ74" s="85"/>
      <c r="ANA74" s="85"/>
      <c r="ANB74" s="85"/>
      <c r="ANC74" s="85"/>
      <c r="AND74" s="85"/>
      <c r="ANE74" s="85"/>
      <c r="ANF74" s="85"/>
      <c r="ANG74" s="85"/>
      <c r="ANH74" s="85"/>
      <c r="ANI74" s="85"/>
      <c r="ANJ74" s="85"/>
      <c r="ANK74" s="85"/>
      <c r="ANL74" s="85"/>
      <c r="ANM74" s="85"/>
      <c r="ANN74" s="85"/>
      <c r="ANO74" s="85"/>
      <c r="ANP74" s="85"/>
      <c r="ANQ74" s="85"/>
      <c r="ANR74" s="85"/>
      <c r="ANS74" s="85"/>
      <c r="ANT74" s="85"/>
      <c r="ANU74" s="85"/>
      <c r="ANV74" s="85"/>
      <c r="ANW74" s="85"/>
      <c r="ANX74" s="85"/>
      <c r="ANY74" s="85"/>
      <c r="ANZ74" s="85"/>
      <c r="AOA74" s="85"/>
      <c r="AOB74" s="85"/>
      <c r="AOC74" s="85"/>
      <c r="AOD74" s="85"/>
      <c r="AOE74" s="85"/>
      <c r="AOF74" s="85"/>
      <c r="AOG74" s="85"/>
      <c r="AOH74" s="85"/>
      <c r="AOI74" s="85"/>
      <c r="AOJ74" s="85"/>
      <c r="AOK74" s="85"/>
      <c r="AOL74" s="85"/>
      <c r="AOM74" s="85"/>
      <c r="AON74" s="85"/>
      <c r="AOO74" s="85"/>
      <c r="AOP74" s="85"/>
      <c r="AOQ74" s="85"/>
      <c r="AOR74" s="85"/>
      <c r="AOS74" s="85"/>
      <c r="AOT74" s="85"/>
      <c r="AOU74" s="85"/>
      <c r="AOV74" s="85"/>
      <c r="AOW74" s="85"/>
      <c r="AOX74" s="85"/>
      <c r="AOY74" s="85"/>
      <c r="AOZ74" s="85"/>
      <c r="APA74" s="85"/>
      <c r="APB74" s="85"/>
      <c r="APC74" s="85"/>
      <c r="APD74" s="85"/>
      <c r="APE74" s="85"/>
      <c r="APF74" s="85"/>
      <c r="APG74" s="85"/>
      <c r="APH74" s="85"/>
      <c r="API74" s="85"/>
    </row>
    <row r="75" spans="1:1101" x14ac:dyDescent="0.25">
      <c r="A75" s="188" t="s">
        <v>21</v>
      </c>
      <c r="B75" s="190">
        <v>1</v>
      </c>
      <c r="C75" s="190">
        <f t="shared" si="35"/>
        <v>256.5</v>
      </c>
      <c r="D75" s="190">
        <f>D74</f>
        <v>179</v>
      </c>
      <c r="E75" s="191">
        <v>77.5</v>
      </c>
      <c r="F75" s="190"/>
      <c r="G75" s="193">
        <v>9.6039999999999992</v>
      </c>
      <c r="H75" s="192">
        <f t="shared" si="31"/>
        <v>1488.62</v>
      </c>
      <c r="I75" s="193">
        <f t="shared" si="32"/>
        <v>1839.79</v>
      </c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B75" s="85"/>
      <c r="AC75" s="85"/>
      <c r="AD75" s="85"/>
      <c r="AE75" s="85"/>
      <c r="AF75" s="85"/>
      <c r="AG75" s="85"/>
      <c r="AH75" s="85"/>
      <c r="AI75" s="85"/>
      <c r="AJ75" s="85"/>
      <c r="AK75" s="85"/>
      <c r="AL75" s="85"/>
      <c r="AM75" s="85"/>
      <c r="AN75" s="85"/>
      <c r="AO75" s="85"/>
      <c r="AP75" s="85"/>
      <c r="AQ75" s="85"/>
      <c r="AR75" s="85"/>
      <c r="AS75" s="85"/>
      <c r="AT75" s="85"/>
      <c r="AU75" s="85"/>
      <c r="AV75" s="85"/>
      <c r="AW75" s="85"/>
      <c r="AX75" s="85"/>
      <c r="AY75" s="85"/>
      <c r="AZ75" s="85"/>
      <c r="BA75" s="85"/>
      <c r="BB75" s="85"/>
      <c r="BC75" s="85"/>
      <c r="BD75" s="85"/>
      <c r="BE75" s="85"/>
      <c r="BF75" s="85"/>
      <c r="BG75" s="85"/>
      <c r="BH75" s="85"/>
      <c r="BI75" s="85"/>
      <c r="BJ75" s="85"/>
      <c r="BK75" s="85"/>
      <c r="BL75" s="85"/>
      <c r="BM75" s="85"/>
      <c r="BN75" s="85"/>
      <c r="BO75" s="85"/>
      <c r="BP75" s="85"/>
      <c r="BQ75" s="85"/>
      <c r="BR75" s="85"/>
      <c r="BS75" s="85"/>
      <c r="BT75" s="85"/>
      <c r="BU75" s="85"/>
      <c r="BV75" s="85"/>
      <c r="BW75" s="85"/>
      <c r="BX75" s="85"/>
      <c r="BY75" s="85"/>
      <c r="BZ75" s="85"/>
      <c r="CA75" s="85"/>
      <c r="CB75" s="85"/>
      <c r="CC75" s="85"/>
      <c r="CD75" s="85"/>
      <c r="CE75" s="85"/>
      <c r="CF75" s="85"/>
      <c r="CG75" s="85"/>
      <c r="CH75" s="85"/>
      <c r="CI75" s="85"/>
      <c r="CJ75" s="85"/>
      <c r="CK75" s="85"/>
      <c r="CL75" s="85"/>
      <c r="CM75" s="85"/>
      <c r="CN75" s="85"/>
      <c r="CO75" s="85"/>
      <c r="CP75" s="85"/>
      <c r="CQ75" s="85"/>
      <c r="CR75" s="85"/>
      <c r="CS75" s="85"/>
      <c r="CT75" s="85"/>
      <c r="CU75" s="85"/>
      <c r="CV75" s="85"/>
      <c r="CW75" s="85"/>
      <c r="CX75" s="85"/>
      <c r="CY75" s="85"/>
      <c r="CZ75" s="85"/>
      <c r="DA75" s="85"/>
      <c r="DB75" s="85"/>
      <c r="DC75" s="85"/>
      <c r="DD75" s="85"/>
      <c r="DE75" s="85"/>
      <c r="DF75" s="85"/>
      <c r="DG75" s="85"/>
      <c r="DH75" s="85"/>
      <c r="DI75" s="85"/>
      <c r="DJ75" s="85"/>
      <c r="DK75" s="85"/>
      <c r="DL75" s="85"/>
      <c r="DM75" s="85"/>
      <c r="DN75" s="85"/>
      <c r="DO75" s="85"/>
      <c r="DP75" s="85"/>
      <c r="DQ75" s="85"/>
      <c r="DR75" s="85"/>
      <c r="DS75" s="85"/>
      <c r="DT75" s="85"/>
      <c r="DU75" s="85"/>
      <c r="DV75" s="85"/>
      <c r="DW75" s="85"/>
      <c r="DX75" s="85"/>
      <c r="DY75" s="85"/>
      <c r="DZ75" s="85"/>
      <c r="EA75" s="85"/>
      <c r="EB75" s="85"/>
      <c r="EC75" s="85"/>
      <c r="ED75" s="85"/>
      <c r="EE75" s="85"/>
      <c r="EF75" s="85"/>
      <c r="EG75" s="85"/>
      <c r="EH75" s="85"/>
      <c r="EI75" s="85"/>
      <c r="EJ75" s="85"/>
      <c r="EK75" s="85"/>
      <c r="EL75" s="85"/>
      <c r="EM75" s="85"/>
      <c r="EN75" s="85"/>
      <c r="EO75" s="85"/>
      <c r="EP75" s="85"/>
      <c r="EQ75" s="85"/>
      <c r="ER75" s="85"/>
      <c r="ES75" s="85"/>
      <c r="ET75" s="85"/>
      <c r="EU75" s="85"/>
      <c r="EV75" s="85"/>
      <c r="EW75" s="85"/>
      <c r="EX75" s="85"/>
      <c r="EY75" s="85"/>
      <c r="EZ75" s="85"/>
      <c r="FA75" s="85"/>
      <c r="FB75" s="85"/>
      <c r="FC75" s="85"/>
      <c r="FD75" s="85"/>
      <c r="FE75" s="85"/>
      <c r="FF75" s="85"/>
      <c r="FG75" s="85"/>
      <c r="FH75" s="85"/>
      <c r="FI75" s="85"/>
      <c r="FJ75" s="85"/>
      <c r="FK75" s="85"/>
      <c r="FL75" s="85"/>
      <c r="FM75" s="85"/>
      <c r="FN75" s="85"/>
      <c r="FO75" s="85"/>
      <c r="FP75" s="85"/>
      <c r="FQ75" s="85"/>
      <c r="FR75" s="85"/>
      <c r="FS75" s="85"/>
      <c r="FT75" s="85"/>
      <c r="FU75" s="85"/>
      <c r="FV75" s="85"/>
      <c r="FW75" s="85"/>
      <c r="FX75" s="85"/>
      <c r="FY75" s="85"/>
      <c r="FZ75" s="85"/>
      <c r="GA75" s="85"/>
      <c r="GB75" s="85"/>
      <c r="GC75" s="85"/>
      <c r="GD75" s="85"/>
      <c r="GE75" s="85"/>
      <c r="GF75" s="85"/>
      <c r="GG75" s="85"/>
      <c r="GH75" s="85"/>
      <c r="GI75" s="85"/>
      <c r="GJ75" s="85"/>
      <c r="GK75" s="85"/>
      <c r="GL75" s="85"/>
      <c r="GM75" s="85"/>
      <c r="GN75" s="85"/>
      <c r="GO75" s="85"/>
      <c r="GP75" s="85"/>
      <c r="GQ75" s="85"/>
      <c r="GR75" s="85"/>
      <c r="GS75" s="85"/>
      <c r="GT75" s="85"/>
      <c r="GU75" s="85"/>
      <c r="GV75" s="85"/>
      <c r="GW75" s="85"/>
      <c r="GX75" s="85"/>
      <c r="GY75" s="85"/>
      <c r="GZ75" s="85"/>
      <c r="HA75" s="85"/>
      <c r="HB75" s="85"/>
      <c r="HC75" s="85"/>
      <c r="HD75" s="85"/>
      <c r="HE75" s="85"/>
      <c r="HF75" s="85"/>
      <c r="HG75" s="85"/>
      <c r="HH75" s="85"/>
      <c r="HI75" s="85"/>
      <c r="HJ75" s="85"/>
      <c r="HK75" s="85"/>
      <c r="HL75" s="85"/>
      <c r="HM75" s="85"/>
      <c r="HN75" s="85"/>
      <c r="HO75" s="85"/>
      <c r="HP75" s="85"/>
      <c r="HQ75" s="85"/>
      <c r="HR75" s="85"/>
      <c r="HS75" s="85"/>
      <c r="HT75" s="85"/>
      <c r="HU75" s="85"/>
      <c r="HV75" s="85"/>
      <c r="HW75" s="85"/>
      <c r="HX75" s="85"/>
      <c r="HY75" s="85"/>
      <c r="HZ75" s="85"/>
      <c r="IA75" s="85"/>
      <c r="IB75" s="85"/>
      <c r="IC75" s="85"/>
      <c r="ID75" s="85"/>
      <c r="IE75" s="85"/>
      <c r="IF75" s="85"/>
      <c r="IG75" s="85"/>
      <c r="IH75" s="85"/>
      <c r="II75" s="85"/>
      <c r="IJ75" s="85"/>
      <c r="IK75" s="85"/>
      <c r="IL75" s="85"/>
      <c r="IM75" s="85"/>
      <c r="IN75" s="85"/>
      <c r="IO75" s="85"/>
      <c r="IP75" s="85"/>
      <c r="IQ75" s="85"/>
      <c r="IR75" s="85"/>
      <c r="IS75" s="85"/>
      <c r="IT75" s="85"/>
      <c r="IU75" s="85"/>
      <c r="IV75" s="85"/>
      <c r="IW75" s="85"/>
      <c r="IX75" s="85"/>
      <c r="IY75" s="85"/>
      <c r="IZ75" s="85"/>
      <c r="JA75" s="85"/>
      <c r="JB75" s="85"/>
      <c r="JC75" s="85"/>
      <c r="JD75" s="85"/>
      <c r="JE75" s="85"/>
      <c r="JF75" s="85"/>
      <c r="JG75" s="85"/>
      <c r="JH75" s="85"/>
      <c r="JI75" s="85"/>
      <c r="JJ75" s="85"/>
      <c r="JK75" s="85"/>
      <c r="JL75" s="85"/>
      <c r="JM75" s="85"/>
      <c r="JN75" s="85"/>
      <c r="JO75" s="85"/>
      <c r="JP75" s="85"/>
      <c r="JQ75" s="85"/>
      <c r="JR75" s="85"/>
      <c r="JS75" s="85"/>
      <c r="JT75" s="85"/>
      <c r="JU75" s="85"/>
      <c r="JV75" s="85"/>
      <c r="JW75" s="85"/>
      <c r="JX75" s="85"/>
      <c r="JY75" s="85"/>
      <c r="JZ75" s="85"/>
      <c r="KA75" s="85"/>
      <c r="KB75" s="85"/>
      <c r="KC75" s="85"/>
      <c r="KD75" s="85"/>
      <c r="KE75" s="85"/>
      <c r="KF75" s="85"/>
      <c r="KG75" s="85"/>
      <c r="KH75" s="85"/>
      <c r="KI75" s="85"/>
      <c r="KJ75" s="85"/>
      <c r="KK75" s="85"/>
      <c r="KL75" s="85"/>
      <c r="KM75" s="85"/>
      <c r="KN75" s="85"/>
      <c r="KO75" s="85"/>
      <c r="KP75" s="85"/>
      <c r="KQ75" s="85"/>
      <c r="KR75" s="85"/>
      <c r="KS75" s="85"/>
      <c r="KT75" s="85"/>
      <c r="KU75" s="85"/>
      <c r="KV75" s="85"/>
      <c r="KW75" s="85"/>
      <c r="KX75" s="85"/>
      <c r="KY75" s="85"/>
      <c r="KZ75" s="85"/>
      <c r="LA75" s="85"/>
      <c r="LB75" s="85"/>
      <c r="LC75" s="85"/>
      <c r="LD75" s="85"/>
      <c r="LE75" s="85"/>
      <c r="LF75" s="85"/>
      <c r="LG75" s="85"/>
      <c r="LH75" s="85"/>
      <c r="LI75" s="85"/>
      <c r="LJ75" s="85"/>
      <c r="LK75" s="85"/>
      <c r="LL75" s="85"/>
      <c r="LM75" s="85"/>
      <c r="LN75" s="85"/>
      <c r="LO75" s="85"/>
      <c r="LP75" s="85"/>
      <c r="LQ75" s="85"/>
      <c r="LR75" s="85"/>
      <c r="LS75" s="85"/>
      <c r="LT75" s="85"/>
      <c r="LU75" s="85"/>
      <c r="LV75" s="85"/>
      <c r="LW75" s="85"/>
      <c r="LX75" s="85"/>
      <c r="LY75" s="85"/>
      <c r="LZ75" s="85"/>
      <c r="MA75" s="85"/>
      <c r="MB75" s="85"/>
      <c r="MC75" s="85"/>
      <c r="MD75" s="85"/>
      <c r="ME75" s="85"/>
      <c r="MF75" s="85"/>
      <c r="MG75" s="85"/>
      <c r="MH75" s="85"/>
      <c r="MI75" s="85"/>
      <c r="MJ75" s="85"/>
      <c r="MK75" s="85"/>
      <c r="ML75" s="85"/>
      <c r="MM75" s="85"/>
      <c r="MN75" s="85"/>
      <c r="MO75" s="85"/>
      <c r="MP75" s="85"/>
      <c r="MQ75" s="85"/>
      <c r="MR75" s="85"/>
      <c r="MS75" s="85"/>
      <c r="MT75" s="85"/>
      <c r="MU75" s="85"/>
      <c r="MV75" s="85"/>
      <c r="MW75" s="85"/>
      <c r="MX75" s="85"/>
      <c r="MY75" s="85"/>
      <c r="MZ75" s="85"/>
      <c r="NA75" s="85"/>
      <c r="NB75" s="85"/>
      <c r="NC75" s="85"/>
      <c r="ND75" s="85"/>
      <c r="NE75" s="85"/>
      <c r="NF75" s="85"/>
      <c r="NG75" s="85"/>
      <c r="NH75" s="85"/>
      <c r="NI75" s="85"/>
      <c r="NJ75" s="85"/>
      <c r="NK75" s="85"/>
      <c r="NL75" s="85"/>
      <c r="NM75" s="85"/>
      <c r="NN75" s="85"/>
      <c r="NO75" s="85"/>
      <c r="NP75" s="85"/>
      <c r="NQ75" s="85"/>
      <c r="NR75" s="85"/>
      <c r="NS75" s="85"/>
      <c r="NT75" s="85"/>
      <c r="NU75" s="85"/>
      <c r="NV75" s="85"/>
      <c r="NW75" s="85"/>
      <c r="NX75" s="85"/>
      <c r="NY75" s="85"/>
      <c r="NZ75" s="85"/>
      <c r="OA75" s="85"/>
      <c r="OB75" s="85"/>
      <c r="OC75" s="85"/>
      <c r="OD75" s="85"/>
      <c r="OE75" s="85"/>
      <c r="OF75" s="85"/>
      <c r="OG75" s="85"/>
      <c r="OH75" s="85"/>
      <c r="OI75" s="85"/>
      <c r="OJ75" s="85"/>
      <c r="OK75" s="85"/>
      <c r="OL75" s="85"/>
      <c r="OM75" s="85"/>
      <c r="ON75" s="85"/>
      <c r="OO75" s="85"/>
      <c r="OP75" s="85"/>
      <c r="OQ75" s="85"/>
      <c r="OR75" s="85"/>
      <c r="OS75" s="85"/>
      <c r="OT75" s="85"/>
      <c r="OU75" s="85"/>
      <c r="OV75" s="85"/>
      <c r="OW75" s="85"/>
      <c r="OX75" s="85"/>
      <c r="OY75" s="85"/>
      <c r="OZ75" s="85"/>
      <c r="PA75" s="85"/>
      <c r="PB75" s="85"/>
      <c r="PC75" s="85"/>
      <c r="PD75" s="85"/>
      <c r="PE75" s="85"/>
      <c r="PF75" s="85"/>
      <c r="PG75" s="85"/>
      <c r="PH75" s="85"/>
      <c r="PI75" s="85"/>
      <c r="PJ75" s="85"/>
      <c r="PK75" s="85"/>
      <c r="PL75" s="85"/>
      <c r="PM75" s="85"/>
      <c r="PN75" s="85"/>
      <c r="PO75" s="85"/>
      <c r="PP75" s="85"/>
      <c r="PQ75" s="85"/>
      <c r="PR75" s="85"/>
      <c r="PS75" s="85"/>
      <c r="PT75" s="85"/>
      <c r="PU75" s="85"/>
      <c r="PV75" s="85"/>
      <c r="PW75" s="85"/>
      <c r="PX75" s="85"/>
      <c r="PY75" s="85"/>
      <c r="PZ75" s="85"/>
      <c r="QA75" s="85"/>
      <c r="QB75" s="85"/>
      <c r="QC75" s="85"/>
      <c r="QD75" s="85"/>
      <c r="QE75" s="85"/>
      <c r="QF75" s="85"/>
      <c r="QG75" s="85"/>
      <c r="QH75" s="85"/>
      <c r="QI75" s="85"/>
      <c r="QJ75" s="85"/>
      <c r="QK75" s="85"/>
      <c r="QL75" s="85"/>
      <c r="QM75" s="85"/>
      <c r="QN75" s="85"/>
      <c r="QO75" s="85"/>
      <c r="QP75" s="85"/>
      <c r="QQ75" s="85"/>
      <c r="QR75" s="85"/>
      <c r="QS75" s="85"/>
      <c r="QT75" s="85"/>
      <c r="QU75" s="85"/>
      <c r="QV75" s="85"/>
      <c r="QW75" s="85"/>
      <c r="QX75" s="85"/>
      <c r="QY75" s="85"/>
      <c r="QZ75" s="85"/>
      <c r="RA75" s="85"/>
      <c r="RB75" s="85"/>
      <c r="RC75" s="85"/>
      <c r="RD75" s="85"/>
      <c r="RE75" s="85"/>
      <c r="RF75" s="85"/>
      <c r="RG75" s="85"/>
      <c r="RH75" s="85"/>
      <c r="RI75" s="85"/>
      <c r="RJ75" s="85"/>
      <c r="RK75" s="85"/>
      <c r="RL75" s="85"/>
      <c r="RM75" s="85"/>
      <c r="RN75" s="85"/>
      <c r="RO75" s="85"/>
      <c r="RP75" s="85"/>
      <c r="RQ75" s="85"/>
      <c r="RR75" s="85"/>
      <c r="RS75" s="85"/>
      <c r="RT75" s="85"/>
      <c r="RU75" s="85"/>
      <c r="RV75" s="85"/>
      <c r="RW75" s="85"/>
      <c r="RX75" s="85"/>
      <c r="RY75" s="85"/>
      <c r="RZ75" s="85"/>
      <c r="SA75" s="85"/>
      <c r="SB75" s="85"/>
      <c r="SC75" s="85"/>
      <c r="SD75" s="85"/>
      <c r="SE75" s="85"/>
      <c r="SF75" s="85"/>
      <c r="SG75" s="85"/>
      <c r="SH75" s="85"/>
      <c r="SI75" s="85"/>
      <c r="SJ75" s="85"/>
      <c r="SK75" s="85"/>
      <c r="SL75" s="85"/>
      <c r="SM75" s="85"/>
      <c r="SN75" s="85"/>
      <c r="SO75" s="85"/>
      <c r="SP75" s="85"/>
      <c r="SQ75" s="85"/>
      <c r="SR75" s="85"/>
      <c r="SS75" s="85"/>
      <c r="ST75" s="85"/>
      <c r="SU75" s="85"/>
      <c r="SV75" s="85"/>
      <c r="SW75" s="85"/>
      <c r="SX75" s="85"/>
      <c r="SY75" s="85"/>
      <c r="SZ75" s="85"/>
      <c r="TA75" s="85"/>
      <c r="TB75" s="85"/>
      <c r="TC75" s="85"/>
      <c r="TD75" s="85"/>
      <c r="TE75" s="85"/>
      <c r="TF75" s="85"/>
      <c r="TG75" s="85"/>
      <c r="TH75" s="85"/>
      <c r="TI75" s="85"/>
      <c r="TJ75" s="85"/>
      <c r="TK75" s="85"/>
      <c r="TL75" s="85"/>
      <c r="TM75" s="85"/>
      <c r="TN75" s="85"/>
      <c r="TO75" s="85"/>
      <c r="TP75" s="85"/>
      <c r="TQ75" s="85"/>
      <c r="TR75" s="85"/>
      <c r="TS75" s="85"/>
      <c r="TT75" s="85"/>
      <c r="TU75" s="85"/>
      <c r="TV75" s="85"/>
      <c r="TW75" s="85"/>
      <c r="TX75" s="85"/>
      <c r="TY75" s="85"/>
      <c r="TZ75" s="85"/>
      <c r="UA75" s="85"/>
      <c r="UB75" s="85"/>
      <c r="UC75" s="85"/>
      <c r="UD75" s="85"/>
      <c r="UE75" s="85"/>
      <c r="UF75" s="85"/>
      <c r="UG75" s="85"/>
      <c r="UH75" s="85"/>
      <c r="UI75" s="85"/>
      <c r="UJ75" s="85"/>
      <c r="UK75" s="85"/>
      <c r="UL75" s="85"/>
      <c r="UM75" s="85"/>
      <c r="UN75" s="85"/>
      <c r="UO75" s="85"/>
      <c r="UP75" s="85"/>
      <c r="UQ75" s="85"/>
      <c r="UR75" s="85"/>
      <c r="US75" s="85"/>
      <c r="UT75" s="85"/>
      <c r="UU75" s="85"/>
      <c r="UV75" s="85"/>
      <c r="UW75" s="85"/>
      <c r="UX75" s="85"/>
      <c r="UY75" s="85"/>
      <c r="UZ75" s="85"/>
      <c r="VA75" s="85"/>
      <c r="VB75" s="85"/>
      <c r="VC75" s="85"/>
      <c r="VD75" s="85"/>
      <c r="VE75" s="85"/>
      <c r="VF75" s="85"/>
      <c r="VG75" s="85"/>
      <c r="VH75" s="85"/>
      <c r="VI75" s="85"/>
      <c r="VJ75" s="85"/>
      <c r="VK75" s="85"/>
      <c r="VL75" s="85"/>
      <c r="VM75" s="85"/>
      <c r="VN75" s="85"/>
      <c r="VO75" s="85"/>
      <c r="VP75" s="85"/>
      <c r="VQ75" s="85"/>
      <c r="VR75" s="85"/>
      <c r="VS75" s="85"/>
      <c r="VT75" s="85"/>
      <c r="VU75" s="85"/>
      <c r="VV75" s="85"/>
      <c r="VW75" s="85"/>
      <c r="VX75" s="85"/>
      <c r="VY75" s="85"/>
      <c r="VZ75" s="85"/>
      <c r="WA75" s="85"/>
      <c r="WB75" s="85"/>
      <c r="WC75" s="85"/>
      <c r="WD75" s="85"/>
      <c r="WE75" s="85"/>
      <c r="WF75" s="85"/>
      <c r="WG75" s="85"/>
      <c r="WH75" s="85"/>
      <c r="WI75" s="85"/>
      <c r="WJ75" s="85"/>
      <c r="WK75" s="85"/>
      <c r="WL75" s="85"/>
      <c r="WM75" s="85"/>
      <c r="WN75" s="85"/>
      <c r="WO75" s="85"/>
      <c r="WP75" s="85"/>
      <c r="WQ75" s="85"/>
      <c r="WR75" s="85"/>
      <c r="WS75" s="85"/>
      <c r="WT75" s="85"/>
      <c r="WU75" s="85"/>
      <c r="WV75" s="85"/>
      <c r="WW75" s="85"/>
      <c r="WX75" s="85"/>
      <c r="WY75" s="85"/>
      <c r="WZ75" s="85"/>
      <c r="XA75" s="85"/>
      <c r="XB75" s="85"/>
      <c r="XC75" s="85"/>
      <c r="XD75" s="85"/>
      <c r="XE75" s="85"/>
      <c r="XF75" s="85"/>
      <c r="XG75" s="85"/>
      <c r="XH75" s="85"/>
      <c r="XI75" s="85"/>
      <c r="XJ75" s="85"/>
      <c r="XK75" s="85"/>
      <c r="XL75" s="85"/>
      <c r="XM75" s="85"/>
      <c r="XN75" s="85"/>
      <c r="XO75" s="85"/>
      <c r="XP75" s="85"/>
      <c r="XQ75" s="85"/>
      <c r="XR75" s="85"/>
      <c r="XS75" s="85"/>
      <c r="XT75" s="85"/>
      <c r="XU75" s="85"/>
      <c r="XV75" s="85"/>
      <c r="XW75" s="85"/>
      <c r="XX75" s="85"/>
      <c r="XY75" s="85"/>
      <c r="XZ75" s="85"/>
      <c r="YA75" s="85"/>
      <c r="YB75" s="85"/>
      <c r="YC75" s="85"/>
      <c r="YD75" s="85"/>
      <c r="YE75" s="85"/>
      <c r="YF75" s="85"/>
      <c r="YG75" s="85"/>
      <c r="YH75" s="85"/>
      <c r="YI75" s="85"/>
      <c r="YJ75" s="85"/>
      <c r="YK75" s="85"/>
      <c r="YL75" s="85"/>
      <c r="YM75" s="85"/>
      <c r="YN75" s="85"/>
      <c r="YO75" s="85"/>
      <c r="YP75" s="85"/>
      <c r="YQ75" s="85"/>
      <c r="YR75" s="85"/>
      <c r="YS75" s="85"/>
      <c r="YT75" s="85"/>
      <c r="YU75" s="85"/>
      <c r="YV75" s="85"/>
      <c r="YW75" s="85"/>
      <c r="YX75" s="85"/>
      <c r="YY75" s="85"/>
      <c r="YZ75" s="85"/>
      <c r="ZA75" s="85"/>
      <c r="ZB75" s="85"/>
      <c r="ZC75" s="85"/>
      <c r="ZD75" s="85"/>
      <c r="ZE75" s="85"/>
      <c r="ZF75" s="85"/>
      <c r="ZG75" s="85"/>
      <c r="ZH75" s="85"/>
      <c r="ZI75" s="85"/>
      <c r="ZJ75" s="85"/>
      <c r="ZK75" s="85"/>
      <c r="ZL75" s="85"/>
      <c r="ZM75" s="85"/>
      <c r="ZN75" s="85"/>
      <c r="ZO75" s="85"/>
      <c r="ZP75" s="85"/>
      <c r="ZQ75" s="85"/>
      <c r="ZR75" s="85"/>
      <c r="ZS75" s="85"/>
      <c r="ZT75" s="85"/>
      <c r="ZU75" s="85"/>
      <c r="ZV75" s="85"/>
      <c r="ZW75" s="85"/>
      <c r="ZX75" s="85"/>
      <c r="ZY75" s="85"/>
      <c r="ZZ75" s="85"/>
      <c r="AAA75" s="85"/>
      <c r="AAB75" s="85"/>
      <c r="AAC75" s="85"/>
      <c r="AAD75" s="85"/>
      <c r="AAE75" s="85"/>
      <c r="AAF75" s="85"/>
      <c r="AAG75" s="85"/>
      <c r="AAH75" s="85"/>
      <c r="AAI75" s="85"/>
      <c r="AAJ75" s="85"/>
      <c r="AAK75" s="85"/>
      <c r="AAL75" s="85"/>
      <c r="AAM75" s="85"/>
      <c r="AAN75" s="85"/>
      <c r="AAO75" s="85"/>
      <c r="AAP75" s="85"/>
      <c r="AAQ75" s="85"/>
      <c r="AAR75" s="85"/>
      <c r="AAS75" s="85"/>
      <c r="AAT75" s="85"/>
      <c r="AAU75" s="85"/>
      <c r="AAV75" s="85"/>
      <c r="AAW75" s="85"/>
      <c r="AAX75" s="85"/>
      <c r="AAY75" s="85"/>
      <c r="AAZ75" s="85"/>
      <c r="ABA75" s="85"/>
      <c r="ABB75" s="85"/>
      <c r="ABC75" s="85"/>
      <c r="ABD75" s="85"/>
      <c r="ABE75" s="85"/>
      <c r="ABF75" s="85"/>
      <c r="ABG75" s="85"/>
      <c r="ABH75" s="85"/>
      <c r="ABI75" s="85"/>
      <c r="ABJ75" s="85"/>
      <c r="ABK75" s="85"/>
      <c r="ABL75" s="85"/>
      <c r="ABM75" s="85"/>
      <c r="ABN75" s="85"/>
      <c r="ABO75" s="85"/>
      <c r="ABP75" s="85"/>
      <c r="ABQ75" s="85"/>
      <c r="ABR75" s="85"/>
      <c r="ABS75" s="85"/>
      <c r="ABT75" s="85"/>
      <c r="ABU75" s="85"/>
      <c r="ABV75" s="85"/>
      <c r="ABW75" s="85"/>
      <c r="ABX75" s="85"/>
      <c r="ABY75" s="85"/>
      <c r="ABZ75" s="85"/>
      <c r="ACA75" s="85"/>
      <c r="ACB75" s="85"/>
      <c r="ACC75" s="85"/>
      <c r="ACD75" s="85"/>
      <c r="ACE75" s="85"/>
      <c r="ACF75" s="85"/>
      <c r="ACG75" s="85"/>
      <c r="ACH75" s="85"/>
      <c r="ACI75" s="85"/>
      <c r="ACJ75" s="85"/>
      <c r="ACK75" s="85"/>
      <c r="ACL75" s="85"/>
      <c r="ACM75" s="85"/>
      <c r="ACN75" s="85"/>
      <c r="ACO75" s="85"/>
      <c r="ACP75" s="85"/>
      <c r="ACQ75" s="85"/>
      <c r="ACR75" s="85"/>
      <c r="ACS75" s="85"/>
      <c r="ACT75" s="85"/>
      <c r="ACU75" s="85"/>
      <c r="ACV75" s="85"/>
      <c r="ACW75" s="85"/>
      <c r="ACX75" s="85"/>
      <c r="ACY75" s="85"/>
      <c r="ACZ75" s="85"/>
      <c r="ADA75" s="85"/>
      <c r="ADB75" s="85"/>
      <c r="ADC75" s="85"/>
      <c r="ADD75" s="85"/>
      <c r="ADE75" s="85"/>
      <c r="ADF75" s="85"/>
      <c r="ADG75" s="85"/>
      <c r="ADH75" s="85"/>
      <c r="ADI75" s="85"/>
      <c r="ADJ75" s="85"/>
      <c r="ADK75" s="85"/>
      <c r="ADL75" s="85"/>
      <c r="ADM75" s="85"/>
      <c r="ADN75" s="85"/>
      <c r="ADO75" s="85"/>
      <c r="ADP75" s="85"/>
      <c r="ADQ75" s="85"/>
      <c r="ADR75" s="85"/>
      <c r="ADS75" s="85"/>
      <c r="ADT75" s="85"/>
      <c r="ADU75" s="85"/>
      <c r="ADV75" s="85"/>
      <c r="ADW75" s="85"/>
      <c r="ADX75" s="85"/>
      <c r="ADY75" s="85"/>
      <c r="ADZ75" s="85"/>
      <c r="AEA75" s="85"/>
      <c r="AEB75" s="85"/>
      <c r="AEC75" s="85"/>
      <c r="AED75" s="85"/>
      <c r="AEE75" s="85"/>
      <c r="AEF75" s="85"/>
      <c r="AEG75" s="85"/>
      <c r="AEH75" s="85"/>
      <c r="AEI75" s="85"/>
      <c r="AEJ75" s="85"/>
      <c r="AEK75" s="85"/>
      <c r="AEL75" s="85"/>
      <c r="AEM75" s="85"/>
      <c r="AEN75" s="85"/>
      <c r="AEO75" s="85"/>
      <c r="AEP75" s="85"/>
      <c r="AEQ75" s="85"/>
      <c r="AER75" s="85"/>
      <c r="AES75" s="85"/>
      <c r="AET75" s="85"/>
      <c r="AEU75" s="85"/>
      <c r="AEV75" s="85"/>
      <c r="AEW75" s="85"/>
      <c r="AEX75" s="85"/>
      <c r="AEY75" s="85"/>
      <c r="AEZ75" s="85"/>
      <c r="AFA75" s="85"/>
      <c r="AFB75" s="85"/>
      <c r="AFC75" s="85"/>
      <c r="AFD75" s="85"/>
      <c r="AFE75" s="85"/>
      <c r="AFF75" s="85"/>
      <c r="AFG75" s="85"/>
      <c r="AFH75" s="85"/>
      <c r="AFI75" s="85"/>
      <c r="AFJ75" s="85"/>
      <c r="AFK75" s="85"/>
      <c r="AFL75" s="85"/>
      <c r="AFM75" s="85"/>
      <c r="AFN75" s="85"/>
      <c r="AFO75" s="85"/>
      <c r="AFP75" s="85"/>
      <c r="AFQ75" s="85"/>
      <c r="AFR75" s="85"/>
      <c r="AFS75" s="85"/>
      <c r="AFT75" s="85"/>
      <c r="AFU75" s="85"/>
      <c r="AFV75" s="85"/>
      <c r="AFW75" s="85"/>
      <c r="AFX75" s="85"/>
      <c r="AFY75" s="85"/>
      <c r="AFZ75" s="85"/>
      <c r="AGA75" s="85"/>
      <c r="AGB75" s="85"/>
      <c r="AGC75" s="85"/>
      <c r="AGD75" s="85"/>
      <c r="AGE75" s="85"/>
      <c r="AGF75" s="85"/>
      <c r="AGG75" s="85"/>
      <c r="AGH75" s="85"/>
      <c r="AGI75" s="85"/>
      <c r="AGJ75" s="85"/>
      <c r="AGK75" s="85"/>
      <c r="AGL75" s="85"/>
      <c r="AGM75" s="85"/>
      <c r="AGN75" s="85"/>
      <c r="AGO75" s="85"/>
      <c r="AGP75" s="85"/>
      <c r="AGQ75" s="85"/>
      <c r="AGR75" s="85"/>
      <c r="AGS75" s="85"/>
      <c r="AGT75" s="85"/>
      <c r="AGU75" s="85"/>
      <c r="AGV75" s="85"/>
      <c r="AGW75" s="85"/>
      <c r="AGX75" s="85"/>
      <c r="AGY75" s="85"/>
      <c r="AGZ75" s="85"/>
      <c r="AHA75" s="85"/>
      <c r="AHB75" s="85"/>
      <c r="AHC75" s="85"/>
      <c r="AHD75" s="85"/>
      <c r="AHE75" s="85"/>
      <c r="AHF75" s="85"/>
      <c r="AHG75" s="85"/>
      <c r="AHH75" s="85"/>
      <c r="AHI75" s="85"/>
      <c r="AHJ75" s="85"/>
      <c r="AHK75" s="85"/>
      <c r="AHL75" s="85"/>
      <c r="AHM75" s="85"/>
      <c r="AHN75" s="85"/>
      <c r="AHO75" s="85"/>
      <c r="AHP75" s="85"/>
      <c r="AHQ75" s="85"/>
      <c r="AHR75" s="85"/>
      <c r="AHS75" s="85"/>
      <c r="AHT75" s="85"/>
      <c r="AHU75" s="85"/>
      <c r="AHV75" s="85"/>
      <c r="AHW75" s="85"/>
      <c r="AHX75" s="85"/>
      <c r="AHY75" s="85"/>
      <c r="AHZ75" s="85"/>
      <c r="AIA75" s="85"/>
      <c r="AIB75" s="85"/>
      <c r="AIC75" s="85"/>
      <c r="AID75" s="85"/>
      <c r="AIE75" s="85"/>
      <c r="AIF75" s="85"/>
      <c r="AIG75" s="85"/>
      <c r="AIH75" s="85"/>
      <c r="AII75" s="85"/>
      <c r="AIJ75" s="85"/>
      <c r="AIK75" s="85"/>
      <c r="AIL75" s="85"/>
      <c r="AIM75" s="85"/>
      <c r="AIN75" s="85"/>
      <c r="AIO75" s="85"/>
      <c r="AIP75" s="85"/>
      <c r="AIQ75" s="85"/>
      <c r="AIR75" s="85"/>
      <c r="AIS75" s="85"/>
      <c r="AIT75" s="85"/>
      <c r="AIU75" s="85"/>
      <c r="AIV75" s="85"/>
      <c r="AIW75" s="85"/>
      <c r="AIX75" s="85"/>
      <c r="AIY75" s="85"/>
      <c r="AIZ75" s="85"/>
      <c r="AJA75" s="85"/>
      <c r="AJB75" s="85"/>
      <c r="AJC75" s="85"/>
      <c r="AJD75" s="85"/>
      <c r="AJE75" s="85"/>
      <c r="AJF75" s="85"/>
      <c r="AJG75" s="85"/>
      <c r="AJH75" s="85"/>
      <c r="AJI75" s="85"/>
      <c r="AJJ75" s="85"/>
      <c r="AJK75" s="85"/>
      <c r="AJL75" s="85"/>
      <c r="AJM75" s="85"/>
      <c r="AJN75" s="85"/>
      <c r="AJO75" s="85"/>
      <c r="AJP75" s="85"/>
      <c r="AJQ75" s="85"/>
      <c r="AJR75" s="85"/>
      <c r="AJS75" s="85"/>
      <c r="AJT75" s="85"/>
      <c r="AJU75" s="85"/>
      <c r="AJV75" s="85"/>
      <c r="AJW75" s="85"/>
      <c r="AJX75" s="85"/>
      <c r="AJY75" s="85"/>
      <c r="AJZ75" s="85"/>
      <c r="AKA75" s="85"/>
      <c r="AKB75" s="85"/>
      <c r="AKC75" s="85"/>
      <c r="AKD75" s="85"/>
      <c r="AKE75" s="85"/>
      <c r="AKF75" s="85"/>
      <c r="AKG75" s="85"/>
      <c r="AKH75" s="85"/>
      <c r="AKI75" s="85"/>
      <c r="AKJ75" s="85"/>
      <c r="AKK75" s="85"/>
      <c r="AKL75" s="85"/>
      <c r="AKM75" s="85"/>
      <c r="AKN75" s="85"/>
      <c r="AKO75" s="85"/>
      <c r="AKP75" s="85"/>
      <c r="AKQ75" s="85"/>
      <c r="AKR75" s="85"/>
      <c r="AKS75" s="85"/>
      <c r="AKT75" s="85"/>
      <c r="AKU75" s="85"/>
      <c r="AKV75" s="85"/>
      <c r="AKW75" s="85"/>
      <c r="AKX75" s="85"/>
      <c r="AKY75" s="85"/>
      <c r="AKZ75" s="85"/>
      <c r="ALA75" s="85"/>
      <c r="ALB75" s="85"/>
      <c r="ALC75" s="85"/>
      <c r="ALD75" s="85"/>
      <c r="ALE75" s="85"/>
      <c r="ALF75" s="85"/>
      <c r="ALG75" s="85"/>
      <c r="ALH75" s="85"/>
      <c r="ALI75" s="85"/>
      <c r="ALJ75" s="85"/>
      <c r="ALK75" s="85"/>
      <c r="ALL75" s="85"/>
      <c r="ALM75" s="85"/>
      <c r="ALN75" s="85"/>
      <c r="ALO75" s="85"/>
      <c r="ALP75" s="85"/>
      <c r="ALQ75" s="85"/>
      <c r="ALR75" s="85"/>
      <c r="ALS75" s="85"/>
      <c r="ALT75" s="85"/>
      <c r="ALU75" s="85"/>
      <c r="ALV75" s="85"/>
      <c r="ALW75" s="85"/>
      <c r="ALX75" s="85"/>
      <c r="ALY75" s="85"/>
      <c r="ALZ75" s="85"/>
      <c r="AMA75" s="85"/>
      <c r="AMB75" s="85"/>
      <c r="AMC75" s="85"/>
      <c r="AMD75" s="85"/>
      <c r="AME75" s="85"/>
      <c r="AMF75" s="85"/>
      <c r="AMG75" s="85"/>
      <c r="AMH75" s="85"/>
      <c r="AMI75" s="85"/>
      <c r="AMJ75" s="85"/>
      <c r="AMK75" s="85"/>
      <c r="AML75" s="85"/>
      <c r="AMM75" s="85"/>
      <c r="AMN75" s="85"/>
      <c r="AMO75" s="85"/>
      <c r="AMP75" s="85"/>
      <c r="AMQ75" s="85"/>
      <c r="AMR75" s="85"/>
      <c r="AMS75" s="85"/>
      <c r="AMT75" s="85"/>
      <c r="AMU75" s="85"/>
      <c r="AMV75" s="85"/>
      <c r="AMW75" s="85"/>
      <c r="AMX75" s="85"/>
      <c r="AMY75" s="85"/>
      <c r="AMZ75" s="85"/>
      <c r="ANA75" s="85"/>
      <c r="ANB75" s="85"/>
      <c r="ANC75" s="85"/>
      <c r="AND75" s="85"/>
      <c r="ANE75" s="85"/>
      <c r="ANF75" s="85"/>
      <c r="ANG75" s="85"/>
      <c r="ANH75" s="85"/>
      <c r="ANI75" s="85"/>
      <c r="ANJ75" s="85"/>
      <c r="ANK75" s="85"/>
      <c r="ANL75" s="85"/>
      <c r="ANM75" s="85"/>
      <c r="ANN75" s="85"/>
      <c r="ANO75" s="85"/>
      <c r="ANP75" s="85"/>
      <c r="ANQ75" s="85"/>
      <c r="ANR75" s="85"/>
      <c r="ANS75" s="85"/>
      <c r="ANT75" s="85"/>
      <c r="ANU75" s="85"/>
      <c r="ANV75" s="85"/>
      <c r="ANW75" s="85"/>
      <c r="ANX75" s="85"/>
      <c r="ANY75" s="85"/>
      <c r="ANZ75" s="85"/>
      <c r="AOA75" s="85"/>
      <c r="AOB75" s="85"/>
      <c r="AOC75" s="85"/>
      <c r="AOD75" s="85"/>
      <c r="AOE75" s="85"/>
      <c r="AOF75" s="85"/>
      <c r="AOG75" s="85"/>
      <c r="AOH75" s="85"/>
      <c r="AOI75" s="85"/>
      <c r="AOJ75" s="85"/>
      <c r="AOK75" s="85"/>
      <c r="AOL75" s="85"/>
      <c r="AOM75" s="85"/>
      <c r="AON75" s="85"/>
      <c r="AOO75" s="85"/>
      <c r="AOP75" s="85"/>
      <c r="AOQ75" s="85"/>
      <c r="AOR75" s="85"/>
      <c r="AOS75" s="85"/>
      <c r="AOT75" s="85"/>
      <c r="AOU75" s="85"/>
      <c r="AOV75" s="85"/>
      <c r="AOW75" s="85"/>
      <c r="AOX75" s="85"/>
      <c r="AOY75" s="85"/>
      <c r="AOZ75" s="85"/>
      <c r="APA75" s="85"/>
      <c r="APB75" s="85"/>
      <c r="APC75" s="85"/>
      <c r="APD75" s="85"/>
      <c r="APE75" s="85"/>
      <c r="APF75" s="85"/>
      <c r="APG75" s="85"/>
      <c r="APH75" s="85"/>
      <c r="API75" s="85"/>
    </row>
    <row r="76" spans="1:1101" x14ac:dyDescent="0.25">
      <c r="A76" s="202" t="s">
        <v>24</v>
      </c>
      <c r="B76" s="187">
        <f>B77+B83</f>
        <v>8</v>
      </c>
      <c r="C76" s="187"/>
      <c r="D76" s="187"/>
      <c r="E76" s="187">
        <f t="shared" ref="E76:I76" si="36">E77+E83</f>
        <v>247</v>
      </c>
      <c r="F76" s="187"/>
      <c r="G76" s="205"/>
      <c r="H76" s="205">
        <f t="shared" si="36"/>
        <v>2886.2799999999997</v>
      </c>
      <c r="I76" s="205">
        <f t="shared" si="36"/>
        <v>3567.1499999999996</v>
      </c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85"/>
      <c r="AC76" s="85"/>
      <c r="AD76" s="85"/>
      <c r="AE76" s="85"/>
      <c r="AF76" s="85"/>
      <c r="AG76" s="85"/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5"/>
      <c r="AT76" s="85"/>
      <c r="AU76" s="85"/>
      <c r="AV76" s="85"/>
      <c r="AW76" s="85"/>
      <c r="AX76" s="85"/>
      <c r="AY76" s="85"/>
      <c r="AZ76" s="85"/>
      <c r="BA76" s="85"/>
      <c r="BB76" s="85"/>
      <c r="BC76" s="85"/>
      <c r="BD76" s="85"/>
      <c r="BE76" s="85"/>
      <c r="BF76" s="85"/>
      <c r="BG76" s="85"/>
      <c r="BH76" s="85"/>
      <c r="BI76" s="85"/>
      <c r="BJ76" s="85"/>
      <c r="BK76" s="85"/>
      <c r="BL76" s="85"/>
      <c r="BM76" s="85"/>
      <c r="BN76" s="85"/>
      <c r="BO76" s="85"/>
      <c r="BP76" s="85"/>
      <c r="BQ76" s="85"/>
      <c r="BR76" s="85"/>
      <c r="BS76" s="85"/>
      <c r="BT76" s="85"/>
      <c r="BU76" s="85"/>
      <c r="BV76" s="85"/>
      <c r="BW76" s="85"/>
      <c r="BX76" s="85"/>
      <c r="BY76" s="85"/>
      <c r="BZ76" s="85"/>
      <c r="CA76" s="85"/>
      <c r="CB76" s="85"/>
      <c r="CC76" s="85"/>
      <c r="CD76" s="85"/>
      <c r="CE76" s="85"/>
      <c r="CF76" s="85"/>
      <c r="CG76" s="85"/>
      <c r="CH76" s="85"/>
      <c r="CI76" s="85"/>
      <c r="CJ76" s="85"/>
      <c r="CK76" s="85"/>
      <c r="CL76" s="85"/>
      <c r="CM76" s="85"/>
      <c r="CN76" s="85"/>
      <c r="CO76" s="85"/>
      <c r="CP76" s="85"/>
      <c r="CQ76" s="85"/>
      <c r="CR76" s="85"/>
      <c r="CS76" s="85"/>
      <c r="CT76" s="85"/>
      <c r="CU76" s="85"/>
      <c r="CV76" s="85"/>
      <c r="CW76" s="85"/>
      <c r="CX76" s="85"/>
      <c r="CY76" s="85"/>
      <c r="CZ76" s="85"/>
      <c r="DA76" s="85"/>
      <c r="DB76" s="85"/>
      <c r="DC76" s="85"/>
      <c r="DD76" s="85"/>
      <c r="DE76" s="85"/>
      <c r="DF76" s="85"/>
      <c r="DG76" s="85"/>
      <c r="DH76" s="85"/>
      <c r="DI76" s="85"/>
      <c r="DJ76" s="85"/>
      <c r="DK76" s="85"/>
      <c r="DL76" s="85"/>
      <c r="DM76" s="85"/>
      <c r="DN76" s="85"/>
      <c r="DO76" s="85"/>
      <c r="DP76" s="85"/>
      <c r="DQ76" s="85"/>
      <c r="DR76" s="85"/>
      <c r="DS76" s="85"/>
      <c r="DT76" s="85"/>
      <c r="DU76" s="85"/>
      <c r="DV76" s="85"/>
      <c r="DW76" s="85"/>
      <c r="DX76" s="85"/>
      <c r="DY76" s="85"/>
      <c r="DZ76" s="85"/>
      <c r="EA76" s="85"/>
      <c r="EB76" s="85"/>
      <c r="EC76" s="85"/>
      <c r="ED76" s="85"/>
      <c r="EE76" s="85"/>
      <c r="EF76" s="85"/>
      <c r="EG76" s="85"/>
      <c r="EH76" s="85"/>
      <c r="EI76" s="85"/>
      <c r="EJ76" s="85"/>
      <c r="EK76" s="85"/>
      <c r="EL76" s="85"/>
      <c r="EM76" s="85"/>
      <c r="EN76" s="85"/>
      <c r="EO76" s="85"/>
      <c r="EP76" s="85"/>
      <c r="EQ76" s="85"/>
      <c r="ER76" s="85"/>
      <c r="ES76" s="85"/>
      <c r="ET76" s="85"/>
      <c r="EU76" s="85"/>
      <c r="EV76" s="85"/>
      <c r="EW76" s="85"/>
      <c r="EX76" s="85"/>
      <c r="EY76" s="85"/>
      <c r="EZ76" s="85"/>
      <c r="FA76" s="85"/>
      <c r="FB76" s="85"/>
      <c r="FC76" s="85"/>
      <c r="FD76" s="85"/>
      <c r="FE76" s="85"/>
      <c r="FF76" s="85"/>
      <c r="FG76" s="85"/>
      <c r="FH76" s="85"/>
      <c r="FI76" s="85"/>
      <c r="FJ76" s="85"/>
      <c r="FK76" s="85"/>
      <c r="FL76" s="85"/>
      <c r="FM76" s="85"/>
      <c r="FN76" s="85"/>
      <c r="FO76" s="85"/>
      <c r="FP76" s="85"/>
      <c r="FQ76" s="85"/>
      <c r="FR76" s="85"/>
      <c r="FS76" s="85"/>
      <c r="FT76" s="85"/>
      <c r="FU76" s="85"/>
      <c r="FV76" s="85"/>
      <c r="FW76" s="85"/>
      <c r="FX76" s="85"/>
      <c r="FY76" s="85"/>
      <c r="FZ76" s="85"/>
      <c r="GA76" s="85"/>
      <c r="GB76" s="85"/>
      <c r="GC76" s="85"/>
      <c r="GD76" s="85"/>
      <c r="GE76" s="85"/>
      <c r="GF76" s="85"/>
      <c r="GG76" s="85"/>
      <c r="GH76" s="85"/>
      <c r="GI76" s="85"/>
      <c r="GJ76" s="85"/>
      <c r="GK76" s="85"/>
      <c r="GL76" s="85"/>
      <c r="GM76" s="85"/>
      <c r="GN76" s="85"/>
      <c r="GO76" s="85"/>
      <c r="GP76" s="85"/>
      <c r="GQ76" s="85"/>
      <c r="GR76" s="85"/>
      <c r="GS76" s="85"/>
      <c r="GT76" s="85"/>
      <c r="GU76" s="85"/>
      <c r="GV76" s="85"/>
      <c r="GW76" s="85"/>
      <c r="GX76" s="85"/>
      <c r="GY76" s="85"/>
      <c r="GZ76" s="85"/>
      <c r="HA76" s="85"/>
      <c r="HB76" s="85"/>
      <c r="HC76" s="85"/>
      <c r="HD76" s="85"/>
      <c r="HE76" s="85"/>
      <c r="HF76" s="85"/>
      <c r="HG76" s="85"/>
      <c r="HH76" s="85"/>
      <c r="HI76" s="85"/>
      <c r="HJ76" s="85"/>
      <c r="HK76" s="85"/>
      <c r="HL76" s="85"/>
      <c r="HM76" s="85"/>
      <c r="HN76" s="85"/>
      <c r="HO76" s="85"/>
      <c r="HP76" s="85"/>
      <c r="HQ76" s="85"/>
      <c r="HR76" s="85"/>
      <c r="HS76" s="85"/>
      <c r="HT76" s="85"/>
      <c r="HU76" s="85"/>
      <c r="HV76" s="85"/>
      <c r="HW76" s="85"/>
      <c r="HX76" s="85"/>
      <c r="HY76" s="85"/>
      <c r="HZ76" s="85"/>
      <c r="IA76" s="85"/>
      <c r="IB76" s="85"/>
      <c r="IC76" s="85"/>
      <c r="ID76" s="85"/>
      <c r="IE76" s="85"/>
      <c r="IF76" s="85"/>
      <c r="IG76" s="85"/>
      <c r="IH76" s="85"/>
      <c r="II76" s="85"/>
      <c r="IJ76" s="85"/>
      <c r="IK76" s="85"/>
      <c r="IL76" s="85"/>
      <c r="IM76" s="85"/>
      <c r="IN76" s="85"/>
      <c r="IO76" s="85"/>
      <c r="IP76" s="85"/>
      <c r="IQ76" s="85"/>
      <c r="IR76" s="85"/>
      <c r="IS76" s="85"/>
      <c r="IT76" s="85"/>
      <c r="IU76" s="85"/>
      <c r="IV76" s="85"/>
      <c r="IW76" s="85"/>
      <c r="IX76" s="85"/>
      <c r="IY76" s="85"/>
      <c r="IZ76" s="85"/>
      <c r="JA76" s="85"/>
      <c r="JB76" s="85"/>
      <c r="JC76" s="85"/>
      <c r="JD76" s="85"/>
      <c r="JE76" s="85"/>
      <c r="JF76" s="85"/>
      <c r="JG76" s="85"/>
      <c r="JH76" s="85"/>
      <c r="JI76" s="85"/>
      <c r="JJ76" s="85"/>
      <c r="JK76" s="85"/>
      <c r="JL76" s="85"/>
      <c r="JM76" s="85"/>
      <c r="JN76" s="85"/>
      <c r="JO76" s="85"/>
      <c r="JP76" s="85"/>
      <c r="JQ76" s="85"/>
      <c r="JR76" s="85"/>
      <c r="JS76" s="85"/>
      <c r="JT76" s="85"/>
      <c r="JU76" s="85"/>
      <c r="JV76" s="85"/>
      <c r="JW76" s="85"/>
      <c r="JX76" s="85"/>
      <c r="JY76" s="85"/>
      <c r="JZ76" s="85"/>
      <c r="KA76" s="85"/>
      <c r="KB76" s="85"/>
      <c r="KC76" s="85"/>
      <c r="KD76" s="85"/>
      <c r="KE76" s="85"/>
      <c r="KF76" s="85"/>
      <c r="KG76" s="85"/>
      <c r="KH76" s="85"/>
      <c r="KI76" s="85"/>
      <c r="KJ76" s="85"/>
      <c r="KK76" s="85"/>
      <c r="KL76" s="85"/>
      <c r="KM76" s="85"/>
      <c r="KN76" s="85"/>
      <c r="KO76" s="85"/>
      <c r="KP76" s="85"/>
      <c r="KQ76" s="85"/>
      <c r="KR76" s="85"/>
      <c r="KS76" s="85"/>
      <c r="KT76" s="85"/>
      <c r="KU76" s="85"/>
      <c r="KV76" s="85"/>
      <c r="KW76" s="85"/>
      <c r="KX76" s="85"/>
      <c r="KY76" s="85"/>
      <c r="KZ76" s="85"/>
      <c r="LA76" s="85"/>
      <c r="LB76" s="85"/>
      <c r="LC76" s="85"/>
      <c r="LD76" s="85"/>
      <c r="LE76" s="85"/>
      <c r="LF76" s="85"/>
      <c r="LG76" s="85"/>
      <c r="LH76" s="85"/>
      <c r="LI76" s="85"/>
      <c r="LJ76" s="85"/>
      <c r="LK76" s="85"/>
      <c r="LL76" s="85"/>
      <c r="LM76" s="85"/>
      <c r="LN76" s="85"/>
      <c r="LO76" s="85"/>
      <c r="LP76" s="85"/>
      <c r="LQ76" s="85"/>
      <c r="LR76" s="85"/>
      <c r="LS76" s="85"/>
      <c r="LT76" s="85"/>
      <c r="LU76" s="85"/>
      <c r="LV76" s="85"/>
      <c r="LW76" s="85"/>
      <c r="LX76" s="85"/>
      <c r="LY76" s="85"/>
      <c r="LZ76" s="85"/>
      <c r="MA76" s="85"/>
      <c r="MB76" s="85"/>
      <c r="MC76" s="85"/>
      <c r="MD76" s="85"/>
      <c r="ME76" s="85"/>
      <c r="MF76" s="85"/>
      <c r="MG76" s="85"/>
      <c r="MH76" s="85"/>
      <c r="MI76" s="85"/>
      <c r="MJ76" s="85"/>
      <c r="MK76" s="85"/>
      <c r="ML76" s="85"/>
      <c r="MM76" s="85"/>
      <c r="MN76" s="85"/>
      <c r="MO76" s="85"/>
      <c r="MP76" s="85"/>
      <c r="MQ76" s="85"/>
      <c r="MR76" s="85"/>
      <c r="MS76" s="85"/>
      <c r="MT76" s="85"/>
      <c r="MU76" s="85"/>
      <c r="MV76" s="85"/>
      <c r="MW76" s="85"/>
      <c r="MX76" s="85"/>
      <c r="MY76" s="85"/>
      <c r="MZ76" s="85"/>
      <c r="NA76" s="85"/>
      <c r="NB76" s="85"/>
      <c r="NC76" s="85"/>
      <c r="ND76" s="85"/>
      <c r="NE76" s="85"/>
      <c r="NF76" s="85"/>
      <c r="NG76" s="85"/>
      <c r="NH76" s="85"/>
      <c r="NI76" s="85"/>
      <c r="NJ76" s="85"/>
      <c r="NK76" s="85"/>
      <c r="NL76" s="85"/>
      <c r="NM76" s="85"/>
      <c r="NN76" s="85"/>
      <c r="NO76" s="85"/>
      <c r="NP76" s="85"/>
      <c r="NQ76" s="85"/>
      <c r="NR76" s="85"/>
      <c r="NS76" s="85"/>
      <c r="NT76" s="85"/>
      <c r="NU76" s="85"/>
      <c r="NV76" s="85"/>
      <c r="NW76" s="85"/>
      <c r="NX76" s="85"/>
      <c r="NY76" s="85"/>
      <c r="NZ76" s="85"/>
      <c r="OA76" s="85"/>
      <c r="OB76" s="85"/>
      <c r="OC76" s="85"/>
      <c r="OD76" s="85"/>
      <c r="OE76" s="85"/>
      <c r="OF76" s="85"/>
      <c r="OG76" s="85"/>
      <c r="OH76" s="85"/>
      <c r="OI76" s="85"/>
      <c r="OJ76" s="85"/>
      <c r="OK76" s="85"/>
      <c r="OL76" s="85"/>
      <c r="OM76" s="85"/>
      <c r="ON76" s="85"/>
      <c r="OO76" s="85"/>
      <c r="OP76" s="85"/>
      <c r="OQ76" s="85"/>
      <c r="OR76" s="85"/>
      <c r="OS76" s="85"/>
      <c r="OT76" s="85"/>
      <c r="OU76" s="85"/>
      <c r="OV76" s="85"/>
      <c r="OW76" s="85"/>
      <c r="OX76" s="85"/>
      <c r="OY76" s="85"/>
      <c r="OZ76" s="85"/>
      <c r="PA76" s="85"/>
      <c r="PB76" s="85"/>
      <c r="PC76" s="85"/>
      <c r="PD76" s="85"/>
      <c r="PE76" s="85"/>
      <c r="PF76" s="85"/>
      <c r="PG76" s="85"/>
      <c r="PH76" s="85"/>
      <c r="PI76" s="85"/>
      <c r="PJ76" s="85"/>
      <c r="PK76" s="85"/>
      <c r="PL76" s="85"/>
      <c r="PM76" s="85"/>
      <c r="PN76" s="85"/>
      <c r="PO76" s="85"/>
      <c r="PP76" s="85"/>
      <c r="PQ76" s="85"/>
      <c r="PR76" s="85"/>
      <c r="PS76" s="85"/>
      <c r="PT76" s="85"/>
      <c r="PU76" s="85"/>
      <c r="PV76" s="85"/>
      <c r="PW76" s="85"/>
      <c r="PX76" s="85"/>
      <c r="PY76" s="85"/>
      <c r="PZ76" s="85"/>
      <c r="QA76" s="85"/>
      <c r="QB76" s="85"/>
      <c r="QC76" s="85"/>
      <c r="QD76" s="85"/>
      <c r="QE76" s="85"/>
      <c r="QF76" s="85"/>
      <c r="QG76" s="85"/>
      <c r="QH76" s="85"/>
      <c r="QI76" s="85"/>
      <c r="QJ76" s="85"/>
      <c r="QK76" s="85"/>
      <c r="QL76" s="85"/>
      <c r="QM76" s="85"/>
      <c r="QN76" s="85"/>
      <c r="QO76" s="85"/>
      <c r="QP76" s="85"/>
      <c r="QQ76" s="85"/>
      <c r="QR76" s="85"/>
      <c r="QS76" s="85"/>
      <c r="QT76" s="85"/>
      <c r="QU76" s="85"/>
      <c r="QV76" s="85"/>
      <c r="QW76" s="85"/>
      <c r="QX76" s="85"/>
      <c r="QY76" s="85"/>
      <c r="QZ76" s="85"/>
      <c r="RA76" s="85"/>
      <c r="RB76" s="85"/>
      <c r="RC76" s="85"/>
      <c r="RD76" s="85"/>
      <c r="RE76" s="85"/>
      <c r="RF76" s="85"/>
      <c r="RG76" s="85"/>
      <c r="RH76" s="85"/>
      <c r="RI76" s="85"/>
      <c r="RJ76" s="85"/>
      <c r="RK76" s="85"/>
      <c r="RL76" s="85"/>
      <c r="RM76" s="85"/>
      <c r="RN76" s="85"/>
      <c r="RO76" s="85"/>
      <c r="RP76" s="85"/>
      <c r="RQ76" s="85"/>
      <c r="RR76" s="85"/>
      <c r="RS76" s="85"/>
      <c r="RT76" s="85"/>
      <c r="RU76" s="85"/>
      <c r="RV76" s="85"/>
      <c r="RW76" s="85"/>
      <c r="RX76" s="85"/>
      <c r="RY76" s="85"/>
      <c r="RZ76" s="85"/>
      <c r="SA76" s="85"/>
      <c r="SB76" s="85"/>
      <c r="SC76" s="85"/>
      <c r="SD76" s="85"/>
      <c r="SE76" s="85"/>
      <c r="SF76" s="85"/>
      <c r="SG76" s="85"/>
      <c r="SH76" s="85"/>
      <c r="SI76" s="85"/>
      <c r="SJ76" s="85"/>
      <c r="SK76" s="85"/>
      <c r="SL76" s="85"/>
      <c r="SM76" s="85"/>
      <c r="SN76" s="85"/>
      <c r="SO76" s="85"/>
      <c r="SP76" s="85"/>
      <c r="SQ76" s="85"/>
      <c r="SR76" s="85"/>
      <c r="SS76" s="85"/>
      <c r="ST76" s="85"/>
      <c r="SU76" s="85"/>
      <c r="SV76" s="85"/>
      <c r="SW76" s="85"/>
      <c r="SX76" s="85"/>
      <c r="SY76" s="85"/>
      <c r="SZ76" s="85"/>
      <c r="TA76" s="85"/>
      <c r="TB76" s="85"/>
      <c r="TC76" s="85"/>
      <c r="TD76" s="85"/>
      <c r="TE76" s="85"/>
      <c r="TF76" s="85"/>
      <c r="TG76" s="85"/>
      <c r="TH76" s="85"/>
      <c r="TI76" s="85"/>
      <c r="TJ76" s="85"/>
      <c r="TK76" s="85"/>
      <c r="TL76" s="85"/>
      <c r="TM76" s="85"/>
      <c r="TN76" s="85"/>
      <c r="TO76" s="85"/>
      <c r="TP76" s="85"/>
      <c r="TQ76" s="85"/>
      <c r="TR76" s="85"/>
      <c r="TS76" s="85"/>
      <c r="TT76" s="85"/>
      <c r="TU76" s="85"/>
      <c r="TV76" s="85"/>
      <c r="TW76" s="85"/>
      <c r="TX76" s="85"/>
      <c r="TY76" s="85"/>
      <c r="TZ76" s="85"/>
      <c r="UA76" s="85"/>
      <c r="UB76" s="85"/>
      <c r="UC76" s="85"/>
      <c r="UD76" s="85"/>
      <c r="UE76" s="85"/>
      <c r="UF76" s="85"/>
      <c r="UG76" s="85"/>
      <c r="UH76" s="85"/>
      <c r="UI76" s="85"/>
      <c r="UJ76" s="85"/>
      <c r="UK76" s="85"/>
      <c r="UL76" s="85"/>
      <c r="UM76" s="85"/>
      <c r="UN76" s="85"/>
      <c r="UO76" s="85"/>
      <c r="UP76" s="85"/>
      <c r="UQ76" s="85"/>
      <c r="UR76" s="85"/>
      <c r="US76" s="85"/>
      <c r="UT76" s="85"/>
      <c r="UU76" s="85"/>
      <c r="UV76" s="85"/>
      <c r="UW76" s="85"/>
      <c r="UX76" s="85"/>
      <c r="UY76" s="85"/>
      <c r="UZ76" s="85"/>
      <c r="VA76" s="85"/>
      <c r="VB76" s="85"/>
      <c r="VC76" s="85"/>
      <c r="VD76" s="85"/>
      <c r="VE76" s="85"/>
      <c r="VF76" s="85"/>
      <c r="VG76" s="85"/>
      <c r="VH76" s="85"/>
      <c r="VI76" s="85"/>
      <c r="VJ76" s="85"/>
      <c r="VK76" s="85"/>
      <c r="VL76" s="85"/>
      <c r="VM76" s="85"/>
      <c r="VN76" s="85"/>
      <c r="VO76" s="85"/>
      <c r="VP76" s="85"/>
      <c r="VQ76" s="85"/>
      <c r="VR76" s="85"/>
      <c r="VS76" s="85"/>
      <c r="VT76" s="85"/>
      <c r="VU76" s="85"/>
      <c r="VV76" s="85"/>
      <c r="VW76" s="85"/>
      <c r="VX76" s="85"/>
      <c r="VY76" s="85"/>
      <c r="VZ76" s="85"/>
      <c r="WA76" s="85"/>
      <c r="WB76" s="85"/>
      <c r="WC76" s="85"/>
      <c r="WD76" s="85"/>
      <c r="WE76" s="85"/>
      <c r="WF76" s="85"/>
      <c r="WG76" s="85"/>
      <c r="WH76" s="85"/>
      <c r="WI76" s="85"/>
      <c r="WJ76" s="85"/>
      <c r="WK76" s="85"/>
      <c r="WL76" s="85"/>
      <c r="WM76" s="85"/>
      <c r="WN76" s="85"/>
      <c r="WO76" s="85"/>
      <c r="WP76" s="85"/>
      <c r="WQ76" s="85"/>
      <c r="WR76" s="85"/>
      <c r="WS76" s="85"/>
      <c r="WT76" s="85"/>
      <c r="WU76" s="85"/>
      <c r="WV76" s="85"/>
      <c r="WW76" s="85"/>
      <c r="WX76" s="85"/>
      <c r="WY76" s="85"/>
      <c r="WZ76" s="85"/>
      <c r="XA76" s="85"/>
      <c r="XB76" s="85"/>
      <c r="XC76" s="85"/>
      <c r="XD76" s="85"/>
      <c r="XE76" s="85"/>
      <c r="XF76" s="85"/>
      <c r="XG76" s="85"/>
      <c r="XH76" s="85"/>
      <c r="XI76" s="85"/>
      <c r="XJ76" s="85"/>
      <c r="XK76" s="85"/>
      <c r="XL76" s="85"/>
      <c r="XM76" s="85"/>
      <c r="XN76" s="85"/>
      <c r="XO76" s="85"/>
      <c r="XP76" s="85"/>
      <c r="XQ76" s="85"/>
      <c r="XR76" s="85"/>
      <c r="XS76" s="85"/>
      <c r="XT76" s="85"/>
      <c r="XU76" s="85"/>
      <c r="XV76" s="85"/>
      <c r="XW76" s="85"/>
      <c r="XX76" s="85"/>
      <c r="XY76" s="85"/>
      <c r="XZ76" s="85"/>
      <c r="YA76" s="85"/>
      <c r="YB76" s="85"/>
      <c r="YC76" s="85"/>
      <c r="YD76" s="85"/>
      <c r="YE76" s="85"/>
      <c r="YF76" s="85"/>
      <c r="YG76" s="85"/>
      <c r="YH76" s="85"/>
      <c r="YI76" s="85"/>
      <c r="YJ76" s="85"/>
      <c r="YK76" s="85"/>
      <c r="YL76" s="85"/>
      <c r="YM76" s="85"/>
      <c r="YN76" s="85"/>
      <c r="YO76" s="85"/>
      <c r="YP76" s="85"/>
      <c r="YQ76" s="85"/>
      <c r="YR76" s="85"/>
      <c r="YS76" s="85"/>
      <c r="YT76" s="85"/>
      <c r="YU76" s="85"/>
      <c r="YV76" s="85"/>
      <c r="YW76" s="85"/>
      <c r="YX76" s="85"/>
      <c r="YY76" s="85"/>
      <c r="YZ76" s="85"/>
      <c r="ZA76" s="85"/>
      <c r="ZB76" s="85"/>
      <c r="ZC76" s="85"/>
      <c r="ZD76" s="85"/>
      <c r="ZE76" s="85"/>
      <c r="ZF76" s="85"/>
      <c r="ZG76" s="85"/>
      <c r="ZH76" s="85"/>
      <c r="ZI76" s="85"/>
      <c r="ZJ76" s="85"/>
      <c r="ZK76" s="85"/>
      <c r="ZL76" s="85"/>
      <c r="ZM76" s="85"/>
      <c r="ZN76" s="85"/>
      <c r="ZO76" s="85"/>
      <c r="ZP76" s="85"/>
      <c r="ZQ76" s="85"/>
      <c r="ZR76" s="85"/>
      <c r="ZS76" s="85"/>
      <c r="ZT76" s="85"/>
      <c r="ZU76" s="85"/>
      <c r="ZV76" s="85"/>
      <c r="ZW76" s="85"/>
      <c r="ZX76" s="85"/>
      <c r="ZY76" s="85"/>
      <c r="ZZ76" s="85"/>
      <c r="AAA76" s="85"/>
      <c r="AAB76" s="85"/>
      <c r="AAC76" s="85"/>
      <c r="AAD76" s="85"/>
      <c r="AAE76" s="85"/>
      <c r="AAF76" s="85"/>
      <c r="AAG76" s="85"/>
      <c r="AAH76" s="85"/>
      <c r="AAI76" s="85"/>
      <c r="AAJ76" s="85"/>
      <c r="AAK76" s="85"/>
      <c r="AAL76" s="85"/>
      <c r="AAM76" s="85"/>
      <c r="AAN76" s="85"/>
      <c r="AAO76" s="85"/>
      <c r="AAP76" s="85"/>
      <c r="AAQ76" s="85"/>
      <c r="AAR76" s="85"/>
      <c r="AAS76" s="85"/>
      <c r="AAT76" s="85"/>
      <c r="AAU76" s="85"/>
      <c r="AAV76" s="85"/>
      <c r="AAW76" s="85"/>
      <c r="AAX76" s="85"/>
      <c r="AAY76" s="85"/>
      <c r="AAZ76" s="85"/>
      <c r="ABA76" s="85"/>
      <c r="ABB76" s="85"/>
      <c r="ABC76" s="85"/>
      <c r="ABD76" s="85"/>
      <c r="ABE76" s="85"/>
      <c r="ABF76" s="85"/>
      <c r="ABG76" s="85"/>
      <c r="ABH76" s="85"/>
      <c r="ABI76" s="85"/>
      <c r="ABJ76" s="85"/>
      <c r="ABK76" s="85"/>
      <c r="ABL76" s="85"/>
      <c r="ABM76" s="85"/>
      <c r="ABN76" s="85"/>
      <c r="ABO76" s="85"/>
      <c r="ABP76" s="85"/>
      <c r="ABQ76" s="85"/>
      <c r="ABR76" s="85"/>
      <c r="ABS76" s="85"/>
      <c r="ABT76" s="85"/>
      <c r="ABU76" s="85"/>
      <c r="ABV76" s="85"/>
      <c r="ABW76" s="85"/>
      <c r="ABX76" s="85"/>
      <c r="ABY76" s="85"/>
      <c r="ABZ76" s="85"/>
      <c r="ACA76" s="85"/>
      <c r="ACB76" s="85"/>
      <c r="ACC76" s="85"/>
      <c r="ACD76" s="85"/>
      <c r="ACE76" s="85"/>
      <c r="ACF76" s="85"/>
      <c r="ACG76" s="85"/>
      <c r="ACH76" s="85"/>
      <c r="ACI76" s="85"/>
      <c r="ACJ76" s="85"/>
      <c r="ACK76" s="85"/>
      <c r="ACL76" s="85"/>
      <c r="ACM76" s="85"/>
      <c r="ACN76" s="85"/>
      <c r="ACO76" s="85"/>
      <c r="ACP76" s="85"/>
      <c r="ACQ76" s="85"/>
      <c r="ACR76" s="85"/>
      <c r="ACS76" s="85"/>
      <c r="ACT76" s="85"/>
      <c r="ACU76" s="85"/>
      <c r="ACV76" s="85"/>
      <c r="ACW76" s="85"/>
      <c r="ACX76" s="85"/>
      <c r="ACY76" s="85"/>
      <c r="ACZ76" s="85"/>
      <c r="ADA76" s="85"/>
      <c r="ADB76" s="85"/>
      <c r="ADC76" s="85"/>
      <c r="ADD76" s="85"/>
      <c r="ADE76" s="85"/>
      <c r="ADF76" s="85"/>
      <c r="ADG76" s="85"/>
      <c r="ADH76" s="85"/>
      <c r="ADI76" s="85"/>
      <c r="ADJ76" s="85"/>
      <c r="ADK76" s="85"/>
      <c r="ADL76" s="85"/>
      <c r="ADM76" s="85"/>
      <c r="ADN76" s="85"/>
      <c r="ADO76" s="85"/>
      <c r="ADP76" s="85"/>
      <c r="ADQ76" s="85"/>
      <c r="ADR76" s="85"/>
      <c r="ADS76" s="85"/>
      <c r="ADT76" s="85"/>
      <c r="ADU76" s="85"/>
      <c r="ADV76" s="85"/>
      <c r="ADW76" s="85"/>
      <c r="ADX76" s="85"/>
      <c r="ADY76" s="85"/>
      <c r="ADZ76" s="85"/>
      <c r="AEA76" s="85"/>
      <c r="AEB76" s="85"/>
      <c r="AEC76" s="85"/>
      <c r="AED76" s="85"/>
      <c r="AEE76" s="85"/>
      <c r="AEF76" s="85"/>
      <c r="AEG76" s="85"/>
      <c r="AEH76" s="85"/>
      <c r="AEI76" s="85"/>
      <c r="AEJ76" s="85"/>
      <c r="AEK76" s="85"/>
      <c r="AEL76" s="85"/>
      <c r="AEM76" s="85"/>
      <c r="AEN76" s="85"/>
      <c r="AEO76" s="85"/>
      <c r="AEP76" s="85"/>
      <c r="AEQ76" s="85"/>
      <c r="AER76" s="85"/>
      <c r="AES76" s="85"/>
      <c r="AET76" s="85"/>
      <c r="AEU76" s="85"/>
      <c r="AEV76" s="85"/>
      <c r="AEW76" s="85"/>
      <c r="AEX76" s="85"/>
      <c r="AEY76" s="85"/>
      <c r="AEZ76" s="85"/>
      <c r="AFA76" s="85"/>
      <c r="AFB76" s="85"/>
      <c r="AFC76" s="85"/>
      <c r="AFD76" s="85"/>
      <c r="AFE76" s="85"/>
      <c r="AFF76" s="85"/>
      <c r="AFG76" s="85"/>
      <c r="AFH76" s="85"/>
      <c r="AFI76" s="85"/>
      <c r="AFJ76" s="85"/>
      <c r="AFK76" s="85"/>
      <c r="AFL76" s="85"/>
      <c r="AFM76" s="85"/>
      <c r="AFN76" s="85"/>
      <c r="AFO76" s="85"/>
      <c r="AFP76" s="85"/>
      <c r="AFQ76" s="85"/>
      <c r="AFR76" s="85"/>
      <c r="AFS76" s="85"/>
      <c r="AFT76" s="85"/>
      <c r="AFU76" s="85"/>
      <c r="AFV76" s="85"/>
      <c r="AFW76" s="85"/>
      <c r="AFX76" s="85"/>
      <c r="AFY76" s="85"/>
      <c r="AFZ76" s="85"/>
      <c r="AGA76" s="85"/>
      <c r="AGB76" s="85"/>
      <c r="AGC76" s="85"/>
      <c r="AGD76" s="85"/>
      <c r="AGE76" s="85"/>
      <c r="AGF76" s="85"/>
      <c r="AGG76" s="85"/>
      <c r="AGH76" s="85"/>
      <c r="AGI76" s="85"/>
      <c r="AGJ76" s="85"/>
      <c r="AGK76" s="85"/>
      <c r="AGL76" s="85"/>
      <c r="AGM76" s="85"/>
      <c r="AGN76" s="85"/>
      <c r="AGO76" s="85"/>
      <c r="AGP76" s="85"/>
      <c r="AGQ76" s="85"/>
      <c r="AGR76" s="85"/>
      <c r="AGS76" s="85"/>
      <c r="AGT76" s="85"/>
      <c r="AGU76" s="85"/>
      <c r="AGV76" s="85"/>
      <c r="AGW76" s="85"/>
      <c r="AGX76" s="85"/>
      <c r="AGY76" s="85"/>
      <c r="AGZ76" s="85"/>
      <c r="AHA76" s="85"/>
      <c r="AHB76" s="85"/>
      <c r="AHC76" s="85"/>
      <c r="AHD76" s="85"/>
      <c r="AHE76" s="85"/>
      <c r="AHF76" s="85"/>
      <c r="AHG76" s="85"/>
      <c r="AHH76" s="85"/>
      <c r="AHI76" s="85"/>
      <c r="AHJ76" s="85"/>
      <c r="AHK76" s="85"/>
      <c r="AHL76" s="85"/>
      <c r="AHM76" s="85"/>
      <c r="AHN76" s="85"/>
      <c r="AHO76" s="85"/>
      <c r="AHP76" s="85"/>
      <c r="AHQ76" s="85"/>
      <c r="AHR76" s="85"/>
      <c r="AHS76" s="85"/>
      <c r="AHT76" s="85"/>
      <c r="AHU76" s="85"/>
      <c r="AHV76" s="85"/>
      <c r="AHW76" s="85"/>
      <c r="AHX76" s="85"/>
      <c r="AHY76" s="85"/>
      <c r="AHZ76" s="85"/>
      <c r="AIA76" s="85"/>
      <c r="AIB76" s="85"/>
      <c r="AIC76" s="85"/>
      <c r="AID76" s="85"/>
      <c r="AIE76" s="85"/>
      <c r="AIF76" s="85"/>
      <c r="AIG76" s="85"/>
      <c r="AIH76" s="85"/>
      <c r="AII76" s="85"/>
      <c r="AIJ76" s="85"/>
      <c r="AIK76" s="85"/>
      <c r="AIL76" s="85"/>
      <c r="AIM76" s="85"/>
      <c r="AIN76" s="85"/>
      <c r="AIO76" s="85"/>
      <c r="AIP76" s="85"/>
      <c r="AIQ76" s="85"/>
      <c r="AIR76" s="85"/>
      <c r="AIS76" s="85"/>
      <c r="AIT76" s="85"/>
      <c r="AIU76" s="85"/>
      <c r="AIV76" s="85"/>
      <c r="AIW76" s="85"/>
      <c r="AIX76" s="85"/>
      <c r="AIY76" s="85"/>
      <c r="AIZ76" s="85"/>
      <c r="AJA76" s="85"/>
      <c r="AJB76" s="85"/>
      <c r="AJC76" s="85"/>
      <c r="AJD76" s="85"/>
      <c r="AJE76" s="85"/>
      <c r="AJF76" s="85"/>
      <c r="AJG76" s="85"/>
      <c r="AJH76" s="85"/>
      <c r="AJI76" s="85"/>
      <c r="AJJ76" s="85"/>
      <c r="AJK76" s="85"/>
      <c r="AJL76" s="85"/>
      <c r="AJM76" s="85"/>
      <c r="AJN76" s="85"/>
      <c r="AJO76" s="85"/>
      <c r="AJP76" s="85"/>
      <c r="AJQ76" s="85"/>
      <c r="AJR76" s="85"/>
      <c r="AJS76" s="85"/>
      <c r="AJT76" s="85"/>
      <c r="AJU76" s="85"/>
      <c r="AJV76" s="85"/>
      <c r="AJW76" s="85"/>
      <c r="AJX76" s="85"/>
      <c r="AJY76" s="85"/>
      <c r="AJZ76" s="85"/>
      <c r="AKA76" s="85"/>
      <c r="AKB76" s="85"/>
      <c r="AKC76" s="85"/>
      <c r="AKD76" s="85"/>
      <c r="AKE76" s="85"/>
      <c r="AKF76" s="85"/>
      <c r="AKG76" s="85"/>
      <c r="AKH76" s="85"/>
      <c r="AKI76" s="85"/>
      <c r="AKJ76" s="85"/>
      <c r="AKK76" s="85"/>
      <c r="AKL76" s="85"/>
      <c r="AKM76" s="85"/>
      <c r="AKN76" s="85"/>
      <c r="AKO76" s="85"/>
      <c r="AKP76" s="85"/>
      <c r="AKQ76" s="85"/>
      <c r="AKR76" s="85"/>
      <c r="AKS76" s="85"/>
      <c r="AKT76" s="85"/>
      <c r="AKU76" s="85"/>
      <c r="AKV76" s="85"/>
      <c r="AKW76" s="85"/>
      <c r="AKX76" s="85"/>
      <c r="AKY76" s="85"/>
      <c r="AKZ76" s="85"/>
      <c r="ALA76" s="85"/>
      <c r="ALB76" s="85"/>
      <c r="ALC76" s="85"/>
      <c r="ALD76" s="85"/>
      <c r="ALE76" s="85"/>
      <c r="ALF76" s="85"/>
      <c r="ALG76" s="85"/>
      <c r="ALH76" s="85"/>
      <c r="ALI76" s="85"/>
      <c r="ALJ76" s="85"/>
      <c r="ALK76" s="85"/>
      <c r="ALL76" s="85"/>
      <c r="ALM76" s="85"/>
      <c r="ALN76" s="85"/>
      <c r="ALO76" s="85"/>
      <c r="ALP76" s="85"/>
      <c r="ALQ76" s="85"/>
      <c r="ALR76" s="85"/>
      <c r="ALS76" s="85"/>
      <c r="ALT76" s="85"/>
      <c r="ALU76" s="85"/>
      <c r="ALV76" s="85"/>
      <c r="ALW76" s="85"/>
      <c r="ALX76" s="85"/>
      <c r="ALY76" s="85"/>
      <c r="ALZ76" s="85"/>
      <c r="AMA76" s="85"/>
      <c r="AMB76" s="85"/>
      <c r="AMC76" s="85"/>
      <c r="AMD76" s="85"/>
      <c r="AME76" s="85"/>
      <c r="AMF76" s="85"/>
      <c r="AMG76" s="85"/>
      <c r="AMH76" s="85"/>
      <c r="AMI76" s="85"/>
      <c r="AMJ76" s="85"/>
      <c r="AMK76" s="85"/>
      <c r="AML76" s="85"/>
      <c r="AMM76" s="85"/>
      <c r="AMN76" s="85"/>
      <c r="AMO76" s="85"/>
      <c r="AMP76" s="85"/>
      <c r="AMQ76" s="85"/>
      <c r="AMR76" s="85"/>
      <c r="AMS76" s="85"/>
      <c r="AMT76" s="85"/>
      <c r="AMU76" s="85"/>
      <c r="AMV76" s="85"/>
      <c r="AMW76" s="85"/>
      <c r="AMX76" s="85"/>
      <c r="AMY76" s="85"/>
      <c r="AMZ76" s="85"/>
      <c r="ANA76" s="85"/>
      <c r="ANB76" s="85"/>
      <c r="ANC76" s="85"/>
      <c r="AND76" s="85"/>
      <c r="ANE76" s="85"/>
      <c r="ANF76" s="85"/>
      <c r="ANG76" s="85"/>
      <c r="ANH76" s="85"/>
      <c r="ANI76" s="85"/>
      <c r="ANJ76" s="85"/>
      <c r="ANK76" s="85"/>
      <c r="ANL76" s="85"/>
      <c r="ANM76" s="85"/>
      <c r="ANN76" s="85"/>
      <c r="ANO76" s="85"/>
      <c r="ANP76" s="85"/>
      <c r="ANQ76" s="85"/>
      <c r="ANR76" s="85"/>
      <c r="ANS76" s="85"/>
      <c r="ANT76" s="85"/>
      <c r="ANU76" s="85"/>
      <c r="ANV76" s="85"/>
      <c r="ANW76" s="85"/>
      <c r="ANX76" s="85"/>
      <c r="ANY76" s="85"/>
      <c r="ANZ76" s="85"/>
      <c r="AOA76" s="85"/>
      <c r="AOB76" s="85"/>
      <c r="AOC76" s="85"/>
      <c r="AOD76" s="85"/>
      <c r="AOE76" s="85"/>
      <c r="AOF76" s="85"/>
      <c r="AOG76" s="85"/>
      <c r="AOH76" s="85"/>
      <c r="AOI76" s="85"/>
      <c r="AOJ76" s="85"/>
      <c r="AOK76" s="85"/>
      <c r="AOL76" s="85"/>
      <c r="AOM76" s="85"/>
      <c r="AON76" s="85"/>
      <c r="AOO76" s="85"/>
      <c r="AOP76" s="85"/>
      <c r="AOQ76" s="85"/>
      <c r="AOR76" s="85"/>
      <c r="AOS76" s="85"/>
      <c r="AOT76" s="85"/>
      <c r="AOU76" s="85"/>
      <c r="AOV76" s="85"/>
      <c r="AOW76" s="85"/>
      <c r="AOX76" s="85"/>
      <c r="AOY76" s="85"/>
      <c r="AOZ76" s="85"/>
      <c r="APA76" s="85"/>
      <c r="APB76" s="85"/>
      <c r="APC76" s="85"/>
      <c r="APD76" s="85"/>
      <c r="APE76" s="85"/>
      <c r="APF76" s="85"/>
      <c r="APG76" s="85"/>
      <c r="APH76" s="85"/>
      <c r="API76" s="85"/>
    </row>
    <row r="77" spans="1:1101" ht="33" x14ac:dyDescent="0.25">
      <c r="A77" s="200" t="s">
        <v>237</v>
      </c>
      <c r="B77" s="189">
        <f>SUM(B78:B82)</f>
        <v>5</v>
      </c>
      <c r="C77" s="189"/>
      <c r="D77" s="189"/>
      <c r="E77" s="189">
        <f t="shared" ref="E77:I77" si="37">SUM(E78:E82)</f>
        <v>222</v>
      </c>
      <c r="F77" s="189"/>
      <c r="G77" s="206"/>
      <c r="H77" s="206">
        <f t="shared" si="37"/>
        <v>2669.83</v>
      </c>
      <c r="I77" s="206">
        <f t="shared" si="37"/>
        <v>3299.64</v>
      </c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  <c r="BI77" s="85"/>
      <c r="BJ77" s="85"/>
      <c r="BK77" s="85"/>
      <c r="BL77" s="85"/>
      <c r="BM77" s="85"/>
      <c r="BN77" s="85"/>
      <c r="BO77" s="85"/>
      <c r="BP77" s="85"/>
      <c r="BQ77" s="85"/>
      <c r="BR77" s="85"/>
      <c r="BS77" s="85"/>
      <c r="BT77" s="85"/>
      <c r="BU77" s="85"/>
      <c r="BV77" s="85"/>
      <c r="BW77" s="85"/>
      <c r="BX77" s="85"/>
      <c r="BY77" s="85"/>
      <c r="BZ77" s="85"/>
      <c r="CA77" s="85"/>
      <c r="CB77" s="85"/>
      <c r="CC77" s="85"/>
      <c r="CD77" s="85"/>
      <c r="CE77" s="85"/>
      <c r="CF77" s="85"/>
      <c r="CG77" s="85"/>
      <c r="CH77" s="85"/>
      <c r="CI77" s="85"/>
      <c r="CJ77" s="85"/>
      <c r="CK77" s="85"/>
      <c r="CL77" s="85"/>
      <c r="CM77" s="85"/>
      <c r="CN77" s="85"/>
      <c r="CO77" s="85"/>
      <c r="CP77" s="85"/>
      <c r="CQ77" s="85"/>
      <c r="CR77" s="85"/>
      <c r="CS77" s="85"/>
      <c r="CT77" s="85"/>
      <c r="CU77" s="85"/>
      <c r="CV77" s="85"/>
      <c r="CW77" s="85"/>
      <c r="CX77" s="85"/>
      <c r="CY77" s="85"/>
      <c r="CZ77" s="85"/>
      <c r="DA77" s="85"/>
      <c r="DB77" s="85"/>
      <c r="DC77" s="85"/>
      <c r="DD77" s="85"/>
      <c r="DE77" s="85"/>
      <c r="DF77" s="85"/>
      <c r="DG77" s="85"/>
      <c r="DH77" s="85"/>
      <c r="DI77" s="85"/>
      <c r="DJ77" s="85"/>
      <c r="DK77" s="85"/>
      <c r="DL77" s="85"/>
      <c r="DM77" s="85"/>
      <c r="DN77" s="85"/>
      <c r="DO77" s="85"/>
      <c r="DP77" s="85"/>
      <c r="DQ77" s="85"/>
      <c r="DR77" s="85"/>
      <c r="DS77" s="85"/>
      <c r="DT77" s="85"/>
      <c r="DU77" s="85"/>
      <c r="DV77" s="85"/>
      <c r="DW77" s="85"/>
      <c r="DX77" s="85"/>
      <c r="DY77" s="85"/>
      <c r="DZ77" s="85"/>
      <c r="EA77" s="85"/>
      <c r="EB77" s="85"/>
      <c r="EC77" s="85"/>
      <c r="ED77" s="85"/>
      <c r="EE77" s="85"/>
      <c r="EF77" s="85"/>
      <c r="EG77" s="85"/>
      <c r="EH77" s="85"/>
      <c r="EI77" s="85"/>
      <c r="EJ77" s="85"/>
      <c r="EK77" s="85"/>
      <c r="EL77" s="85"/>
      <c r="EM77" s="85"/>
      <c r="EN77" s="85"/>
      <c r="EO77" s="85"/>
      <c r="EP77" s="85"/>
      <c r="EQ77" s="85"/>
      <c r="ER77" s="85"/>
      <c r="ES77" s="85"/>
      <c r="ET77" s="85"/>
      <c r="EU77" s="85"/>
      <c r="EV77" s="85"/>
      <c r="EW77" s="85"/>
      <c r="EX77" s="85"/>
      <c r="EY77" s="85"/>
      <c r="EZ77" s="85"/>
      <c r="FA77" s="85"/>
      <c r="FB77" s="85"/>
      <c r="FC77" s="85"/>
      <c r="FD77" s="85"/>
      <c r="FE77" s="85"/>
      <c r="FF77" s="85"/>
      <c r="FG77" s="85"/>
      <c r="FH77" s="85"/>
      <c r="FI77" s="85"/>
      <c r="FJ77" s="85"/>
      <c r="FK77" s="85"/>
      <c r="FL77" s="85"/>
      <c r="FM77" s="85"/>
      <c r="FN77" s="85"/>
      <c r="FO77" s="85"/>
      <c r="FP77" s="85"/>
      <c r="FQ77" s="85"/>
      <c r="FR77" s="85"/>
      <c r="FS77" s="85"/>
      <c r="FT77" s="85"/>
      <c r="FU77" s="85"/>
      <c r="FV77" s="85"/>
      <c r="FW77" s="85"/>
      <c r="FX77" s="85"/>
      <c r="FY77" s="85"/>
      <c r="FZ77" s="85"/>
      <c r="GA77" s="85"/>
      <c r="GB77" s="85"/>
      <c r="GC77" s="85"/>
      <c r="GD77" s="85"/>
      <c r="GE77" s="85"/>
      <c r="GF77" s="85"/>
      <c r="GG77" s="85"/>
      <c r="GH77" s="85"/>
      <c r="GI77" s="85"/>
      <c r="GJ77" s="85"/>
      <c r="GK77" s="85"/>
      <c r="GL77" s="85"/>
      <c r="GM77" s="85"/>
      <c r="GN77" s="85"/>
      <c r="GO77" s="85"/>
      <c r="GP77" s="85"/>
      <c r="GQ77" s="85"/>
      <c r="GR77" s="85"/>
      <c r="GS77" s="85"/>
      <c r="GT77" s="85"/>
      <c r="GU77" s="85"/>
      <c r="GV77" s="85"/>
      <c r="GW77" s="85"/>
      <c r="GX77" s="85"/>
      <c r="GY77" s="85"/>
      <c r="GZ77" s="85"/>
      <c r="HA77" s="85"/>
      <c r="HB77" s="85"/>
      <c r="HC77" s="85"/>
      <c r="HD77" s="85"/>
      <c r="HE77" s="85"/>
      <c r="HF77" s="85"/>
      <c r="HG77" s="85"/>
      <c r="HH77" s="85"/>
      <c r="HI77" s="85"/>
      <c r="HJ77" s="85"/>
      <c r="HK77" s="85"/>
      <c r="HL77" s="85"/>
      <c r="HM77" s="85"/>
      <c r="HN77" s="85"/>
      <c r="HO77" s="85"/>
      <c r="HP77" s="85"/>
      <c r="HQ77" s="85"/>
      <c r="HR77" s="85"/>
      <c r="HS77" s="85"/>
      <c r="HT77" s="85"/>
      <c r="HU77" s="85"/>
      <c r="HV77" s="85"/>
      <c r="HW77" s="85"/>
      <c r="HX77" s="85"/>
      <c r="HY77" s="85"/>
      <c r="HZ77" s="85"/>
      <c r="IA77" s="85"/>
      <c r="IB77" s="85"/>
      <c r="IC77" s="85"/>
      <c r="ID77" s="85"/>
      <c r="IE77" s="85"/>
      <c r="IF77" s="85"/>
      <c r="IG77" s="85"/>
      <c r="IH77" s="85"/>
      <c r="II77" s="85"/>
      <c r="IJ77" s="85"/>
      <c r="IK77" s="85"/>
      <c r="IL77" s="85"/>
      <c r="IM77" s="85"/>
      <c r="IN77" s="85"/>
      <c r="IO77" s="85"/>
      <c r="IP77" s="85"/>
      <c r="IQ77" s="85"/>
      <c r="IR77" s="85"/>
      <c r="IS77" s="85"/>
      <c r="IT77" s="85"/>
      <c r="IU77" s="85"/>
      <c r="IV77" s="85"/>
      <c r="IW77" s="85"/>
      <c r="IX77" s="85"/>
      <c r="IY77" s="85"/>
      <c r="IZ77" s="85"/>
      <c r="JA77" s="85"/>
      <c r="JB77" s="85"/>
      <c r="JC77" s="85"/>
      <c r="JD77" s="85"/>
      <c r="JE77" s="85"/>
      <c r="JF77" s="85"/>
      <c r="JG77" s="85"/>
      <c r="JH77" s="85"/>
      <c r="JI77" s="85"/>
      <c r="JJ77" s="85"/>
      <c r="JK77" s="85"/>
      <c r="JL77" s="85"/>
      <c r="JM77" s="85"/>
      <c r="JN77" s="85"/>
      <c r="JO77" s="85"/>
      <c r="JP77" s="85"/>
      <c r="JQ77" s="85"/>
      <c r="JR77" s="85"/>
      <c r="JS77" s="85"/>
      <c r="JT77" s="85"/>
      <c r="JU77" s="85"/>
      <c r="JV77" s="85"/>
      <c r="JW77" s="85"/>
      <c r="JX77" s="85"/>
      <c r="JY77" s="85"/>
      <c r="JZ77" s="85"/>
      <c r="KA77" s="85"/>
      <c r="KB77" s="85"/>
      <c r="KC77" s="85"/>
      <c r="KD77" s="85"/>
      <c r="KE77" s="85"/>
      <c r="KF77" s="85"/>
      <c r="KG77" s="85"/>
      <c r="KH77" s="85"/>
      <c r="KI77" s="85"/>
      <c r="KJ77" s="85"/>
      <c r="KK77" s="85"/>
      <c r="KL77" s="85"/>
      <c r="KM77" s="85"/>
      <c r="KN77" s="85"/>
      <c r="KO77" s="85"/>
      <c r="KP77" s="85"/>
      <c r="KQ77" s="85"/>
      <c r="KR77" s="85"/>
      <c r="KS77" s="85"/>
      <c r="KT77" s="85"/>
      <c r="KU77" s="85"/>
      <c r="KV77" s="85"/>
      <c r="KW77" s="85"/>
      <c r="KX77" s="85"/>
      <c r="KY77" s="85"/>
      <c r="KZ77" s="85"/>
      <c r="LA77" s="85"/>
      <c r="LB77" s="85"/>
      <c r="LC77" s="85"/>
      <c r="LD77" s="85"/>
      <c r="LE77" s="85"/>
      <c r="LF77" s="85"/>
      <c r="LG77" s="85"/>
      <c r="LH77" s="85"/>
      <c r="LI77" s="85"/>
      <c r="LJ77" s="85"/>
      <c r="LK77" s="85"/>
      <c r="LL77" s="85"/>
      <c r="LM77" s="85"/>
      <c r="LN77" s="85"/>
      <c r="LO77" s="85"/>
      <c r="LP77" s="85"/>
      <c r="LQ77" s="85"/>
      <c r="LR77" s="85"/>
      <c r="LS77" s="85"/>
      <c r="LT77" s="85"/>
      <c r="LU77" s="85"/>
      <c r="LV77" s="85"/>
      <c r="LW77" s="85"/>
      <c r="LX77" s="85"/>
      <c r="LY77" s="85"/>
      <c r="LZ77" s="85"/>
      <c r="MA77" s="85"/>
      <c r="MB77" s="85"/>
      <c r="MC77" s="85"/>
      <c r="MD77" s="85"/>
      <c r="ME77" s="85"/>
      <c r="MF77" s="85"/>
      <c r="MG77" s="85"/>
      <c r="MH77" s="85"/>
      <c r="MI77" s="85"/>
      <c r="MJ77" s="85"/>
      <c r="MK77" s="85"/>
      <c r="ML77" s="85"/>
      <c r="MM77" s="85"/>
      <c r="MN77" s="85"/>
      <c r="MO77" s="85"/>
      <c r="MP77" s="85"/>
      <c r="MQ77" s="85"/>
      <c r="MR77" s="85"/>
      <c r="MS77" s="85"/>
      <c r="MT77" s="85"/>
      <c r="MU77" s="85"/>
      <c r="MV77" s="85"/>
      <c r="MW77" s="85"/>
      <c r="MX77" s="85"/>
      <c r="MY77" s="85"/>
      <c r="MZ77" s="85"/>
      <c r="NA77" s="85"/>
      <c r="NB77" s="85"/>
      <c r="NC77" s="85"/>
      <c r="ND77" s="85"/>
      <c r="NE77" s="85"/>
      <c r="NF77" s="85"/>
      <c r="NG77" s="85"/>
      <c r="NH77" s="85"/>
      <c r="NI77" s="85"/>
      <c r="NJ77" s="85"/>
      <c r="NK77" s="85"/>
      <c r="NL77" s="85"/>
      <c r="NM77" s="85"/>
      <c r="NN77" s="85"/>
      <c r="NO77" s="85"/>
      <c r="NP77" s="85"/>
      <c r="NQ77" s="85"/>
      <c r="NR77" s="85"/>
      <c r="NS77" s="85"/>
      <c r="NT77" s="85"/>
      <c r="NU77" s="85"/>
      <c r="NV77" s="85"/>
      <c r="NW77" s="85"/>
      <c r="NX77" s="85"/>
      <c r="NY77" s="85"/>
      <c r="NZ77" s="85"/>
      <c r="OA77" s="85"/>
      <c r="OB77" s="85"/>
      <c r="OC77" s="85"/>
      <c r="OD77" s="85"/>
      <c r="OE77" s="85"/>
      <c r="OF77" s="85"/>
      <c r="OG77" s="85"/>
      <c r="OH77" s="85"/>
      <c r="OI77" s="85"/>
      <c r="OJ77" s="85"/>
      <c r="OK77" s="85"/>
      <c r="OL77" s="85"/>
      <c r="OM77" s="85"/>
      <c r="ON77" s="85"/>
      <c r="OO77" s="85"/>
      <c r="OP77" s="85"/>
      <c r="OQ77" s="85"/>
      <c r="OR77" s="85"/>
      <c r="OS77" s="85"/>
      <c r="OT77" s="85"/>
      <c r="OU77" s="85"/>
      <c r="OV77" s="85"/>
      <c r="OW77" s="85"/>
      <c r="OX77" s="85"/>
      <c r="OY77" s="85"/>
      <c r="OZ77" s="85"/>
      <c r="PA77" s="85"/>
      <c r="PB77" s="85"/>
      <c r="PC77" s="85"/>
      <c r="PD77" s="85"/>
      <c r="PE77" s="85"/>
      <c r="PF77" s="85"/>
      <c r="PG77" s="85"/>
      <c r="PH77" s="85"/>
      <c r="PI77" s="85"/>
      <c r="PJ77" s="85"/>
      <c r="PK77" s="85"/>
      <c r="PL77" s="85"/>
      <c r="PM77" s="85"/>
      <c r="PN77" s="85"/>
      <c r="PO77" s="85"/>
      <c r="PP77" s="85"/>
      <c r="PQ77" s="85"/>
      <c r="PR77" s="85"/>
      <c r="PS77" s="85"/>
      <c r="PT77" s="85"/>
      <c r="PU77" s="85"/>
      <c r="PV77" s="85"/>
      <c r="PW77" s="85"/>
      <c r="PX77" s="85"/>
      <c r="PY77" s="85"/>
      <c r="PZ77" s="85"/>
      <c r="QA77" s="85"/>
      <c r="QB77" s="85"/>
      <c r="QC77" s="85"/>
      <c r="QD77" s="85"/>
      <c r="QE77" s="85"/>
      <c r="QF77" s="85"/>
      <c r="QG77" s="85"/>
      <c r="QH77" s="85"/>
      <c r="QI77" s="85"/>
      <c r="QJ77" s="85"/>
      <c r="QK77" s="85"/>
      <c r="QL77" s="85"/>
      <c r="QM77" s="85"/>
      <c r="QN77" s="85"/>
      <c r="QO77" s="85"/>
      <c r="QP77" s="85"/>
      <c r="QQ77" s="85"/>
      <c r="QR77" s="85"/>
      <c r="QS77" s="85"/>
      <c r="QT77" s="85"/>
      <c r="QU77" s="85"/>
      <c r="QV77" s="85"/>
      <c r="QW77" s="85"/>
      <c r="QX77" s="85"/>
      <c r="QY77" s="85"/>
      <c r="QZ77" s="85"/>
      <c r="RA77" s="85"/>
      <c r="RB77" s="85"/>
      <c r="RC77" s="85"/>
      <c r="RD77" s="85"/>
      <c r="RE77" s="85"/>
      <c r="RF77" s="85"/>
      <c r="RG77" s="85"/>
      <c r="RH77" s="85"/>
      <c r="RI77" s="85"/>
      <c r="RJ77" s="85"/>
      <c r="RK77" s="85"/>
      <c r="RL77" s="85"/>
      <c r="RM77" s="85"/>
      <c r="RN77" s="85"/>
      <c r="RO77" s="85"/>
      <c r="RP77" s="85"/>
      <c r="RQ77" s="85"/>
      <c r="RR77" s="85"/>
      <c r="RS77" s="85"/>
      <c r="RT77" s="85"/>
      <c r="RU77" s="85"/>
      <c r="RV77" s="85"/>
      <c r="RW77" s="85"/>
      <c r="RX77" s="85"/>
      <c r="RY77" s="85"/>
      <c r="RZ77" s="85"/>
      <c r="SA77" s="85"/>
      <c r="SB77" s="85"/>
      <c r="SC77" s="85"/>
      <c r="SD77" s="85"/>
      <c r="SE77" s="85"/>
      <c r="SF77" s="85"/>
      <c r="SG77" s="85"/>
      <c r="SH77" s="85"/>
      <c r="SI77" s="85"/>
      <c r="SJ77" s="85"/>
      <c r="SK77" s="85"/>
      <c r="SL77" s="85"/>
      <c r="SM77" s="85"/>
      <c r="SN77" s="85"/>
      <c r="SO77" s="85"/>
      <c r="SP77" s="85"/>
      <c r="SQ77" s="85"/>
      <c r="SR77" s="85"/>
      <c r="SS77" s="85"/>
      <c r="ST77" s="85"/>
      <c r="SU77" s="85"/>
      <c r="SV77" s="85"/>
      <c r="SW77" s="85"/>
      <c r="SX77" s="85"/>
      <c r="SY77" s="85"/>
      <c r="SZ77" s="85"/>
      <c r="TA77" s="85"/>
      <c r="TB77" s="85"/>
      <c r="TC77" s="85"/>
      <c r="TD77" s="85"/>
      <c r="TE77" s="85"/>
      <c r="TF77" s="85"/>
      <c r="TG77" s="85"/>
      <c r="TH77" s="85"/>
      <c r="TI77" s="85"/>
      <c r="TJ77" s="85"/>
      <c r="TK77" s="85"/>
      <c r="TL77" s="85"/>
      <c r="TM77" s="85"/>
      <c r="TN77" s="85"/>
      <c r="TO77" s="85"/>
      <c r="TP77" s="85"/>
      <c r="TQ77" s="85"/>
      <c r="TR77" s="85"/>
      <c r="TS77" s="85"/>
      <c r="TT77" s="85"/>
      <c r="TU77" s="85"/>
      <c r="TV77" s="85"/>
      <c r="TW77" s="85"/>
      <c r="TX77" s="85"/>
      <c r="TY77" s="85"/>
      <c r="TZ77" s="85"/>
      <c r="UA77" s="85"/>
      <c r="UB77" s="85"/>
      <c r="UC77" s="85"/>
      <c r="UD77" s="85"/>
      <c r="UE77" s="85"/>
      <c r="UF77" s="85"/>
      <c r="UG77" s="85"/>
      <c r="UH77" s="85"/>
      <c r="UI77" s="85"/>
      <c r="UJ77" s="85"/>
      <c r="UK77" s="85"/>
      <c r="UL77" s="85"/>
      <c r="UM77" s="85"/>
      <c r="UN77" s="85"/>
      <c r="UO77" s="85"/>
      <c r="UP77" s="85"/>
      <c r="UQ77" s="85"/>
      <c r="UR77" s="85"/>
      <c r="US77" s="85"/>
      <c r="UT77" s="85"/>
      <c r="UU77" s="85"/>
      <c r="UV77" s="85"/>
      <c r="UW77" s="85"/>
      <c r="UX77" s="85"/>
      <c r="UY77" s="85"/>
      <c r="UZ77" s="85"/>
      <c r="VA77" s="85"/>
      <c r="VB77" s="85"/>
      <c r="VC77" s="85"/>
      <c r="VD77" s="85"/>
      <c r="VE77" s="85"/>
      <c r="VF77" s="85"/>
      <c r="VG77" s="85"/>
      <c r="VH77" s="85"/>
      <c r="VI77" s="85"/>
      <c r="VJ77" s="85"/>
      <c r="VK77" s="85"/>
      <c r="VL77" s="85"/>
      <c r="VM77" s="85"/>
      <c r="VN77" s="85"/>
      <c r="VO77" s="85"/>
      <c r="VP77" s="85"/>
      <c r="VQ77" s="85"/>
      <c r="VR77" s="85"/>
      <c r="VS77" s="85"/>
      <c r="VT77" s="85"/>
      <c r="VU77" s="85"/>
      <c r="VV77" s="85"/>
      <c r="VW77" s="85"/>
      <c r="VX77" s="85"/>
      <c r="VY77" s="85"/>
      <c r="VZ77" s="85"/>
      <c r="WA77" s="85"/>
      <c r="WB77" s="85"/>
      <c r="WC77" s="85"/>
      <c r="WD77" s="85"/>
      <c r="WE77" s="85"/>
      <c r="WF77" s="85"/>
      <c r="WG77" s="85"/>
      <c r="WH77" s="85"/>
      <c r="WI77" s="85"/>
      <c r="WJ77" s="85"/>
      <c r="WK77" s="85"/>
      <c r="WL77" s="85"/>
      <c r="WM77" s="85"/>
      <c r="WN77" s="85"/>
      <c r="WO77" s="85"/>
      <c r="WP77" s="85"/>
      <c r="WQ77" s="85"/>
      <c r="WR77" s="85"/>
      <c r="WS77" s="85"/>
      <c r="WT77" s="85"/>
      <c r="WU77" s="85"/>
      <c r="WV77" s="85"/>
      <c r="WW77" s="85"/>
      <c r="WX77" s="85"/>
      <c r="WY77" s="85"/>
      <c r="WZ77" s="85"/>
      <c r="XA77" s="85"/>
      <c r="XB77" s="85"/>
      <c r="XC77" s="85"/>
      <c r="XD77" s="85"/>
      <c r="XE77" s="85"/>
      <c r="XF77" s="85"/>
      <c r="XG77" s="85"/>
      <c r="XH77" s="85"/>
      <c r="XI77" s="85"/>
      <c r="XJ77" s="85"/>
      <c r="XK77" s="85"/>
      <c r="XL77" s="85"/>
      <c r="XM77" s="85"/>
      <c r="XN77" s="85"/>
      <c r="XO77" s="85"/>
      <c r="XP77" s="85"/>
      <c r="XQ77" s="85"/>
      <c r="XR77" s="85"/>
      <c r="XS77" s="85"/>
      <c r="XT77" s="85"/>
      <c r="XU77" s="85"/>
      <c r="XV77" s="85"/>
      <c r="XW77" s="85"/>
      <c r="XX77" s="85"/>
      <c r="XY77" s="85"/>
      <c r="XZ77" s="85"/>
      <c r="YA77" s="85"/>
      <c r="YB77" s="85"/>
      <c r="YC77" s="85"/>
      <c r="YD77" s="85"/>
      <c r="YE77" s="85"/>
      <c r="YF77" s="85"/>
      <c r="YG77" s="85"/>
      <c r="YH77" s="85"/>
      <c r="YI77" s="85"/>
      <c r="YJ77" s="85"/>
      <c r="YK77" s="85"/>
      <c r="YL77" s="85"/>
      <c r="YM77" s="85"/>
      <c r="YN77" s="85"/>
      <c r="YO77" s="85"/>
      <c r="YP77" s="85"/>
      <c r="YQ77" s="85"/>
      <c r="YR77" s="85"/>
      <c r="YS77" s="85"/>
      <c r="YT77" s="85"/>
      <c r="YU77" s="85"/>
      <c r="YV77" s="85"/>
      <c r="YW77" s="85"/>
      <c r="YX77" s="85"/>
      <c r="YY77" s="85"/>
      <c r="YZ77" s="85"/>
      <c r="ZA77" s="85"/>
      <c r="ZB77" s="85"/>
      <c r="ZC77" s="85"/>
      <c r="ZD77" s="85"/>
      <c r="ZE77" s="85"/>
      <c r="ZF77" s="85"/>
      <c r="ZG77" s="85"/>
      <c r="ZH77" s="85"/>
      <c r="ZI77" s="85"/>
      <c r="ZJ77" s="85"/>
      <c r="ZK77" s="85"/>
      <c r="ZL77" s="85"/>
      <c r="ZM77" s="85"/>
      <c r="ZN77" s="85"/>
      <c r="ZO77" s="85"/>
      <c r="ZP77" s="85"/>
      <c r="ZQ77" s="85"/>
      <c r="ZR77" s="85"/>
      <c r="ZS77" s="85"/>
      <c r="ZT77" s="85"/>
      <c r="ZU77" s="85"/>
      <c r="ZV77" s="85"/>
      <c r="ZW77" s="85"/>
      <c r="ZX77" s="85"/>
      <c r="ZY77" s="85"/>
      <c r="ZZ77" s="85"/>
      <c r="AAA77" s="85"/>
      <c r="AAB77" s="85"/>
      <c r="AAC77" s="85"/>
      <c r="AAD77" s="85"/>
      <c r="AAE77" s="85"/>
      <c r="AAF77" s="85"/>
      <c r="AAG77" s="85"/>
      <c r="AAH77" s="85"/>
      <c r="AAI77" s="85"/>
      <c r="AAJ77" s="85"/>
      <c r="AAK77" s="85"/>
      <c r="AAL77" s="85"/>
      <c r="AAM77" s="85"/>
      <c r="AAN77" s="85"/>
      <c r="AAO77" s="85"/>
      <c r="AAP77" s="85"/>
      <c r="AAQ77" s="85"/>
      <c r="AAR77" s="85"/>
      <c r="AAS77" s="85"/>
      <c r="AAT77" s="85"/>
      <c r="AAU77" s="85"/>
      <c r="AAV77" s="85"/>
      <c r="AAW77" s="85"/>
      <c r="AAX77" s="85"/>
      <c r="AAY77" s="85"/>
      <c r="AAZ77" s="85"/>
      <c r="ABA77" s="85"/>
      <c r="ABB77" s="85"/>
      <c r="ABC77" s="85"/>
      <c r="ABD77" s="85"/>
      <c r="ABE77" s="85"/>
      <c r="ABF77" s="85"/>
      <c r="ABG77" s="85"/>
      <c r="ABH77" s="85"/>
      <c r="ABI77" s="85"/>
      <c r="ABJ77" s="85"/>
      <c r="ABK77" s="85"/>
      <c r="ABL77" s="85"/>
      <c r="ABM77" s="85"/>
      <c r="ABN77" s="85"/>
      <c r="ABO77" s="85"/>
      <c r="ABP77" s="85"/>
      <c r="ABQ77" s="85"/>
      <c r="ABR77" s="85"/>
      <c r="ABS77" s="85"/>
      <c r="ABT77" s="85"/>
      <c r="ABU77" s="85"/>
      <c r="ABV77" s="85"/>
      <c r="ABW77" s="85"/>
      <c r="ABX77" s="85"/>
      <c r="ABY77" s="85"/>
      <c r="ABZ77" s="85"/>
      <c r="ACA77" s="85"/>
      <c r="ACB77" s="85"/>
      <c r="ACC77" s="85"/>
      <c r="ACD77" s="85"/>
      <c r="ACE77" s="85"/>
      <c r="ACF77" s="85"/>
      <c r="ACG77" s="85"/>
      <c r="ACH77" s="85"/>
      <c r="ACI77" s="85"/>
      <c r="ACJ77" s="85"/>
      <c r="ACK77" s="85"/>
      <c r="ACL77" s="85"/>
      <c r="ACM77" s="85"/>
      <c r="ACN77" s="85"/>
      <c r="ACO77" s="85"/>
      <c r="ACP77" s="85"/>
      <c r="ACQ77" s="85"/>
      <c r="ACR77" s="85"/>
      <c r="ACS77" s="85"/>
      <c r="ACT77" s="85"/>
      <c r="ACU77" s="85"/>
      <c r="ACV77" s="85"/>
      <c r="ACW77" s="85"/>
      <c r="ACX77" s="85"/>
      <c r="ACY77" s="85"/>
      <c r="ACZ77" s="85"/>
      <c r="ADA77" s="85"/>
      <c r="ADB77" s="85"/>
      <c r="ADC77" s="85"/>
      <c r="ADD77" s="85"/>
      <c r="ADE77" s="85"/>
      <c r="ADF77" s="85"/>
      <c r="ADG77" s="85"/>
      <c r="ADH77" s="85"/>
      <c r="ADI77" s="85"/>
      <c r="ADJ77" s="85"/>
      <c r="ADK77" s="85"/>
      <c r="ADL77" s="85"/>
      <c r="ADM77" s="85"/>
      <c r="ADN77" s="85"/>
      <c r="ADO77" s="85"/>
      <c r="ADP77" s="85"/>
      <c r="ADQ77" s="85"/>
      <c r="ADR77" s="85"/>
      <c r="ADS77" s="85"/>
      <c r="ADT77" s="85"/>
      <c r="ADU77" s="85"/>
      <c r="ADV77" s="85"/>
      <c r="ADW77" s="85"/>
      <c r="ADX77" s="85"/>
      <c r="ADY77" s="85"/>
      <c r="ADZ77" s="85"/>
      <c r="AEA77" s="85"/>
      <c r="AEB77" s="85"/>
      <c r="AEC77" s="85"/>
      <c r="AED77" s="85"/>
      <c r="AEE77" s="85"/>
      <c r="AEF77" s="85"/>
      <c r="AEG77" s="85"/>
      <c r="AEH77" s="85"/>
      <c r="AEI77" s="85"/>
      <c r="AEJ77" s="85"/>
      <c r="AEK77" s="85"/>
      <c r="AEL77" s="85"/>
      <c r="AEM77" s="85"/>
      <c r="AEN77" s="85"/>
      <c r="AEO77" s="85"/>
      <c r="AEP77" s="85"/>
      <c r="AEQ77" s="85"/>
      <c r="AER77" s="85"/>
      <c r="AES77" s="85"/>
      <c r="AET77" s="85"/>
      <c r="AEU77" s="85"/>
      <c r="AEV77" s="85"/>
      <c r="AEW77" s="85"/>
      <c r="AEX77" s="85"/>
      <c r="AEY77" s="85"/>
      <c r="AEZ77" s="85"/>
      <c r="AFA77" s="85"/>
      <c r="AFB77" s="85"/>
      <c r="AFC77" s="85"/>
      <c r="AFD77" s="85"/>
      <c r="AFE77" s="85"/>
      <c r="AFF77" s="85"/>
      <c r="AFG77" s="85"/>
      <c r="AFH77" s="85"/>
      <c r="AFI77" s="85"/>
      <c r="AFJ77" s="85"/>
      <c r="AFK77" s="85"/>
      <c r="AFL77" s="85"/>
      <c r="AFM77" s="85"/>
      <c r="AFN77" s="85"/>
      <c r="AFO77" s="85"/>
      <c r="AFP77" s="85"/>
      <c r="AFQ77" s="85"/>
      <c r="AFR77" s="85"/>
      <c r="AFS77" s="85"/>
      <c r="AFT77" s="85"/>
      <c r="AFU77" s="85"/>
      <c r="AFV77" s="85"/>
      <c r="AFW77" s="85"/>
      <c r="AFX77" s="85"/>
      <c r="AFY77" s="85"/>
      <c r="AFZ77" s="85"/>
      <c r="AGA77" s="85"/>
      <c r="AGB77" s="85"/>
      <c r="AGC77" s="85"/>
      <c r="AGD77" s="85"/>
      <c r="AGE77" s="85"/>
      <c r="AGF77" s="85"/>
      <c r="AGG77" s="85"/>
      <c r="AGH77" s="85"/>
      <c r="AGI77" s="85"/>
      <c r="AGJ77" s="85"/>
      <c r="AGK77" s="85"/>
      <c r="AGL77" s="85"/>
      <c r="AGM77" s="85"/>
      <c r="AGN77" s="85"/>
      <c r="AGO77" s="85"/>
      <c r="AGP77" s="85"/>
      <c r="AGQ77" s="85"/>
      <c r="AGR77" s="85"/>
      <c r="AGS77" s="85"/>
      <c r="AGT77" s="85"/>
      <c r="AGU77" s="85"/>
      <c r="AGV77" s="85"/>
      <c r="AGW77" s="85"/>
      <c r="AGX77" s="85"/>
      <c r="AGY77" s="85"/>
      <c r="AGZ77" s="85"/>
      <c r="AHA77" s="85"/>
      <c r="AHB77" s="85"/>
      <c r="AHC77" s="85"/>
      <c r="AHD77" s="85"/>
      <c r="AHE77" s="85"/>
      <c r="AHF77" s="85"/>
      <c r="AHG77" s="85"/>
      <c r="AHH77" s="85"/>
      <c r="AHI77" s="85"/>
      <c r="AHJ77" s="85"/>
      <c r="AHK77" s="85"/>
      <c r="AHL77" s="85"/>
      <c r="AHM77" s="85"/>
      <c r="AHN77" s="85"/>
      <c r="AHO77" s="85"/>
      <c r="AHP77" s="85"/>
      <c r="AHQ77" s="85"/>
      <c r="AHR77" s="85"/>
      <c r="AHS77" s="85"/>
      <c r="AHT77" s="85"/>
      <c r="AHU77" s="85"/>
      <c r="AHV77" s="85"/>
      <c r="AHW77" s="85"/>
      <c r="AHX77" s="85"/>
      <c r="AHY77" s="85"/>
      <c r="AHZ77" s="85"/>
      <c r="AIA77" s="85"/>
      <c r="AIB77" s="85"/>
      <c r="AIC77" s="85"/>
      <c r="AID77" s="85"/>
      <c r="AIE77" s="85"/>
      <c r="AIF77" s="85"/>
      <c r="AIG77" s="85"/>
      <c r="AIH77" s="85"/>
      <c r="AII77" s="85"/>
      <c r="AIJ77" s="85"/>
      <c r="AIK77" s="85"/>
      <c r="AIL77" s="85"/>
      <c r="AIM77" s="85"/>
      <c r="AIN77" s="85"/>
      <c r="AIO77" s="85"/>
      <c r="AIP77" s="85"/>
      <c r="AIQ77" s="85"/>
      <c r="AIR77" s="85"/>
      <c r="AIS77" s="85"/>
      <c r="AIT77" s="85"/>
      <c r="AIU77" s="85"/>
      <c r="AIV77" s="85"/>
      <c r="AIW77" s="85"/>
      <c r="AIX77" s="85"/>
      <c r="AIY77" s="85"/>
      <c r="AIZ77" s="85"/>
      <c r="AJA77" s="85"/>
      <c r="AJB77" s="85"/>
      <c r="AJC77" s="85"/>
      <c r="AJD77" s="85"/>
      <c r="AJE77" s="85"/>
      <c r="AJF77" s="85"/>
      <c r="AJG77" s="85"/>
      <c r="AJH77" s="85"/>
      <c r="AJI77" s="85"/>
      <c r="AJJ77" s="85"/>
      <c r="AJK77" s="85"/>
      <c r="AJL77" s="85"/>
      <c r="AJM77" s="85"/>
      <c r="AJN77" s="85"/>
      <c r="AJO77" s="85"/>
      <c r="AJP77" s="85"/>
      <c r="AJQ77" s="85"/>
      <c r="AJR77" s="85"/>
      <c r="AJS77" s="85"/>
      <c r="AJT77" s="85"/>
      <c r="AJU77" s="85"/>
      <c r="AJV77" s="85"/>
      <c r="AJW77" s="85"/>
      <c r="AJX77" s="85"/>
      <c r="AJY77" s="85"/>
      <c r="AJZ77" s="85"/>
      <c r="AKA77" s="85"/>
      <c r="AKB77" s="85"/>
      <c r="AKC77" s="85"/>
      <c r="AKD77" s="85"/>
      <c r="AKE77" s="85"/>
      <c r="AKF77" s="85"/>
      <c r="AKG77" s="85"/>
      <c r="AKH77" s="85"/>
      <c r="AKI77" s="85"/>
      <c r="AKJ77" s="85"/>
      <c r="AKK77" s="85"/>
      <c r="AKL77" s="85"/>
      <c r="AKM77" s="85"/>
      <c r="AKN77" s="85"/>
      <c r="AKO77" s="85"/>
      <c r="AKP77" s="85"/>
      <c r="AKQ77" s="85"/>
      <c r="AKR77" s="85"/>
      <c r="AKS77" s="85"/>
      <c r="AKT77" s="85"/>
      <c r="AKU77" s="85"/>
      <c r="AKV77" s="85"/>
      <c r="AKW77" s="85"/>
      <c r="AKX77" s="85"/>
      <c r="AKY77" s="85"/>
      <c r="AKZ77" s="85"/>
      <c r="ALA77" s="85"/>
      <c r="ALB77" s="85"/>
      <c r="ALC77" s="85"/>
      <c r="ALD77" s="85"/>
      <c r="ALE77" s="85"/>
      <c r="ALF77" s="85"/>
      <c r="ALG77" s="85"/>
      <c r="ALH77" s="85"/>
      <c r="ALI77" s="85"/>
      <c r="ALJ77" s="85"/>
      <c r="ALK77" s="85"/>
      <c r="ALL77" s="85"/>
      <c r="ALM77" s="85"/>
      <c r="ALN77" s="85"/>
      <c r="ALO77" s="85"/>
      <c r="ALP77" s="85"/>
      <c r="ALQ77" s="85"/>
      <c r="ALR77" s="85"/>
      <c r="ALS77" s="85"/>
      <c r="ALT77" s="85"/>
      <c r="ALU77" s="85"/>
      <c r="ALV77" s="85"/>
      <c r="ALW77" s="85"/>
      <c r="ALX77" s="85"/>
      <c r="ALY77" s="85"/>
      <c r="ALZ77" s="85"/>
      <c r="AMA77" s="85"/>
      <c r="AMB77" s="85"/>
      <c r="AMC77" s="85"/>
      <c r="AMD77" s="85"/>
      <c r="AME77" s="85"/>
      <c r="AMF77" s="85"/>
      <c r="AMG77" s="85"/>
      <c r="AMH77" s="85"/>
      <c r="AMI77" s="85"/>
      <c r="AMJ77" s="85"/>
      <c r="AMK77" s="85"/>
      <c r="AML77" s="85"/>
      <c r="AMM77" s="85"/>
      <c r="AMN77" s="85"/>
      <c r="AMO77" s="85"/>
      <c r="AMP77" s="85"/>
      <c r="AMQ77" s="85"/>
      <c r="AMR77" s="85"/>
      <c r="AMS77" s="85"/>
      <c r="AMT77" s="85"/>
      <c r="AMU77" s="85"/>
      <c r="AMV77" s="85"/>
      <c r="AMW77" s="85"/>
      <c r="AMX77" s="85"/>
      <c r="AMY77" s="85"/>
      <c r="AMZ77" s="85"/>
      <c r="ANA77" s="85"/>
      <c r="ANB77" s="85"/>
      <c r="ANC77" s="85"/>
      <c r="AND77" s="85"/>
      <c r="ANE77" s="85"/>
      <c r="ANF77" s="85"/>
      <c r="ANG77" s="85"/>
      <c r="ANH77" s="85"/>
      <c r="ANI77" s="85"/>
      <c r="ANJ77" s="85"/>
      <c r="ANK77" s="85"/>
      <c r="ANL77" s="85"/>
      <c r="ANM77" s="85"/>
      <c r="ANN77" s="85"/>
      <c r="ANO77" s="85"/>
      <c r="ANP77" s="85"/>
      <c r="ANQ77" s="85"/>
      <c r="ANR77" s="85"/>
      <c r="ANS77" s="85"/>
      <c r="ANT77" s="85"/>
      <c r="ANU77" s="85"/>
      <c r="ANV77" s="85"/>
      <c r="ANW77" s="85"/>
      <c r="ANX77" s="85"/>
      <c r="ANY77" s="85"/>
      <c r="ANZ77" s="85"/>
      <c r="AOA77" s="85"/>
      <c r="AOB77" s="85"/>
      <c r="AOC77" s="85"/>
      <c r="AOD77" s="85"/>
      <c r="AOE77" s="85"/>
      <c r="AOF77" s="85"/>
      <c r="AOG77" s="85"/>
      <c r="AOH77" s="85"/>
      <c r="AOI77" s="85"/>
      <c r="AOJ77" s="85"/>
      <c r="AOK77" s="85"/>
      <c r="AOL77" s="85"/>
      <c r="AOM77" s="85"/>
      <c r="AON77" s="85"/>
      <c r="AOO77" s="85"/>
      <c r="AOP77" s="85"/>
      <c r="AOQ77" s="85"/>
      <c r="AOR77" s="85"/>
      <c r="AOS77" s="85"/>
      <c r="AOT77" s="85"/>
      <c r="AOU77" s="85"/>
      <c r="AOV77" s="85"/>
      <c r="AOW77" s="85"/>
      <c r="AOX77" s="85"/>
      <c r="AOY77" s="85"/>
      <c r="AOZ77" s="85"/>
      <c r="APA77" s="85"/>
      <c r="APB77" s="85"/>
      <c r="APC77" s="85"/>
      <c r="APD77" s="85"/>
      <c r="APE77" s="85"/>
      <c r="APF77" s="85"/>
      <c r="APG77" s="85"/>
      <c r="APH77" s="85"/>
      <c r="API77" s="85"/>
    </row>
    <row r="78" spans="1:1101" x14ac:dyDescent="0.25">
      <c r="A78" s="188" t="s">
        <v>25</v>
      </c>
      <c r="B78" s="190">
        <v>1</v>
      </c>
      <c r="C78" s="190">
        <f t="shared" ref="C78:C82" si="38">D78+E78</f>
        <v>206</v>
      </c>
      <c r="D78" s="190">
        <f>D4</f>
        <v>179</v>
      </c>
      <c r="E78" s="191">
        <v>27</v>
      </c>
      <c r="F78" s="190"/>
      <c r="G78" s="193">
        <v>6.1310000000000002</v>
      </c>
      <c r="H78" s="192">
        <f t="shared" ref="H78:H104" si="39">ROUND(G78*E78*2,2)</f>
        <v>331.07</v>
      </c>
      <c r="I78" s="193">
        <f t="shared" ref="I78:I104" si="40">ROUND(H78*1.2359,2)</f>
        <v>409.17</v>
      </c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5"/>
      <c r="AT78" s="85"/>
      <c r="AU78" s="85"/>
      <c r="AV78" s="85"/>
      <c r="AW78" s="85"/>
      <c r="AX78" s="85"/>
      <c r="AY78" s="85"/>
      <c r="AZ78" s="85"/>
      <c r="BA78" s="85"/>
      <c r="BB78" s="85"/>
      <c r="BC78" s="85"/>
      <c r="BD78" s="85"/>
      <c r="BE78" s="85"/>
      <c r="BF78" s="85"/>
      <c r="BG78" s="85"/>
      <c r="BH78" s="85"/>
      <c r="BI78" s="85"/>
      <c r="BJ78" s="85"/>
      <c r="BK78" s="85"/>
      <c r="BL78" s="85"/>
      <c r="BM78" s="85"/>
      <c r="BN78" s="85"/>
      <c r="BO78" s="85"/>
      <c r="BP78" s="85"/>
      <c r="BQ78" s="85"/>
      <c r="BR78" s="85"/>
      <c r="BS78" s="85"/>
      <c r="BT78" s="85"/>
      <c r="BU78" s="85"/>
      <c r="BV78" s="85"/>
      <c r="BW78" s="85"/>
      <c r="BX78" s="85"/>
      <c r="BY78" s="85"/>
      <c r="BZ78" s="85"/>
      <c r="CA78" s="85"/>
      <c r="CB78" s="85"/>
      <c r="CC78" s="85"/>
      <c r="CD78" s="85"/>
      <c r="CE78" s="85"/>
      <c r="CF78" s="85"/>
      <c r="CG78" s="85"/>
      <c r="CH78" s="85"/>
      <c r="CI78" s="85"/>
      <c r="CJ78" s="85"/>
      <c r="CK78" s="85"/>
      <c r="CL78" s="85"/>
      <c r="CM78" s="85"/>
      <c r="CN78" s="85"/>
      <c r="CO78" s="85"/>
      <c r="CP78" s="85"/>
      <c r="CQ78" s="85"/>
      <c r="CR78" s="85"/>
      <c r="CS78" s="85"/>
      <c r="CT78" s="85"/>
      <c r="CU78" s="85"/>
      <c r="CV78" s="85"/>
      <c r="CW78" s="85"/>
      <c r="CX78" s="85"/>
      <c r="CY78" s="85"/>
      <c r="CZ78" s="85"/>
      <c r="DA78" s="85"/>
      <c r="DB78" s="85"/>
      <c r="DC78" s="85"/>
      <c r="DD78" s="85"/>
      <c r="DE78" s="85"/>
      <c r="DF78" s="85"/>
      <c r="DG78" s="85"/>
      <c r="DH78" s="85"/>
      <c r="DI78" s="85"/>
      <c r="DJ78" s="85"/>
      <c r="DK78" s="85"/>
      <c r="DL78" s="85"/>
      <c r="DM78" s="85"/>
      <c r="DN78" s="85"/>
      <c r="DO78" s="85"/>
      <c r="DP78" s="85"/>
      <c r="DQ78" s="85"/>
      <c r="DR78" s="85"/>
      <c r="DS78" s="85"/>
      <c r="DT78" s="85"/>
      <c r="DU78" s="85"/>
      <c r="DV78" s="85"/>
      <c r="DW78" s="85"/>
      <c r="DX78" s="85"/>
      <c r="DY78" s="85"/>
      <c r="DZ78" s="85"/>
      <c r="EA78" s="85"/>
      <c r="EB78" s="85"/>
      <c r="EC78" s="85"/>
      <c r="ED78" s="85"/>
      <c r="EE78" s="85"/>
      <c r="EF78" s="85"/>
      <c r="EG78" s="85"/>
      <c r="EH78" s="85"/>
      <c r="EI78" s="85"/>
      <c r="EJ78" s="85"/>
      <c r="EK78" s="85"/>
      <c r="EL78" s="85"/>
      <c r="EM78" s="85"/>
      <c r="EN78" s="85"/>
      <c r="EO78" s="85"/>
      <c r="EP78" s="85"/>
      <c r="EQ78" s="85"/>
      <c r="ER78" s="85"/>
      <c r="ES78" s="85"/>
      <c r="ET78" s="85"/>
      <c r="EU78" s="85"/>
      <c r="EV78" s="85"/>
      <c r="EW78" s="85"/>
      <c r="EX78" s="85"/>
      <c r="EY78" s="85"/>
      <c r="EZ78" s="85"/>
      <c r="FA78" s="85"/>
      <c r="FB78" s="85"/>
      <c r="FC78" s="85"/>
      <c r="FD78" s="85"/>
      <c r="FE78" s="85"/>
      <c r="FF78" s="85"/>
      <c r="FG78" s="85"/>
      <c r="FH78" s="85"/>
      <c r="FI78" s="85"/>
      <c r="FJ78" s="85"/>
      <c r="FK78" s="85"/>
      <c r="FL78" s="85"/>
      <c r="FM78" s="85"/>
      <c r="FN78" s="85"/>
      <c r="FO78" s="85"/>
      <c r="FP78" s="85"/>
      <c r="FQ78" s="85"/>
      <c r="FR78" s="85"/>
      <c r="FS78" s="85"/>
      <c r="FT78" s="85"/>
      <c r="FU78" s="85"/>
      <c r="FV78" s="85"/>
      <c r="FW78" s="85"/>
      <c r="FX78" s="85"/>
      <c r="FY78" s="85"/>
      <c r="FZ78" s="85"/>
      <c r="GA78" s="85"/>
      <c r="GB78" s="85"/>
      <c r="GC78" s="85"/>
      <c r="GD78" s="85"/>
      <c r="GE78" s="85"/>
      <c r="GF78" s="85"/>
      <c r="GG78" s="85"/>
      <c r="GH78" s="85"/>
      <c r="GI78" s="85"/>
      <c r="GJ78" s="85"/>
      <c r="GK78" s="85"/>
      <c r="GL78" s="85"/>
      <c r="GM78" s="85"/>
      <c r="GN78" s="85"/>
      <c r="GO78" s="85"/>
      <c r="GP78" s="85"/>
      <c r="GQ78" s="85"/>
      <c r="GR78" s="85"/>
      <c r="GS78" s="85"/>
      <c r="GT78" s="85"/>
      <c r="GU78" s="85"/>
      <c r="GV78" s="85"/>
      <c r="GW78" s="85"/>
      <c r="GX78" s="85"/>
      <c r="GY78" s="85"/>
      <c r="GZ78" s="85"/>
      <c r="HA78" s="85"/>
      <c r="HB78" s="85"/>
      <c r="HC78" s="85"/>
      <c r="HD78" s="85"/>
      <c r="HE78" s="85"/>
      <c r="HF78" s="85"/>
      <c r="HG78" s="85"/>
      <c r="HH78" s="85"/>
      <c r="HI78" s="85"/>
      <c r="HJ78" s="85"/>
      <c r="HK78" s="85"/>
      <c r="HL78" s="85"/>
      <c r="HM78" s="85"/>
      <c r="HN78" s="85"/>
      <c r="HO78" s="85"/>
      <c r="HP78" s="85"/>
      <c r="HQ78" s="85"/>
      <c r="HR78" s="85"/>
      <c r="HS78" s="85"/>
      <c r="HT78" s="85"/>
      <c r="HU78" s="85"/>
      <c r="HV78" s="85"/>
      <c r="HW78" s="85"/>
      <c r="HX78" s="85"/>
      <c r="HY78" s="85"/>
      <c r="HZ78" s="85"/>
      <c r="IA78" s="85"/>
      <c r="IB78" s="85"/>
      <c r="IC78" s="85"/>
      <c r="ID78" s="85"/>
      <c r="IE78" s="85"/>
      <c r="IF78" s="85"/>
      <c r="IG78" s="85"/>
      <c r="IH78" s="85"/>
      <c r="II78" s="85"/>
      <c r="IJ78" s="85"/>
      <c r="IK78" s="85"/>
      <c r="IL78" s="85"/>
      <c r="IM78" s="85"/>
      <c r="IN78" s="85"/>
      <c r="IO78" s="85"/>
      <c r="IP78" s="85"/>
      <c r="IQ78" s="85"/>
      <c r="IR78" s="85"/>
      <c r="IS78" s="85"/>
      <c r="IT78" s="85"/>
      <c r="IU78" s="85"/>
      <c r="IV78" s="85"/>
      <c r="IW78" s="85"/>
      <c r="IX78" s="85"/>
      <c r="IY78" s="85"/>
      <c r="IZ78" s="85"/>
      <c r="JA78" s="85"/>
      <c r="JB78" s="85"/>
      <c r="JC78" s="85"/>
      <c r="JD78" s="85"/>
      <c r="JE78" s="85"/>
      <c r="JF78" s="85"/>
      <c r="JG78" s="85"/>
      <c r="JH78" s="85"/>
      <c r="JI78" s="85"/>
      <c r="JJ78" s="85"/>
      <c r="JK78" s="85"/>
      <c r="JL78" s="85"/>
      <c r="JM78" s="85"/>
      <c r="JN78" s="85"/>
      <c r="JO78" s="85"/>
      <c r="JP78" s="85"/>
      <c r="JQ78" s="85"/>
      <c r="JR78" s="85"/>
      <c r="JS78" s="85"/>
      <c r="JT78" s="85"/>
      <c r="JU78" s="85"/>
      <c r="JV78" s="85"/>
      <c r="JW78" s="85"/>
      <c r="JX78" s="85"/>
      <c r="JY78" s="85"/>
      <c r="JZ78" s="85"/>
      <c r="KA78" s="85"/>
      <c r="KB78" s="85"/>
      <c r="KC78" s="85"/>
      <c r="KD78" s="85"/>
      <c r="KE78" s="85"/>
      <c r="KF78" s="85"/>
      <c r="KG78" s="85"/>
      <c r="KH78" s="85"/>
      <c r="KI78" s="85"/>
      <c r="KJ78" s="85"/>
      <c r="KK78" s="85"/>
      <c r="KL78" s="85"/>
      <c r="KM78" s="85"/>
      <c r="KN78" s="85"/>
      <c r="KO78" s="85"/>
      <c r="KP78" s="85"/>
      <c r="KQ78" s="85"/>
      <c r="KR78" s="85"/>
      <c r="KS78" s="85"/>
      <c r="KT78" s="85"/>
      <c r="KU78" s="85"/>
      <c r="KV78" s="85"/>
      <c r="KW78" s="85"/>
      <c r="KX78" s="85"/>
      <c r="KY78" s="85"/>
      <c r="KZ78" s="85"/>
      <c r="LA78" s="85"/>
      <c r="LB78" s="85"/>
      <c r="LC78" s="85"/>
      <c r="LD78" s="85"/>
      <c r="LE78" s="85"/>
      <c r="LF78" s="85"/>
      <c r="LG78" s="85"/>
      <c r="LH78" s="85"/>
      <c r="LI78" s="85"/>
      <c r="LJ78" s="85"/>
      <c r="LK78" s="85"/>
      <c r="LL78" s="85"/>
      <c r="LM78" s="85"/>
      <c r="LN78" s="85"/>
      <c r="LO78" s="85"/>
      <c r="LP78" s="85"/>
      <c r="LQ78" s="85"/>
      <c r="LR78" s="85"/>
      <c r="LS78" s="85"/>
      <c r="LT78" s="85"/>
      <c r="LU78" s="85"/>
      <c r="LV78" s="85"/>
      <c r="LW78" s="85"/>
      <c r="LX78" s="85"/>
      <c r="LY78" s="85"/>
      <c r="LZ78" s="85"/>
      <c r="MA78" s="85"/>
      <c r="MB78" s="85"/>
      <c r="MC78" s="85"/>
      <c r="MD78" s="85"/>
      <c r="ME78" s="85"/>
      <c r="MF78" s="85"/>
      <c r="MG78" s="85"/>
      <c r="MH78" s="85"/>
      <c r="MI78" s="85"/>
      <c r="MJ78" s="85"/>
      <c r="MK78" s="85"/>
      <c r="ML78" s="85"/>
      <c r="MM78" s="85"/>
      <c r="MN78" s="85"/>
      <c r="MO78" s="85"/>
      <c r="MP78" s="85"/>
      <c r="MQ78" s="85"/>
      <c r="MR78" s="85"/>
      <c r="MS78" s="85"/>
      <c r="MT78" s="85"/>
      <c r="MU78" s="85"/>
      <c r="MV78" s="85"/>
      <c r="MW78" s="85"/>
      <c r="MX78" s="85"/>
      <c r="MY78" s="85"/>
      <c r="MZ78" s="85"/>
      <c r="NA78" s="85"/>
      <c r="NB78" s="85"/>
      <c r="NC78" s="85"/>
      <c r="ND78" s="85"/>
      <c r="NE78" s="85"/>
      <c r="NF78" s="85"/>
      <c r="NG78" s="85"/>
      <c r="NH78" s="85"/>
      <c r="NI78" s="85"/>
      <c r="NJ78" s="85"/>
      <c r="NK78" s="85"/>
      <c r="NL78" s="85"/>
      <c r="NM78" s="85"/>
      <c r="NN78" s="85"/>
      <c r="NO78" s="85"/>
      <c r="NP78" s="85"/>
      <c r="NQ78" s="85"/>
      <c r="NR78" s="85"/>
      <c r="NS78" s="85"/>
      <c r="NT78" s="85"/>
      <c r="NU78" s="85"/>
      <c r="NV78" s="85"/>
      <c r="NW78" s="85"/>
      <c r="NX78" s="85"/>
      <c r="NY78" s="85"/>
      <c r="NZ78" s="85"/>
      <c r="OA78" s="85"/>
      <c r="OB78" s="85"/>
      <c r="OC78" s="85"/>
      <c r="OD78" s="85"/>
      <c r="OE78" s="85"/>
      <c r="OF78" s="85"/>
      <c r="OG78" s="85"/>
      <c r="OH78" s="85"/>
      <c r="OI78" s="85"/>
      <c r="OJ78" s="85"/>
      <c r="OK78" s="85"/>
      <c r="OL78" s="85"/>
      <c r="OM78" s="85"/>
      <c r="ON78" s="85"/>
      <c r="OO78" s="85"/>
      <c r="OP78" s="85"/>
      <c r="OQ78" s="85"/>
      <c r="OR78" s="85"/>
      <c r="OS78" s="85"/>
      <c r="OT78" s="85"/>
      <c r="OU78" s="85"/>
      <c r="OV78" s="85"/>
      <c r="OW78" s="85"/>
      <c r="OX78" s="85"/>
      <c r="OY78" s="85"/>
      <c r="OZ78" s="85"/>
      <c r="PA78" s="85"/>
      <c r="PB78" s="85"/>
      <c r="PC78" s="85"/>
      <c r="PD78" s="85"/>
      <c r="PE78" s="85"/>
      <c r="PF78" s="85"/>
      <c r="PG78" s="85"/>
      <c r="PH78" s="85"/>
      <c r="PI78" s="85"/>
      <c r="PJ78" s="85"/>
      <c r="PK78" s="85"/>
      <c r="PL78" s="85"/>
      <c r="PM78" s="85"/>
      <c r="PN78" s="85"/>
      <c r="PO78" s="85"/>
      <c r="PP78" s="85"/>
      <c r="PQ78" s="85"/>
      <c r="PR78" s="85"/>
      <c r="PS78" s="85"/>
      <c r="PT78" s="85"/>
      <c r="PU78" s="85"/>
      <c r="PV78" s="85"/>
      <c r="PW78" s="85"/>
      <c r="PX78" s="85"/>
      <c r="PY78" s="85"/>
      <c r="PZ78" s="85"/>
      <c r="QA78" s="85"/>
      <c r="QB78" s="85"/>
      <c r="QC78" s="85"/>
      <c r="QD78" s="85"/>
      <c r="QE78" s="85"/>
      <c r="QF78" s="85"/>
      <c r="QG78" s="85"/>
      <c r="QH78" s="85"/>
      <c r="QI78" s="85"/>
      <c r="QJ78" s="85"/>
      <c r="QK78" s="85"/>
      <c r="QL78" s="85"/>
      <c r="QM78" s="85"/>
      <c r="QN78" s="85"/>
      <c r="QO78" s="85"/>
      <c r="QP78" s="85"/>
      <c r="QQ78" s="85"/>
      <c r="QR78" s="85"/>
      <c r="QS78" s="85"/>
      <c r="QT78" s="85"/>
      <c r="QU78" s="85"/>
      <c r="QV78" s="85"/>
      <c r="QW78" s="85"/>
      <c r="QX78" s="85"/>
      <c r="QY78" s="85"/>
      <c r="QZ78" s="85"/>
      <c r="RA78" s="85"/>
      <c r="RB78" s="85"/>
      <c r="RC78" s="85"/>
      <c r="RD78" s="85"/>
      <c r="RE78" s="85"/>
      <c r="RF78" s="85"/>
      <c r="RG78" s="85"/>
      <c r="RH78" s="85"/>
      <c r="RI78" s="85"/>
      <c r="RJ78" s="85"/>
      <c r="RK78" s="85"/>
      <c r="RL78" s="85"/>
      <c r="RM78" s="85"/>
      <c r="RN78" s="85"/>
      <c r="RO78" s="85"/>
      <c r="RP78" s="85"/>
      <c r="RQ78" s="85"/>
      <c r="RR78" s="85"/>
      <c r="RS78" s="85"/>
      <c r="RT78" s="85"/>
      <c r="RU78" s="85"/>
      <c r="RV78" s="85"/>
      <c r="RW78" s="85"/>
      <c r="RX78" s="85"/>
      <c r="RY78" s="85"/>
      <c r="RZ78" s="85"/>
      <c r="SA78" s="85"/>
      <c r="SB78" s="85"/>
      <c r="SC78" s="85"/>
      <c r="SD78" s="85"/>
      <c r="SE78" s="85"/>
      <c r="SF78" s="85"/>
      <c r="SG78" s="85"/>
      <c r="SH78" s="85"/>
      <c r="SI78" s="85"/>
      <c r="SJ78" s="85"/>
      <c r="SK78" s="85"/>
      <c r="SL78" s="85"/>
      <c r="SM78" s="85"/>
      <c r="SN78" s="85"/>
      <c r="SO78" s="85"/>
      <c r="SP78" s="85"/>
      <c r="SQ78" s="85"/>
      <c r="SR78" s="85"/>
      <c r="SS78" s="85"/>
      <c r="ST78" s="85"/>
      <c r="SU78" s="85"/>
      <c r="SV78" s="85"/>
      <c r="SW78" s="85"/>
      <c r="SX78" s="85"/>
      <c r="SY78" s="85"/>
      <c r="SZ78" s="85"/>
      <c r="TA78" s="85"/>
      <c r="TB78" s="85"/>
      <c r="TC78" s="85"/>
      <c r="TD78" s="85"/>
      <c r="TE78" s="85"/>
      <c r="TF78" s="85"/>
      <c r="TG78" s="85"/>
      <c r="TH78" s="85"/>
      <c r="TI78" s="85"/>
      <c r="TJ78" s="85"/>
      <c r="TK78" s="85"/>
      <c r="TL78" s="85"/>
      <c r="TM78" s="85"/>
      <c r="TN78" s="85"/>
      <c r="TO78" s="85"/>
      <c r="TP78" s="85"/>
      <c r="TQ78" s="85"/>
      <c r="TR78" s="85"/>
      <c r="TS78" s="85"/>
      <c r="TT78" s="85"/>
      <c r="TU78" s="85"/>
      <c r="TV78" s="85"/>
      <c r="TW78" s="85"/>
      <c r="TX78" s="85"/>
      <c r="TY78" s="85"/>
      <c r="TZ78" s="85"/>
      <c r="UA78" s="85"/>
      <c r="UB78" s="85"/>
      <c r="UC78" s="85"/>
      <c r="UD78" s="85"/>
      <c r="UE78" s="85"/>
      <c r="UF78" s="85"/>
      <c r="UG78" s="85"/>
      <c r="UH78" s="85"/>
      <c r="UI78" s="85"/>
      <c r="UJ78" s="85"/>
      <c r="UK78" s="85"/>
      <c r="UL78" s="85"/>
      <c r="UM78" s="85"/>
      <c r="UN78" s="85"/>
      <c r="UO78" s="85"/>
      <c r="UP78" s="85"/>
      <c r="UQ78" s="85"/>
      <c r="UR78" s="85"/>
      <c r="US78" s="85"/>
      <c r="UT78" s="85"/>
      <c r="UU78" s="85"/>
      <c r="UV78" s="85"/>
      <c r="UW78" s="85"/>
      <c r="UX78" s="85"/>
      <c r="UY78" s="85"/>
      <c r="UZ78" s="85"/>
      <c r="VA78" s="85"/>
      <c r="VB78" s="85"/>
      <c r="VC78" s="85"/>
      <c r="VD78" s="85"/>
      <c r="VE78" s="85"/>
      <c r="VF78" s="85"/>
      <c r="VG78" s="85"/>
      <c r="VH78" s="85"/>
      <c r="VI78" s="85"/>
      <c r="VJ78" s="85"/>
      <c r="VK78" s="85"/>
      <c r="VL78" s="85"/>
      <c r="VM78" s="85"/>
      <c r="VN78" s="85"/>
      <c r="VO78" s="85"/>
      <c r="VP78" s="85"/>
      <c r="VQ78" s="85"/>
      <c r="VR78" s="85"/>
      <c r="VS78" s="85"/>
      <c r="VT78" s="85"/>
      <c r="VU78" s="85"/>
      <c r="VV78" s="85"/>
      <c r="VW78" s="85"/>
      <c r="VX78" s="85"/>
      <c r="VY78" s="85"/>
      <c r="VZ78" s="85"/>
      <c r="WA78" s="85"/>
      <c r="WB78" s="85"/>
      <c r="WC78" s="85"/>
      <c r="WD78" s="85"/>
      <c r="WE78" s="85"/>
      <c r="WF78" s="85"/>
      <c r="WG78" s="85"/>
      <c r="WH78" s="85"/>
      <c r="WI78" s="85"/>
      <c r="WJ78" s="85"/>
      <c r="WK78" s="85"/>
      <c r="WL78" s="85"/>
      <c r="WM78" s="85"/>
      <c r="WN78" s="85"/>
      <c r="WO78" s="85"/>
      <c r="WP78" s="85"/>
      <c r="WQ78" s="85"/>
      <c r="WR78" s="85"/>
      <c r="WS78" s="85"/>
      <c r="WT78" s="85"/>
      <c r="WU78" s="85"/>
      <c r="WV78" s="85"/>
      <c r="WW78" s="85"/>
      <c r="WX78" s="85"/>
      <c r="WY78" s="85"/>
      <c r="WZ78" s="85"/>
      <c r="XA78" s="85"/>
      <c r="XB78" s="85"/>
      <c r="XC78" s="85"/>
      <c r="XD78" s="85"/>
      <c r="XE78" s="85"/>
      <c r="XF78" s="85"/>
      <c r="XG78" s="85"/>
      <c r="XH78" s="85"/>
      <c r="XI78" s="85"/>
      <c r="XJ78" s="85"/>
      <c r="XK78" s="85"/>
      <c r="XL78" s="85"/>
      <c r="XM78" s="85"/>
      <c r="XN78" s="85"/>
      <c r="XO78" s="85"/>
      <c r="XP78" s="85"/>
      <c r="XQ78" s="85"/>
      <c r="XR78" s="85"/>
      <c r="XS78" s="85"/>
      <c r="XT78" s="85"/>
      <c r="XU78" s="85"/>
      <c r="XV78" s="85"/>
      <c r="XW78" s="85"/>
      <c r="XX78" s="85"/>
      <c r="XY78" s="85"/>
      <c r="XZ78" s="85"/>
      <c r="YA78" s="85"/>
      <c r="YB78" s="85"/>
      <c r="YC78" s="85"/>
      <c r="YD78" s="85"/>
      <c r="YE78" s="85"/>
      <c r="YF78" s="85"/>
      <c r="YG78" s="85"/>
      <c r="YH78" s="85"/>
      <c r="YI78" s="85"/>
      <c r="YJ78" s="85"/>
      <c r="YK78" s="85"/>
      <c r="YL78" s="85"/>
      <c r="YM78" s="85"/>
      <c r="YN78" s="85"/>
      <c r="YO78" s="85"/>
      <c r="YP78" s="85"/>
      <c r="YQ78" s="85"/>
      <c r="YR78" s="85"/>
      <c r="YS78" s="85"/>
      <c r="YT78" s="85"/>
      <c r="YU78" s="85"/>
      <c r="YV78" s="85"/>
      <c r="YW78" s="85"/>
      <c r="YX78" s="85"/>
      <c r="YY78" s="85"/>
      <c r="YZ78" s="85"/>
      <c r="ZA78" s="85"/>
      <c r="ZB78" s="85"/>
      <c r="ZC78" s="85"/>
      <c r="ZD78" s="85"/>
      <c r="ZE78" s="85"/>
      <c r="ZF78" s="85"/>
      <c r="ZG78" s="85"/>
      <c r="ZH78" s="85"/>
      <c r="ZI78" s="85"/>
      <c r="ZJ78" s="85"/>
      <c r="ZK78" s="85"/>
      <c r="ZL78" s="85"/>
      <c r="ZM78" s="85"/>
      <c r="ZN78" s="85"/>
      <c r="ZO78" s="85"/>
      <c r="ZP78" s="85"/>
      <c r="ZQ78" s="85"/>
      <c r="ZR78" s="85"/>
      <c r="ZS78" s="85"/>
      <c r="ZT78" s="85"/>
      <c r="ZU78" s="85"/>
      <c r="ZV78" s="85"/>
      <c r="ZW78" s="85"/>
      <c r="ZX78" s="85"/>
      <c r="ZY78" s="85"/>
      <c r="ZZ78" s="85"/>
      <c r="AAA78" s="85"/>
      <c r="AAB78" s="85"/>
      <c r="AAC78" s="85"/>
      <c r="AAD78" s="85"/>
      <c r="AAE78" s="85"/>
      <c r="AAF78" s="85"/>
      <c r="AAG78" s="85"/>
      <c r="AAH78" s="85"/>
      <c r="AAI78" s="85"/>
      <c r="AAJ78" s="85"/>
      <c r="AAK78" s="85"/>
      <c r="AAL78" s="85"/>
      <c r="AAM78" s="85"/>
      <c r="AAN78" s="85"/>
      <c r="AAO78" s="85"/>
      <c r="AAP78" s="85"/>
      <c r="AAQ78" s="85"/>
      <c r="AAR78" s="85"/>
      <c r="AAS78" s="85"/>
      <c r="AAT78" s="85"/>
      <c r="AAU78" s="85"/>
      <c r="AAV78" s="85"/>
      <c r="AAW78" s="85"/>
      <c r="AAX78" s="85"/>
      <c r="AAY78" s="85"/>
      <c r="AAZ78" s="85"/>
      <c r="ABA78" s="85"/>
      <c r="ABB78" s="85"/>
      <c r="ABC78" s="85"/>
      <c r="ABD78" s="85"/>
      <c r="ABE78" s="85"/>
      <c r="ABF78" s="85"/>
      <c r="ABG78" s="85"/>
      <c r="ABH78" s="85"/>
      <c r="ABI78" s="85"/>
      <c r="ABJ78" s="85"/>
      <c r="ABK78" s="85"/>
      <c r="ABL78" s="85"/>
      <c r="ABM78" s="85"/>
      <c r="ABN78" s="85"/>
      <c r="ABO78" s="85"/>
      <c r="ABP78" s="85"/>
      <c r="ABQ78" s="85"/>
      <c r="ABR78" s="85"/>
      <c r="ABS78" s="85"/>
      <c r="ABT78" s="85"/>
      <c r="ABU78" s="85"/>
      <c r="ABV78" s="85"/>
      <c r="ABW78" s="85"/>
      <c r="ABX78" s="85"/>
      <c r="ABY78" s="85"/>
      <c r="ABZ78" s="85"/>
      <c r="ACA78" s="85"/>
      <c r="ACB78" s="85"/>
      <c r="ACC78" s="85"/>
      <c r="ACD78" s="85"/>
      <c r="ACE78" s="85"/>
      <c r="ACF78" s="85"/>
      <c r="ACG78" s="85"/>
      <c r="ACH78" s="85"/>
      <c r="ACI78" s="85"/>
      <c r="ACJ78" s="85"/>
      <c r="ACK78" s="85"/>
      <c r="ACL78" s="85"/>
      <c r="ACM78" s="85"/>
      <c r="ACN78" s="85"/>
      <c r="ACO78" s="85"/>
      <c r="ACP78" s="85"/>
      <c r="ACQ78" s="85"/>
      <c r="ACR78" s="85"/>
      <c r="ACS78" s="85"/>
      <c r="ACT78" s="85"/>
      <c r="ACU78" s="85"/>
      <c r="ACV78" s="85"/>
      <c r="ACW78" s="85"/>
      <c r="ACX78" s="85"/>
      <c r="ACY78" s="85"/>
      <c r="ACZ78" s="85"/>
      <c r="ADA78" s="85"/>
      <c r="ADB78" s="85"/>
      <c r="ADC78" s="85"/>
      <c r="ADD78" s="85"/>
      <c r="ADE78" s="85"/>
      <c r="ADF78" s="85"/>
      <c r="ADG78" s="85"/>
      <c r="ADH78" s="85"/>
      <c r="ADI78" s="85"/>
      <c r="ADJ78" s="85"/>
      <c r="ADK78" s="85"/>
      <c r="ADL78" s="85"/>
      <c r="ADM78" s="85"/>
      <c r="ADN78" s="85"/>
      <c r="ADO78" s="85"/>
      <c r="ADP78" s="85"/>
      <c r="ADQ78" s="85"/>
      <c r="ADR78" s="85"/>
      <c r="ADS78" s="85"/>
      <c r="ADT78" s="85"/>
      <c r="ADU78" s="85"/>
      <c r="ADV78" s="85"/>
      <c r="ADW78" s="85"/>
      <c r="ADX78" s="85"/>
      <c r="ADY78" s="85"/>
      <c r="ADZ78" s="85"/>
      <c r="AEA78" s="85"/>
      <c r="AEB78" s="85"/>
      <c r="AEC78" s="85"/>
      <c r="AED78" s="85"/>
      <c r="AEE78" s="85"/>
      <c r="AEF78" s="85"/>
      <c r="AEG78" s="85"/>
      <c r="AEH78" s="85"/>
      <c r="AEI78" s="85"/>
      <c r="AEJ78" s="85"/>
      <c r="AEK78" s="85"/>
      <c r="AEL78" s="85"/>
      <c r="AEM78" s="85"/>
      <c r="AEN78" s="85"/>
      <c r="AEO78" s="85"/>
      <c r="AEP78" s="85"/>
      <c r="AEQ78" s="85"/>
      <c r="AER78" s="85"/>
      <c r="AES78" s="85"/>
      <c r="AET78" s="85"/>
      <c r="AEU78" s="85"/>
      <c r="AEV78" s="85"/>
      <c r="AEW78" s="85"/>
      <c r="AEX78" s="85"/>
      <c r="AEY78" s="85"/>
      <c r="AEZ78" s="85"/>
      <c r="AFA78" s="85"/>
      <c r="AFB78" s="85"/>
      <c r="AFC78" s="85"/>
      <c r="AFD78" s="85"/>
      <c r="AFE78" s="85"/>
      <c r="AFF78" s="85"/>
      <c r="AFG78" s="85"/>
      <c r="AFH78" s="85"/>
      <c r="AFI78" s="85"/>
      <c r="AFJ78" s="85"/>
      <c r="AFK78" s="85"/>
      <c r="AFL78" s="85"/>
      <c r="AFM78" s="85"/>
      <c r="AFN78" s="85"/>
      <c r="AFO78" s="85"/>
      <c r="AFP78" s="85"/>
      <c r="AFQ78" s="85"/>
      <c r="AFR78" s="85"/>
      <c r="AFS78" s="85"/>
      <c r="AFT78" s="85"/>
      <c r="AFU78" s="85"/>
      <c r="AFV78" s="85"/>
      <c r="AFW78" s="85"/>
      <c r="AFX78" s="85"/>
      <c r="AFY78" s="85"/>
      <c r="AFZ78" s="85"/>
      <c r="AGA78" s="85"/>
      <c r="AGB78" s="85"/>
      <c r="AGC78" s="85"/>
      <c r="AGD78" s="85"/>
      <c r="AGE78" s="85"/>
      <c r="AGF78" s="85"/>
      <c r="AGG78" s="85"/>
      <c r="AGH78" s="85"/>
      <c r="AGI78" s="85"/>
      <c r="AGJ78" s="85"/>
      <c r="AGK78" s="85"/>
      <c r="AGL78" s="85"/>
      <c r="AGM78" s="85"/>
      <c r="AGN78" s="85"/>
      <c r="AGO78" s="85"/>
      <c r="AGP78" s="85"/>
      <c r="AGQ78" s="85"/>
      <c r="AGR78" s="85"/>
      <c r="AGS78" s="85"/>
      <c r="AGT78" s="85"/>
      <c r="AGU78" s="85"/>
      <c r="AGV78" s="85"/>
      <c r="AGW78" s="85"/>
      <c r="AGX78" s="85"/>
      <c r="AGY78" s="85"/>
      <c r="AGZ78" s="85"/>
      <c r="AHA78" s="85"/>
      <c r="AHB78" s="85"/>
      <c r="AHC78" s="85"/>
      <c r="AHD78" s="85"/>
      <c r="AHE78" s="85"/>
      <c r="AHF78" s="85"/>
      <c r="AHG78" s="85"/>
      <c r="AHH78" s="85"/>
      <c r="AHI78" s="85"/>
      <c r="AHJ78" s="85"/>
      <c r="AHK78" s="85"/>
      <c r="AHL78" s="85"/>
      <c r="AHM78" s="85"/>
      <c r="AHN78" s="85"/>
      <c r="AHO78" s="85"/>
      <c r="AHP78" s="85"/>
      <c r="AHQ78" s="85"/>
      <c r="AHR78" s="85"/>
      <c r="AHS78" s="85"/>
      <c r="AHT78" s="85"/>
      <c r="AHU78" s="85"/>
      <c r="AHV78" s="85"/>
      <c r="AHW78" s="85"/>
      <c r="AHX78" s="85"/>
      <c r="AHY78" s="85"/>
      <c r="AHZ78" s="85"/>
      <c r="AIA78" s="85"/>
      <c r="AIB78" s="85"/>
      <c r="AIC78" s="85"/>
      <c r="AID78" s="85"/>
      <c r="AIE78" s="85"/>
      <c r="AIF78" s="85"/>
      <c r="AIG78" s="85"/>
      <c r="AIH78" s="85"/>
      <c r="AII78" s="85"/>
      <c r="AIJ78" s="85"/>
      <c r="AIK78" s="85"/>
      <c r="AIL78" s="85"/>
      <c r="AIM78" s="85"/>
      <c r="AIN78" s="85"/>
      <c r="AIO78" s="85"/>
      <c r="AIP78" s="85"/>
      <c r="AIQ78" s="85"/>
      <c r="AIR78" s="85"/>
      <c r="AIS78" s="85"/>
      <c r="AIT78" s="85"/>
      <c r="AIU78" s="85"/>
      <c r="AIV78" s="85"/>
      <c r="AIW78" s="85"/>
      <c r="AIX78" s="85"/>
      <c r="AIY78" s="85"/>
      <c r="AIZ78" s="85"/>
      <c r="AJA78" s="85"/>
      <c r="AJB78" s="85"/>
      <c r="AJC78" s="85"/>
      <c r="AJD78" s="85"/>
      <c r="AJE78" s="85"/>
      <c r="AJF78" s="85"/>
      <c r="AJG78" s="85"/>
      <c r="AJH78" s="85"/>
      <c r="AJI78" s="85"/>
      <c r="AJJ78" s="85"/>
      <c r="AJK78" s="85"/>
      <c r="AJL78" s="85"/>
      <c r="AJM78" s="85"/>
      <c r="AJN78" s="85"/>
      <c r="AJO78" s="85"/>
      <c r="AJP78" s="85"/>
      <c r="AJQ78" s="85"/>
      <c r="AJR78" s="85"/>
      <c r="AJS78" s="85"/>
      <c r="AJT78" s="85"/>
      <c r="AJU78" s="85"/>
      <c r="AJV78" s="85"/>
      <c r="AJW78" s="85"/>
      <c r="AJX78" s="85"/>
      <c r="AJY78" s="85"/>
      <c r="AJZ78" s="85"/>
      <c r="AKA78" s="85"/>
      <c r="AKB78" s="85"/>
      <c r="AKC78" s="85"/>
      <c r="AKD78" s="85"/>
      <c r="AKE78" s="85"/>
      <c r="AKF78" s="85"/>
      <c r="AKG78" s="85"/>
      <c r="AKH78" s="85"/>
      <c r="AKI78" s="85"/>
      <c r="AKJ78" s="85"/>
      <c r="AKK78" s="85"/>
      <c r="AKL78" s="85"/>
      <c r="AKM78" s="85"/>
      <c r="AKN78" s="85"/>
      <c r="AKO78" s="85"/>
      <c r="AKP78" s="85"/>
      <c r="AKQ78" s="85"/>
      <c r="AKR78" s="85"/>
      <c r="AKS78" s="85"/>
      <c r="AKT78" s="85"/>
      <c r="AKU78" s="85"/>
      <c r="AKV78" s="85"/>
      <c r="AKW78" s="85"/>
      <c r="AKX78" s="85"/>
      <c r="AKY78" s="85"/>
      <c r="AKZ78" s="85"/>
      <c r="ALA78" s="85"/>
      <c r="ALB78" s="85"/>
      <c r="ALC78" s="85"/>
      <c r="ALD78" s="85"/>
      <c r="ALE78" s="85"/>
      <c r="ALF78" s="85"/>
      <c r="ALG78" s="85"/>
      <c r="ALH78" s="85"/>
      <c r="ALI78" s="85"/>
      <c r="ALJ78" s="85"/>
      <c r="ALK78" s="85"/>
      <c r="ALL78" s="85"/>
      <c r="ALM78" s="85"/>
      <c r="ALN78" s="85"/>
      <c r="ALO78" s="85"/>
      <c r="ALP78" s="85"/>
      <c r="ALQ78" s="85"/>
      <c r="ALR78" s="85"/>
      <c r="ALS78" s="85"/>
      <c r="ALT78" s="85"/>
      <c r="ALU78" s="85"/>
      <c r="ALV78" s="85"/>
      <c r="ALW78" s="85"/>
      <c r="ALX78" s="85"/>
      <c r="ALY78" s="85"/>
      <c r="ALZ78" s="85"/>
      <c r="AMA78" s="85"/>
      <c r="AMB78" s="85"/>
      <c r="AMC78" s="85"/>
      <c r="AMD78" s="85"/>
      <c r="AME78" s="85"/>
      <c r="AMF78" s="85"/>
      <c r="AMG78" s="85"/>
      <c r="AMH78" s="85"/>
      <c r="AMI78" s="85"/>
      <c r="AMJ78" s="85"/>
      <c r="AMK78" s="85"/>
      <c r="AML78" s="85"/>
      <c r="AMM78" s="85"/>
      <c r="AMN78" s="85"/>
      <c r="AMO78" s="85"/>
      <c r="AMP78" s="85"/>
      <c r="AMQ78" s="85"/>
      <c r="AMR78" s="85"/>
      <c r="AMS78" s="85"/>
      <c r="AMT78" s="85"/>
      <c r="AMU78" s="85"/>
      <c r="AMV78" s="85"/>
      <c r="AMW78" s="85"/>
      <c r="AMX78" s="85"/>
      <c r="AMY78" s="85"/>
      <c r="AMZ78" s="85"/>
      <c r="ANA78" s="85"/>
      <c r="ANB78" s="85"/>
      <c r="ANC78" s="85"/>
      <c r="AND78" s="85"/>
      <c r="ANE78" s="85"/>
      <c r="ANF78" s="85"/>
      <c r="ANG78" s="85"/>
      <c r="ANH78" s="85"/>
      <c r="ANI78" s="85"/>
      <c r="ANJ78" s="85"/>
      <c r="ANK78" s="85"/>
      <c r="ANL78" s="85"/>
      <c r="ANM78" s="85"/>
      <c r="ANN78" s="85"/>
      <c r="ANO78" s="85"/>
      <c r="ANP78" s="85"/>
      <c r="ANQ78" s="85"/>
      <c r="ANR78" s="85"/>
      <c r="ANS78" s="85"/>
      <c r="ANT78" s="85"/>
      <c r="ANU78" s="85"/>
      <c r="ANV78" s="85"/>
      <c r="ANW78" s="85"/>
      <c r="ANX78" s="85"/>
      <c r="ANY78" s="85"/>
      <c r="ANZ78" s="85"/>
      <c r="AOA78" s="85"/>
      <c r="AOB78" s="85"/>
      <c r="AOC78" s="85"/>
      <c r="AOD78" s="85"/>
      <c r="AOE78" s="85"/>
      <c r="AOF78" s="85"/>
      <c r="AOG78" s="85"/>
      <c r="AOH78" s="85"/>
      <c r="AOI78" s="85"/>
      <c r="AOJ78" s="85"/>
      <c r="AOK78" s="85"/>
      <c r="AOL78" s="85"/>
      <c r="AOM78" s="85"/>
      <c r="AON78" s="85"/>
      <c r="AOO78" s="85"/>
      <c r="AOP78" s="85"/>
      <c r="AOQ78" s="85"/>
      <c r="AOR78" s="85"/>
      <c r="AOS78" s="85"/>
      <c r="AOT78" s="85"/>
      <c r="AOU78" s="85"/>
      <c r="AOV78" s="85"/>
      <c r="AOW78" s="85"/>
      <c r="AOX78" s="85"/>
      <c r="AOY78" s="85"/>
      <c r="AOZ78" s="85"/>
      <c r="APA78" s="85"/>
      <c r="APB78" s="85"/>
      <c r="APC78" s="85"/>
      <c r="APD78" s="85"/>
      <c r="APE78" s="85"/>
      <c r="APF78" s="85"/>
      <c r="APG78" s="85"/>
      <c r="APH78" s="85"/>
      <c r="API78" s="85"/>
    </row>
    <row r="79" spans="1:1101" x14ac:dyDescent="0.25">
      <c r="A79" s="188" t="s">
        <v>25</v>
      </c>
      <c r="B79" s="190">
        <v>1</v>
      </c>
      <c r="C79" s="190">
        <f t="shared" si="38"/>
        <v>216</v>
      </c>
      <c r="D79" s="190">
        <f>D78</f>
        <v>179</v>
      </c>
      <c r="E79" s="191">
        <v>37</v>
      </c>
      <c r="F79" s="190"/>
      <c r="G79" s="193">
        <v>6.4039999999999999</v>
      </c>
      <c r="H79" s="192">
        <f t="shared" si="39"/>
        <v>473.9</v>
      </c>
      <c r="I79" s="193">
        <f t="shared" si="40"/>
        <v>585.69000000000005</v>
      </c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5"/>
      <c r="AT79" s="85"/>
      <c r="AU79" s="85"/>
      <c r="AV79" s="85"/>
      <c r="AW79" s="85"/>
      <c r="AX79" s="85"/>
      <c r="AY79" s="85"/>
      <c r="AZ79" s="85"/>
      <c r="BA79" s="85"/>
      <c r="BB79" s="85"/>
      <c r="BC79" s="85"/>
      <c r="BD79" s="85"/>
      <c r="BE79" s="85"/>
      <c r="BF79" s="85"/>
      <c r="BG79" s="85"/>
      <c r="BH79" s="85"/>
      <c r="BI79" s="85"/>
      <c r="BJ79" s="85"/>
      <c r="BK79" s="85"/>
      <c r="BL79" s="85"/>
      <c r="BM79" s="85"/>
      <c r="BN79" s="85"/>
      <c r="BO79" s="85"/>
      <c r="BP79" s="85"/>
      <c r="BQ79" s="85"/>
      <c r="BR79" s="85"/>
      <c r="BS79" s="85"/>
      <c r="BT79" s="85"/>
      <c r="BU79" s="85"/>
      <c r="BV79" s="85"/>
      <c r="BW79" s="85"/>
      <c r="BX79" s="85"/>
      <c r="BY79" s="85"/>
      <c r="BZ79" s="85"/>
      <c r="CA79" s="85"/>
      <c r="CB79" s="85"/>
      <c r="CC79" s="85"/>
      <c r="CD79" s="85"/>
      <c r="CE79" s="85"/>
      <c r="CF79" s="85"/>
      <c r="CG79" s="85"/>
      <c r="CH79" s="85"/>
      <c r="CI79" s="85"/>
      <c r="CJ79" s="85"/>
      <c r="CK79" s="85"/>
      <c r="CL79" s="85"/>
      <c r="CM79" s="85"/>
      <c r="CN79" s="85"/>
      <c r="CO79" s="85"/>
      <c r="CP79" s="85"/>
      <c r="CQ79" s="85"/>
      <c r="CR79" s="85"/>
      <c r="CS79" s="85"/>
      <c r="CT79" s="85"/>
      <c r="CU79" s="85"/>
      <c r="CV79" s="85"/>
      <c r="CW79" s="85"/>
      <c r="CX79" s="85"/>
      <c r="CY79" s="85"/>
      <c r="CZ79" s="85"/>
      <c r="DA79" s="85"/>
      <c r="DB79" s="85"/>
      <c r="DC79" s="85"/>
      <c r="DD79" s="85"/>
      <c r="DE79" s="85"/>
      <c r="DF79" s="85"/>
      <c r="DG79" s="85"/>
      <c r="DH79" s="85"/>
      <c r="DI79" s="85"/>
      <c r="DJ79" s="85"/>
      <c r="DK79" s="85"/>
      <c r="DL79" s="85"/>
      <c r="DM79" s="85"/>
      <c r="DN79" s="85"/>
      <c r="DO79" s="85"/>
      <c r="DP79" s="85"/>
      <c r="DQ79" s="85"/>
      <c r="DR79" s="85"/>
      <c r="DS79" s="85"/>
      <c r="DT79" s="85"/>
      <c r="DU79" s="85"/>
      <c r="DV79" s="85"/>
      <c r="DW79" s="85"/>
      <c r="DX79" s="85"/>
      <c r="DY79" s="85"/>
      <c r="DZ79" s="85"/>
      <c r="EA79" s="85"/>
      <c r="EB79" s="85"/>
      <c r="EC79" s="85"/>
      <c r="ED79" s="85"/>
      <c r="EE79" s="85"/>
      <c r="EF79" s="85"/>
      <c r="EG79" s="85"/>
      <c r="EH79" s="85"/>
      <c r="EI79" s="85"/>
      <c r="EJ79" s="85"/>
      <c r="EK79" s="85"/>
      <c r="EL79" s="85"/>
      <c r="EM79" s="85"/>
      <c r="EN79" s="85"/>
      <c r="EO79" s="85"/>
      <c r="EP79" s="85"/>
      <c r="EQ79" s="85"/>
      <c r="ER79" s="85"/>
      <c r="ES79" s="85"/>
      <c r="ET79" s="85"/>
      <c r="EU79" s="85"/>
      <c r="EV79" s="85"/>
      <c r="EW79" s="85"/>
      <c r="EX79" s="85"/>
      <c r="EY79" s="85"/>
      <c r="EZ79" s="85"/>
      <c r="FA79" s="85"/>
      <c r="FB79" s="85"/>
      <c r="FC79" s="85"/>
      <c r="FD79" s="85"/>
      <c r="FE79" s="85"/>
      <c r="FF79" s="85"/>
      <c r="FG79" s="85"/>
      <c r="FH79" s="85"/>
      <c r="FI79" s="85"/>
      <c r="FJ79" s="85"/>
      <c r="FK79" s="85"/>
      <c r="FL79" s="85"/>
      <c r="FM79" s="85"/>
      <c r="FN79" s="85"/>
      <c r="FO79" s="85"/>
      <c r="FP79" s="85"/>
      <c r="FQ79" s="85"/>
      <c r="FR79" s="85"/>
      <c r="FS79" s="85"/>
      <c r="FT79" s="85"/>
      <c r="FU79" s="85"/>
      <c r="FV79" s="85"/>
      <c r="FW79" s="85"/>
      <c r="FX79" s="85"/>
      <c r="FY79" s="85"/>
      <c r="FZ79" s="85"/>
      <c r="GA79" s="85"/>
      <c r="GB79" s="85"/>
      <c r="GC79" s="85"/>
      <c r="GD79" s="85"/>
      <c r="GE79" s="85"/>
      <c r="GF79" s="85"/>
      <c r="GG79" s="85"/>
      <c r="GH79" s="85"/>
      <c r="GI79" s="85"/>
      <c r="GJ79" s="85"/>
      <c r="GK79" s="85"/>
      <c r="GL79" s="85"/>
      <c r="GM79" s="85"/>
      <c r="GN79" s="85"/>
      <c r="GO79" s="85"/>
      <c r="GP79" s="85"/>
      <c r="GQ79" s="85"/>
      <c r="GR79" s="85"/>
      <c r="GS79" s="85"/>
      <c r="GT79" s="85"/>
      <c r="GU79" s="85"/>
      <c r="GV79" s="85"/>
      <c r="GW79" s="85"/>
      <c r="GX79" s="85"/>
      <c r="GY79" s="85"/>
      <c r="GZ79" s="85"/>
      <c r="HA79" s="85"/>
      <c r="HB79" s="85"/>
      <c r="HC79" s="85"/>
      <c r="HD79" s="85"/>
      <c r="HE79" s="85"/>
      <c r="HF79" s="85"/>
      <c r="HG79" s="85"/>
      <c r="HH79" s="85"/>
      <c r="HI79" s="85"/>
      <c r="HJ79" s="85"/>
      <c r="HK79" s="85"/>
      <c r="HL79" s="85"/>
      <c r="HM79" s="85"/>
      <c r="HN79" s="85"/>
      <c r="HO79" s="85"/>
      <c r="HP79" s="85"/>
      <c r="HQ79" s="85"/>
      <c r="HR79" s="85"/>
      <c r="HS79" s="85"/>
      <c r="HT79" s="85"/>
      <c r="HU79" s="85"/>
      <c r="HV79" s="85"/>
      <c r="HW79" s="85"/>
      <c r="HX79" s="85"/>
      <c r="HY79" s="85"/>
      <c r="HZ79" s="85"/>
      <c r="IA79" s="85"/>
      <c r="IB79" s="85"/>
      <c r="IC79" s="85"/>
      <c r="ID79" s="85"/>
      <c r="IE79" s="85"/>
      <c r="IF79" s="85"/>
      <c r="IG79" s="85"/>
      <c r="IH79" s="85"/>
      <c r="II79" s="85"/>
      <c r="IJ79" s="85"/>
      <c r="IK79" s="85"/>
      <c r="IL79" s="85"/>
      <c r="IM79" s="85"/>
      <c r="IN79" s="85"/>
      <c r="IO79" s="85"/>
      <c r="IP79" s="85"/>
      <c r="IQ79" s="85"/>
      <c r="IR79" s="85"/>
      <c r="IS79" s="85"/>
      <c r="IT79" s="85"/>
      <c r="IU79" s="85"/>
      <c r="IV79" s="85"/>
      <c r="IW79" s="85"/>
      <c r="IX79" s="85"/>
      <c r="IY79" s="85"/>
      <c r="IZ79" s="85"/>
      <c r="JA79" s="85"/>
      <c r="JB79" s="85"/>
      <c r="JC79" s="85"/>
      <c r="JD79" s="85"/>
      <c r="JE79" s="85"/>
      <c r="JF79" s="85"/>
      <c r="JG79" s="85"/>
      <c r="JH79" s="85"/>
      <c r="JI79" s="85"/>
      <c r="JJ79" s="85"/>
      <c r="JK79" s="85"/>
      <c r="JL79" s="85"/>
      <c r="JM79" s="85"/>
      <c r="JN79" s="85"/>
      <c r="JO79" s="85"/>
      <c r="JP79" s="85"/>
      <c r="JQ79" s="85"/>
      <c r="JR79" s="85"/>
      <c r="JS79" s="85"/>
      <c r="JT79" s="85"/>
      <c r="JU79" s="85"/>
      <c r="JV79" s="85"/>
      <c r="JW79" s="85"/>
      <c r="JX79" s="85"/>
      <c r="JY79" s="85"/>
      <c r="JZ79" s="85"/>
      <c r="KA79" s="85"/>
      <c r="KB79" s="85"/>
      <c r="KC79" s="85"/>
      <c r="KD79" s="85"/>
      <c r="KE79" s="85"/>
      <c r="KF79" s="85"/>
      <c r="KG79" s="85"/>
      <c r="KH79" s="85"/>
      <c r="KI79" s="85"/>
      <c r="KJ79" s="85"/>
      <c r="KK79" s="85"/>
      <c r="KL79" s="85"/>
      <c r="KM79" s="85"/>
      <c r="KN79" s="85"/>
      <c r="KO79" s="85"/>
      <c r="KP79" s="85"/>
      <c r="KQ79" s="85"/>
      <c r="KR79" s="85"/>
      <c r="KS79" s="85"/>
      <c r="KT79" s="85"/>
      <c r="KU79" s="85"/>
      <c r="KV79" s="85"/>
      <c r="KW79" s="85"/>
      <c r="KX79" s="85"/>
      <c r="KY79" s="85"/>
      <c r="KZ79" s="85"/>
      <c r="LA79" s="85"/>
      <c r="LB79" s="85"/>
      <c r="LC79" s="85"/>
      <c r="LD79" s="85"/>
      <c r="LE79" s="85"/>
      <c r="LF79" s="85"/>
      <c r="LG79" s="85"/>
      <c r="LH79" s="85"/>
      <c r="LI79" s="85"/>
      <c r="LJ79" s="85"/>
      <c r="LK79" s="85"/>
      <c r="LL79" s="85"/>
      <c r="LM79" s="85"/>
      <c r="LN79" s="85"/>
      <c r="LO79" s="85"/>
      <c r="LP79" s="85"/>
      <c r="LQ79" s="85"/>
      <c r="LR79" s="85"/>
      <c r="LS79" s="85"/>
      <c r="LT79" s="85"/>
      <c r="LU79" s="85"/>
      <c r="LV79" s="85"/>
      <c r="LW79" s="85"/>
      <c r="LX79" s="85"/>
      <c r="LY79" s="85"/>
      <c r="LZ79" s="85"/>
      <c r="MA79" s="85"/>
      <c r="MB79" s="85"/>
      <c r="MC79" s="85"/>
      <c r="MD79" s="85"/>
      <c r="ME79" s="85"/>
      <c r="MF79" s="85"/>
      <c r="MG79" s="85"/>
      <c r="MH79" s="85"/>
      <c r="MI79" s="85"/>
      <c r="MJ79" s="85"/>
      <c r="MK79" s="85"/>
      <c r="ML79" s="85"/>
      <c r="MM79" s="85"/>
      <c r="MN79" s="85"/>
      <c r="MO79" s="85"/>
      <c r="MP79" s="85"/>
      <c r="MQ79" s="85"/>
      <c r="MR79" s="85"/>
      <c r="MS79" s="85"/>
      <c r="MT79" s="85"/>
      <c r="MU79" s="85"/>
      <c r="MV79" s="85"/>
      <c r="MW79" s="85"/>
      <c r="MX79" s="85"/>
      <c r="MY79" s="85"/>
      <c r="MZ79" s="85"/>
      <c r="NA79" s="85"/>
      <c r="NB79" s="85"/>
      <c r="NC79" s="85"/>
      <c r="ND79" s="85"/>
      <c r="NE79" s="85"/>
      <c r="NF79" s="85"/>
      <c r="NG79" s="85"/>
      <c r="NH79" s="85"/>
      <c r="NI79" s="85"/>
      <c r="NJ79" s="85"/>
      <c r="NK79" s="85"/>
      <c r="NL79" s="85"/>
      <c r="NM79" s="85"/>
      <c r="NN79" s="85"/>
      <c r="NO79" s="85"/>
      <c r="NP79" s="85"/>
      <c r="NQ79" s="85"/>
      <c r="NR79" s="85"/>
      <c r="NS79" s="85"/>
      <c r="NT79" s="85"/>
      <c r="NU79" s="85"/>
      <c r="NV79" s="85"/>
      <c r="NW79" s="85"/>
      <c r="NX79" s="85"/>
      <c r="NY79" s="85"/>
      <c r="NZ79" s="85"/>
      <c r="OA79" s="85"/>
      <c r="OB79" s="85"/>
      <c r="OC79" s="85"/>
      <c r="OD79" s="85"/>
      <c r="OE79" s="85"/>
      <c r="OF79" s="85"/>
      <c r="OG79" s="85"/>
      <c r="OH79" s="85"/>
      <c r="OI79" s="85"/>
      <c r="OJ79" s="85"/>
      <c r="OK79" s="85"/>
      <c r="OL79" s="85"/>
      <c r="OM79" s="85"/>
      <c r="ON79" s="85"/>
      <c r="OO79" s="85"/>
      <c r="OP79" s="85"/>
      <c r="OQ79" s="85"/>
      <c r="OR79" s="85"/>
      <c r="OS79" s="85"/>
      <c r="OT79" s="85"/>
      <c r="OU79" s="85"/>
      <c r="OV79" s="85"/>
      <c r="OW79" s="85"/>
      <c r="OX79" s="85"/>
      <c r="OY79" s="85"/>
      <c r="OZ79" s="85"/>
      <c r="PA79" s="85"/>
      <c r="PB79" s="85"/>
      <c r="PC79" s="85"/>
      <c r="PD79" s="85"/>
      <c r="PE79" s="85"/>
      <c r="PF79" s="85"/>
      <c r="PG79" s="85"/>
      <c r="PH79" s="85"/>
      <c r="PI79" s="85"/>
      <c r="PJ79" s="85"/>
      <c r="PK79" s="85"/>
      <c r="PL79" s="85"/>
      <c r="PM79" s="85"/>
      <c r="PN79" s="85"/>
      <c r="PO79" s="85"/>
      <c r="PP79" s="85"/>
      <c r="PQ79" s="85"/>
      <c r="PR79" s="85"/>
      <c r="PS79" s="85"/>
      <c r="PT79" s="85"/>
      <c r="PU79" s="85"/>
      <c r="PV79" s="85"/>
      <c r="PW79" s="85"/>
      <c r="PX79" s="85"/>
      <c r="PY79" s="85"/>
      <c r="PZ79" s="85"/>
      <c r="QA79" s="85"/>
      <c r="QB79" s="85"/>
      <c r="QC79" s="85"/>
      <c r="QD79" s="85"/>
      <c r="QE79" s="85"/>
      <c r="QF79" s="85"/>
      <c r="QG79" s="85"/>
      <c r="QH79" s="85"/>
      <c r="QI79" s="85"/>
      <c r="QJ79" s="85"/>
      <c r="QK79" s="85"/>
      <c r="QL79" s="85"/>
      <c r="QM79" s="85"/>
      <c r="QN79" s="85"/>
      <c r="QO79" s="85"/>
      <c r="QP79" s="85"/>
      <c r="QQ79" s="85"/>
      <c r="QR79" s="85"/>
      <c r="QS79" s="85"/>
      <c r="QT79" s="85"/>
      <c r="QU79" s="85"/>
      <c r="QV79" s="85"/>
      <c r="QW79" s="85"/>
      <c r="QX79" s="85"/>
      <c r="QY79" s="85"/>
      <c r="QZ79" s="85"/>
      <c r="RA79" s="85"/>
      <c r="RB79" s="85"/>
      <c r="RC79" s="85"/>
      <c r="RD79" s="85"/>
      <c r="RE79" s="85"/>
      <c r="RF79" s="85"/>
      <c r="RG79" s="85"/>
      <c r="RH79" s="85"/>
      <c r="RI79" s="85"/>
      <c r="RJ79" s="85"/>
      <c r="RK79" s="85"/>
      <c r="RL79" s="85"/>
      <c r="RM79" s="85"/>
      <c r="RN79" s="85"/>
      <c r="RO79" s="85"/>
      <c r="RP79" s="85"/>
      <c r="RQ79" s="85"/>
      <c r="RR79" s="85"/>
      <c r="RS79" s="85"/>
      <c r="RT79" s="85"/>
      <c r="RU79" s="85"/>
      <c r="RV79" s="85"/>
      <c r="RW79" s="85"/>
      <c r="RX79" s="85"/>
      <c r="RY79" s="85"/>
      <c r="RZ79" s="85"/>
      <c r="SA79" s="85"/>
      <c r="SB79" s="85"/>
      <c r="SC79" s="85"/>
      <c r="SD79" s="85"/>
      <c r="SE79" s="85"/>
      <c r="SF79" s="85"/>
      <c r="SG79" s="85"/>
      <c r="SH79" s="85"/>
      <c r="SI79" s="85"/>
      <c r="SJ79" s="85"/>
      <c r="SK79" s="85"/>
      <c r="SL79" s="85"/>
      <c r="SM79" s="85"/>
      <c r="SN79" s="85"/>
      <c r="SO79" s="85"/>
      <c r="SP79" s="85"/>
      <c r="SQ79" s="85"/>
      <c r="SR79" s="85"/>
      <c r="SS79" s="85"/>
      <c r="ST79" s="85"/>
      <c r="SU79" s="85"/>
      <c r="SV79" s="85"/>
      <c r="SW79" s="85"/>
      <c r="SX79" s="85"/>
      <c r="SY79" s="85"/>
      <c r="SZ79" s="85"/>
      <c r="TA79" s="85"/>
      <c r="TB79" s="85"/>
      <c r="TC79" s="85"/>
      <c r="TD79" s="85"/>
      <c r="TE79" s="85"/>
      <c r="TF79" s="85"/>
      <c r="TG79" s="85"/>
      <c r="TH79" s="85"/>
      <c r="TI79" s="85"/>
      <c r="TJ79" s="85"/>
      <c r="TK79" s="85"/>
      <c r="TL79" s="85"/>
      <c r="TM79" s="85"/>
      <c r="TN79" s="85"/>
      <c r="TO79" s="85"/>
      <c r="TP79" s="85"/>
      <c r="TQ79" s="85"/>
      <c r="TR79" s="85"/>
      <c r="TS79" s="85"/>
      <c r="TT79" s="85"/>
      <c r="TU79" s="85"/>
      <c r="TV79" s="85"/>
      <c r="TW79" s="85"/>
      <c r="TX79" s="85"/>
      <c r="TY79" s="85"/>
      <c r="TZ79" s="85"/>
      <c r="UA79" s="85"/>
      <c r="UB79" s="85"/>
      <c r="UC79" s="85"/>
      <c r="UD79" s="85"/>
      <c r="UE79" s="85"/>
      <c r="UF79" s="85"/>
      <c r="UG79" s="85"/>
      <c r="UH79" s="85"/>
      <c r="UI79" s="85"/>
      <c r="UJ79" s="85"/>
      <c r="UK79" s="85"/>
      <c r="UL79" s="85"/>
      <c r="UM79" s="85"/>
      <c r="UN79" s="85"/>
      <c r="UO79" s="85"/>
      <c r="UP79" s="85"/>
      <c r="UQ79" s="85"/>
      <c r="UR79" s="85"/>
      <c r="US79" s="85"/>
      <c r="UT79" s="85"/>
      <c r="UU79" s="85"/>
      <c r="UV79" s="85"/>
      <c r="UW79" s="85"/>
      <c r="UX79" s="85"/>
      <c r="UY79" s="85"/>
      <c r="UZ79" s="85"/>
      <c r="VA79" s="85"/>
      <c r="VB79" s="85"/>
      <c r="VC79" s="85"/>
      <c r="VD79" s="85"/>
      <c r="VE79" s="85"/>
      <c r="VF79" s="85"/>
      <c r="VG79" s="85"/>
      <c r="VH79" s="85"/>
      <c r="VI79" s="85"/>
      <c r="VJ79" s="85"/>
      <c r="VK79" s="85"/>
      <c r="VL79" s="85"/>
      <c r="VM79" s="85"/>
      <c r="VN79" s="85"/>
      <c r="VO79" s="85"/>
      <c r="VP79" s="85"/>
      <c r="VQ79" s="85"/>
      <c r="VR79" s="85"/>
      <c r="VS79" s="85"/>
      <c r="VT79" s="85"/>
      <c r="VU79" s="85"/>
      <c r="VV79" s="85"/>
      <c r="VW79" s="85"/>
      <c r="VX79" s="85"/>
      <c r="VY79" s="85"/>
      <c r="VZ79" s="85"/>
      <c r="WA79" s="85"/>
      <c r="WB79" s="85"/>
      <c r="WC79" s="85"/>
      <c r="WD79" s="85"/>
      <c r="WE79" s="85"/>
      <c r="WF79" s="85"/>
      <c r="WG79" s="85"/>
      <c r="WH79" s="85"/>
      <c r="WI79" s="85"/>
      <c r="WJ79" s="85"/>
      <c r="WK79" s="85"/>
      <c r="WL79" s="85"/>
      <c r="WM79" s="85"/>
      <c r="WN79" s="85"/>
      <c r="WO79" s="85"/>
      <c r="WP79" s="85"/>
      <c r="WQ79" s="85"/>
      <c r="WR79" s="85"/>
      <c r="WS79" s="85"/>
      <c r="WT79" s="85"/>
      <c r="WU79" s="85"/>
      <c r="WV79" s="85"/>
      <c r="WW79" s="85"/>
      <c r="WX79" s="85"/>
      <c r="WY79" s="85"/>
      <c r="WZ79" s="85"/>
      <c r="XA79" s="85"/>
      <c r="XB79" s="85"/>
      <c r="XC79" s="85"/>
      <c r="XD79" s="85"/>
      <c r="XE79" s="85"/>
      <c r="XF79" s="85"/>
      <c r="XG79" s="85"/>
      <c r="XH79" s="85"/>
      <c r="XI79" s="85"/>
      <c r="XJ79" s="85"/>
      <c r="XK79" s="85"/>
      <c r="XL79" s="85"/>
      <c r="XM79" s="85"/>
      <c r="XN79" s="85"/>
      <c r="XO79" s="85"/>
      <c r="XP79" s="85"/>
      <c r="XQ79" s="85"/>
      <c r="XR79" s="85"/>
      <c r="XS79" s="85"/>
      <c r="XT79" s="85"/>
      <c r="XU79" s="85"/>
      <c r="XV79" s="85"/>
      <c r="XW79" s="85"/>
      <c r="XX79" s="85"/>
      <c r="XY79" s="85"/>
      <c r="XZ79" s="85"/>
      <c r="YA79" s="85"/>
      <c r="YB79" s="85"/>
      <c r="YC79" s="85"/>
      <c r="YD79" s="85"/>
      <c r="YE79" s="85"/>
      <c r="YF79" s="85"/>
      <c r="YG79" s="85"/>
      <c r="YH79" s="85"/>
      <c r="YI79" s="85"/>
      <c r="YJ79" s="85"/>
      <c r="YK79" s="85"/>
      <c r="YL79" s="85"/>
      <c r="YM79" s="85"/>
      <c r="YN79" s="85"/>
      <c r="YO79" s="85"/>
      <c r="YP79" s="85"/>
      <c r="YQ79" s="85"/>
      <c r="YR79" s="85"/>
      <c r="YS79" s="85"/>
      <c r="YT79" s="85"/>
      <c r="YU79" s="85"/>
      <c r="YV79" s="85"/>
      <c r="YW79" s="85"/>
      <c r="YX79" s="85"/>
      <c r="YY79" s="85"/>
      <c r="YZ79" s="85"/>
      <c r="ZA79" s="85"/>
      <c r="ZB79" s="85"/>
      <c r="ZC79" s="85"/>
      <c r="ZD79" s="85"/>
      <c r="ZE79" s="85"/>
      <c r="ZF79" s="85"/>
      <c r="ZG79" s="85"/>
      <c r="ZH79" s="85"/>
      <c r="ZI79" s="85"/>
      <c r="ZJ79" s="85"/>
      <c r="ZK79" s="85"/>
      <c r="ZL79" s="85"/>
      <c r="ZM79" s="85"/>
      <c r="ZN79" s="85"/>
      <c r="ZO79" s="85"/>
      <c r="ZP79" s="85"/>
      <c r="ZQ79" s="85"/>
      <c r="ZR79" s="85"/>
      <c r="ZS79" s="85"/>
      <c r="ZT79" s="85"/>
      <c r="ZU79" s="85"/>
      <c r="ZV79" s="85"/>
      <c r="ZW79" s="85"/>
      <c r="ZX79" s="85"/>
      <c r="ZY79" s="85"/>
      <c r="ZZ79" s="85"/>
      <c r="AAA79" s="85"/>
      <c r="AAB79" s="85"/>
      <c r="AAC79" s="85"/>
      <c r="AAD79" s="85"/>
      <c r="AAE79" s="85"/>
      <c r="AAF79" s="85"/>
      <c r="AAG79" s="85"/>
      <c r="AAH79" s="85"/>
      <c r="AAI79" s="85"/>
      <c r="AAJ79" s="85"/>
      <c r="AAK79" s="85"/>
      <c r="AAL79" s="85"/>
      <c r="AAM79" s="85"/>
      <c r="AAN79" s="85"/>
      <c r="AAO79" s="85"/>
      <c r="AAP79" s="85"/>
      <c r="AAQ79" s="85"/>
      <c r="AAR79" s="85"/>
      <c r="AAS79" s="85"/>
      <c r="AAT79" s="85"/>
      <c r="AAU79" s="85"/>
      <c r="AAV79" s="85"/>
      <c r="AAW79" s="85"/>
      <c r="AAX79" s="85"/>
      <c r="AAY79" s="85"/>
      <c r="AAZ79" s="85"/>
      <c r="ABA79" s="85"/>
      <c r="ABB79" s="85"/>
      <c r="ABC79" s="85"/>
      <c r="ABD79" s="85"/>
      <c r="ABE79" s="85"/>
      <c r="ABF79" s="85"/>
      <c r="ABG79" s="85"/>
      <c r="ABH79" s="85"/>
      <c r="ABI79" s="85"/>
      <c r="ABJ79" s="85"/>
      <c r="ABK79" s="85"/>
      <c r="ABL79" s="85"/>
      <c r="ABM79" s="85"/>
      <c r="ABN79" s="85"/>
      <c r="ABO79" s="85"/>
      <c r="ABP79" s="85"/>
      <c r="ABQ79" s="85"/>
      <c r="ABR79" s="85"/>
      <c r="ABS79" s="85"/>
      <c r="ABT79" s="85"/>
      <c r="ABU79" s="85"/>
      <c r="ABV79" s="85"/>
      <c r="ABW79" s="85"/>
      <c r="ABX79" s="85"/>
      <c r="ABY79" s="85"/>
      <c r="ABZ79" s="85"/>
      <c r="ACA79" s="85"/>
      <c r="ACB79" s="85"/>
      <c r="ACC79" s="85"/>
      <c r="ACD79" s="85"/>
      <c r="ACE79" s="85"/>
      <c r="ACF79" s="85"/>
      <c r="ACG79" s="85"/>
      <c r="ACH79" s="85"/>
      <c r="ACI79" s="85"/>
      <c r="ACJ79" s="85"/>
      <c r="ACK79" s="85"/>
      <c r="ACL79" s="85"/>
      <c r="ACM79" s="85"/>
      <c r="ACN79" s="85"/>
      <c r="ACO79" s="85"/>
      <c r="ACP79" s="85"/>
      <c r="ACQ79" s="85"/>
      <c r="ACR79" s="85"/>
      <c r="ACS79" s="85"/>
      <c r="ACT79" s="85"/>
      <c r="ACU79" s="85"/>
      <c r="ACV79" s="85"/>
      <c r="ACW79" s="85"/>
      <c r="ACX79" s="85"/>
      <c r="ACY79" s="85"/>
      <c r="ACZ79" s="85"/>
      <c r="ADA79" s="85"/>
      <c r="ADB79" s="85"/>
      <c r="ADC79" s="85"/>
      <c r="ADD79" s="85"/>
      <c r="ADE79" s="85"/>
      <c r="ADF79" s="85"/>
      <c r="ADG79" s="85"/>
      <c r="ADH79" s="85"/>
      <c r="ADI79" s="85"/>
      <c r="ADJ79" s="85"/>
      <c r="ADK79" s="85"/>
      <c r="ADL79" s="85"/>
      <c r="ADM79" s="85"/>
      <c r="ADN79" s="85"/>
      <c r="ADO79" s="85"/>
      <c r="ADP79" s="85"/>
      <c r="ADQ79" s="85"/>
      <c r="ADR79" s="85"/>
      <c r="ADS79" s="85"/>
      <c r="ADT79" s="85"/>
      <c r="ADU79" s="85"/>
      <c r="ADV79" s="85"/>
      <c r="ADW79" s="85"/>
      <c r="ADX79" s="85"/>
      <c r="ADY79" s="85"/>
      <c r="ADZ79" s="85"/>
      <c r="AEA79" s="85"/>
      <c r="AEB79" s="85"/>
      <c r="AEC79" s="85"/>
      <c r="AED79" s="85"/>
      <c r="AEE79" s="85"/>
      <c r="AEF79" s="85"/>
      <c r="AEG79" s="85"/>
      <c r="AEH79" s="85"/>
      <c r="AEI79" s="85"/>
      <c r="AEJ79" s="85"/>
      <c r="AEK79" s="85"/>
      <c r="AEL79" s="85"/>
      <c r="AEM79" s="85"/>
      <c r="AEN79" s="85"/>
      <c r="AEO79" s="85"/>
      <c r="AEP79" s="85"/>
      <c r="AEQ79" s="85"/>
      <c r="AER79" s="85"/>
      <c r="AES79" s="85"/>
      <c r="AET79" s="85"/>
      <c r="AEU79" s="85"/>
      <c r="AEV79" s="85"/>
      <c r="AEW79" s="85"/>
      <c r="AEX79" s="85"/>
      <c r="AEY79" s="85"/>
      <c r="AEZ79" s="85"/>
      <c r="AFA79" s="85"/>
      <c r="AFB79" s="85"/>
      <c r="AFC79" s="85"/>
      <c r="AFD79" s="85"/>
      <c r="AFE79" s="85"/>
      <c r="AFF79" s="85"/>
      <c r="AFG79" s="85"/>
      <c r="AFH79" s="85"/>
      <c r="AFI79" s="85"/>
      <c r="AFJ79" s="85"/>
      <c r="AFK79" s="85"/>
      <c r="AFL79" s="85"/>
      <c r="AFM79" s="85"/>
      <c r="AFN79" s="85"/>
      <c r="AFO79" s="85"/>
      <c r="AFP79" s="85"/>
      <c r="AFQ79" s="85"/>
      <c r="AFR79" s="85"/>
      <c r="AFS79" s="85"/>
      <c r="AFT79" s="85"/>
      <c r="AFU79" s="85"/>
      <c r="AFV79" s="85"/>
      <c r="AFW79" s="85"/>
      <c r="AFX79" s="85"/>
      <c r="AFY79" s="85"/>
      <c r="AFZ79" s="85"/>
      <c r="AGA79" s="85"/>
      <c r="AGB79" s="85"/>
      <c r="AGC79" s="85"/>
      <c r="AGD79" s="85"/>
      <c r="AGE79" s="85"/>
      <c r="AGF79" s="85"/>
      <c r="AGG79" s="85"/>
      <c r="AGH79" s="85"/>
      <c r="AGI79" s="85"/>
      <c r="AGJ79" s="85"/>
      <c r="AGK79" s="85"/>
      <c r="AGL79" s="85"/>
      <c r="AGM79" s="85"/>
      <c r="AGN79" s="85"/>
      <c r="AGO79" s="85"/>
      <c r="AGP79" s="85"/>
      <c r="AGQ79" s="85"/>
      <c r="AGR79" s="85"/>
      <c r="AGS79" s="85"/>
      <c r="AGT79" s="85"/>
      <c r="AGU79" s="85"/>
      <c r="AGV79" s="85"/>
      <c r="AGW79" s="85"/>
      <c r="AGX79" s="85"/>
      <c r="AGY79" s="85"/>
      <c r="AGZ79" s="85"/>
      <c r="AHA79" s="85"/>
      <c r="AHB79" s="85"/>
      <c r="AHC79" s="85"/>
      <c r="AHD79" s="85"/>
      <c r="AHE79" s="85"/>
      <c r="AHF79" s="85"/>
      <c r="AHG79" s="85"/>
      <c r="AHH79" s="85"/>
      <c r="AHI79" s="85"/>
      <c r="AHJ79" s="85"/>
      <c r="AHK79" s="85"/>
      <c r="AHL79" s="85"/>
      <c r="AHM79" s="85"/>
      <c r="AHN79" s="85"/>
      <c r="AHO79" s="85"/>
      <c r="AHP79" s="85"/>
      <c r="AHQ79" s="85"/>
      <c r="AHR79" s="85"/>
      <c r="AHS79" s="85"/>
      <c r="AHT79" s="85"/>
      <c r="AHU79" s="85"/>
      <c r="AHV79" s="85"/>
      <c r="AHW79" s="85"/>
      <c r="AHX79" s="85"/>
      <c r="AHY79" s="85"/>
      <c r="AHZ79" s="85"/>
      <c r="AIA79" s="85"/>
      <c r="AIB79" s="85"/>
      <c r="AIC79" s="85"/>
      <c r="AID79" s="85"/>
      <c r="AIE79" s="85"/>
      <c r="AIF79" s="85"/>
      <c r="AIG79" s="85"/>
      <c r="AIH79" s="85"/>
      <c r="AII79" s="85"/>
      <c r="AIJ79" s="85"/>
      <c r="AIK79" s="85"/>
      <c r="AIL79" s="85"/>
      <c r="AIM79" s="85"/>
      <c r="AIN79" s="85"/>
      <c r="AIO79" s="85"/>
      <c r="AIP79" s="85"/>
      <c r="AIQ79" s="85"/>
      <c r="AIR79" s="85"/>
      <c r="AIS79" s="85"/>
      <c r="AIT79" s="85"/>
      <c r="AIU79" s="85"/>
      <c r="AIV79" s="85"/>
      <c r="AIW79" s="85"/>
      <c r="AIX79" s="85"/>
      <c r="AIY79" s="85"/>
      <c r="AIZ79" s="85"/>
      <c r="AJA79" s="85"/>
      <c r="AJB79" s="85"/>
      <c r="AJC79" s="85"/>
      <c r="AJD79" s="85"/>
      <c r="AJE79" s="85"/>
      <c r="AJF79" s="85"/>
      <c r="AJG79" s="85"/>
      <c r="AJH79" s="85"/>
      <c r="AJI79" s="85"/>
      <c r="AJJ79" s="85"/>
      <c r="AJK79" s="85"/>
      <c r="AJL79" s="85"/>
      <c r="AJM79" s="85"/>
      <c r="AJN79" s="85"/>
      <c r="AJO79" s="85"/>
      <c r="AJP79" s="85"/>
      <c r="AJQ79" s="85"/>
      <c r="AJR79" s="85"/>
      <c r="AJS79" s="85"/>
      <c r="AJT79" s="85"/>
      <c r="AJU79" s="85"/>
      <c r="AJV79" s="85"/>
      <c r="AJW79" s="85"/>
      <c r="AJX79" s="85"/>
      <c r="AJY79" s="85"/>
      <c r="AJZ79" s="85"/>
      <c r="AKA79" s="85"/>
      <c r="AKB79" s="85"/>
      <c r="AKC79" s="85"/>
      <c r="AKD79" s="85"/>
      <c r="AKE79" s="85"/>
      <c r="AKF79" s="85"/>
      <c r="AKG79" s="85"/>
      <c r="AKH79" s="85"/>
      <c r="AKI79" s="85"/>
      <c r="AKJ79" s="85"/>
      <c r="AKK79" s="85"/>
      <c r="AKL79" s="85"/>
      <c r="AKM79" s="85"/>
      <c r="AKN79" s="85"/>
      <c r="AKO79" s="85"/>
      <c r="AKP79" s="85"/>
      <c r="AKQ79" s="85"/>
      <c r="AKR79" s="85"/>
      <c r="AKS79" s="85"/>
      <c r="AKT79" s="85"/>
      <c r="AKU79" s="85"/>
      <c r="AKV79" s="85"/>
      <c r="AKW79" s="85"/>
      <c r="AKX79" s="85"/>
      <c r="AKY79" s="85"/>
      <c r="AKZ79" s="85"/>
      <c r="ALA79" s="85"/>
      <c r="ALB79" s="85"/>
      <c r="ALC79" s="85"/>
      <c r="ALD79" s="85"/>
      <c r="ALE79" s="85"/>
      <c r="ALF79" s="85"/>
      <c r="ALG79" s="85"/>
      <c r="ALH79" s="85"/>
      <c r="ALI79" s="85"/>
      <c r="ALJ79" s="85"/>
      <c r="ALK79" s="85"/>
      <c r="ALL79" s="85"/>
      <c r="ALM79" s="85"/>
      <c r="ALN79" s="85"/>
      <c r="ALO79" s="85"/>
      <c r="ALP79" s="85"/>
      <c r="ALQ79" s="85"/>
      <c r="ALR79" s="85"/>
      <c r="ALS79" s="85"/>
      <c r="ALT79" s="85"/>
      <c r="ALU79" s="85"/>
      <c r="ALV79" s="85"/>
      <c r="ALW79" s="85"/>
      <c r="ALX79" s="85"/>
      <c r="ALY79" s="85"/>
      <c r="ALZ79" s="85"/>
      <c r="AMA79" s="85"/>
      <c r="AMB79" s="85"/>
      <c r="AMC79" s="85"/>
      <c r="AMD79" s="85"/>
      <c r="AME79" s="85"/>
      <c r="AMF79" s="85"/>
      <c r="AMG79" s="85"/>
      <c r="AMH79" s="85"/>
      <c r="AMI79" s="85"/>
      <c r="AMJ79" s="85"/>
      <c r="AMK79" s="85"/>
      <c r="AML79" s="85"/>
      <c r="AMM79" s="85"/>
      <c r="AMN79" s="85"/>
      <c r="AMO79" s="85"/>
      <c r="AMP79" s="85"/>
      <c r="AMQ79" s="85"/>
      <c r="AMR79" s="85"/>
      <c r="AMS79" s="85"/>
      <c r="AMT79" s="85"/>
      <c r="AMU79" s="85"/>
      <c r="AMV79" s="85"/>
      <c r="AMW79" s="85"/>
      <c r="AMX79" s="85"/>
      <c r="AMY79" s="85"/>
      <c r="AMZ79" s="85"/>
      <c r="ANA79" s="85"/>
      <c r="ANB79" s="85"/>
      <c r="ANC79" s="85"/>
      <c r="AND79" s="85"/>
      <c r="ANE79" s="85"/>
      <c r="ANF79" s="85"/>
      <c r="ANG79" s="85"/>
      <c r="ANH79" s="85"/>
      <c r="ANI79" s="85"/>
      <c r="ANJ79" s="85"/>
      <c r="ANK79" s="85"/>
      <c r="ANL79" s="85"/>
      <c r="ANM79" s="85"/>
      <c r="ANN79" s="85"/>
      <c r="ANO79" s="85"/>
      <c r="ANP79" s="85"/>
      <c r="ANQ79" s="85"/>
      <c r="ANR79" s="85"/>
      <c r="ANS79" s="85"/>
      <c r="ANT79" s="85"/>
      <c r="ANU79" s="85"/>
      <c r="ANV79" s="85"/>
      <c r="ANW79" s="85"/>
      <c r="ANX79" s="85"/>
      <c r="ANY79" s="85"/>
      <c r="ANZ79" s="85"/>
      <c r="AOA79" s="85"/>
      <c r="AOB79" s="85"/>
      <c r="AOC79" s="85"/>
      <c r="AOD79" s="85"/>
      <c r="AOE79" s="85"/>
      <c r="AOF79" s="85"/>
      <c r="AOG79" s="85"/>
      <c r="AOH79" s="85"/>
      <c r="AOI79" s="85"/>
      <c r="AOJ79" s="85"/>
      <c r="AOK79" s="85"/>
      <c r="AOL79" s="85"/>
      <c r="AOM79" s="85"/>
      <c r="AON79" s="85"/>
      <c r="AOO79" s="85"/>
      <c r="AOP79" s="85"/>
      <c r="AOQ79" s="85"/>
      <c r="AOR79" s="85"/>
      <c r="AOS79" s="85"/>
      <c r="AOT79" s="85"/>
      <c r="AOU79" s="85"/>
      <c r="AOV79" s="85"/>
      <c r="AOW79" s="85"/>
      <c r="AOX79" s="85"/>
      <c r="AOY79" s="85"/>
      <c r="AOZ79" s="85"/>
      <c r="APA79" s="85"/>
      <c r="APB79" s="85"/>
      <c r="APC79" s="85"/>
      <c r="APD79" s="85"/>
      <c r="APE79" s="85"/>
      <c r="APF79" s="85"/>
      <c r="APG79" s="85"/>
      <c r="APH79" s="85"/>
      <c r="API79" s="85"/>
    </row>
    <row r="80" spans="1:1101" x14ac:dyDescent="0.25">
      <c r="A80" s="188" t="s">
        <v>25</v>
      </c>
      <c r="B80" s="190">
        <v>1</v>
      </c>
      <c r="C80" s="190">
        <f t="shared" si="38"/>
        <v>221</v>
      </c>
      <c r="D80" s="190">
        <f t="shared" ref="D80:D82" si="41">D79</f>
        <v>179</v>
      </c>
      <c r="E80" s="191">
        <v>42</v>
      </c>
      <c r="F80" s="190"/>
      <c r="G80" s="193">
        <v>6.23</v>
      </c>
      <c r="H80" s="192">
        <f t="shared" si="39"/>
        <v>523.32000000000005</v>
      </c>
      <c r="I80" s="193">
        <f t="shared" si="40"/>
        <v>646.77</v>
      </c>
    </row>
    <row r="81" spans="1:1101" x14ac:dyDescent="0.25">
      <c r="A81" s="188" t="s">
        <v>25</v>
      </c>
      <c r="B81" s="190">
        <v>1</v>
      </c>
      <c r="C81" s="190">
        <f t="shared" si="38"/>
        <v>240</v>
      </c>
      <c r="D81" s="190">
        <f t="shared" si="41"/>
        <v>179</v>
      </c>
      <c r="E81" s="191">
        <v>61</v>
      </c>
      <c r="F81" s="190"/>
      <c r="G81" s="193">
        <v>6.1310000000000002</v>
      </c>
      <c r="H81" s="192">
        <f t="shared" si="39"/>
        <v>747.98</v>
      </c>
      <c r="I81" s="193">
        <f t="shared" si="40"/>
        <v>924.43</v>
      </c>
    </row>
    <row r="82" spans="1:1101" x14ac:dyDescent="0.25">
      <c r="A82" s="188" t="s">
        <v>25</v>
      </c>
      <c r="B82" s="190">
        <v>1</v>
      </c>
      <c r="C82" s="190">
        <f t="shared" si="38"/>
        <v>234</v>
      </c>
      <c r="D82" s="190">
        <f t="shared" si="41"/>
        <v>179</v>
      </c>
      <c r="E82" s="191">
        <v>55</v>
      </c>
      <c r="F82" s="190"/>
      <c r="G82" s="193">
        <v>5.3959999999999999</v>
      </c>
      <c r="H82" s="192">
        <f t="shared" si="39"/>
        <v>593.55999999999995</v>
      </c>
      <c r="I82" s="193">
        <f t="shared" si="40"/>
        <v>733.58</v>
      </c>
    </row>
    <row r="83" spans="1:1101" s="84" customFormat="1" ht="33" x14ac:dyDescent="0.25">
      <c r="A83" s="200" t="s">
        <v>250</v>
      </c>
      <c r="B83" s="189">
        <f>SUM(B84:B86)</f>
        <v>3</v>
      </c>
      <c r="C83" s="189"/>
      <c r="D83" s="189"/>
      <c r="E83" s="189">
        <f t="shared" ref="E83:I83" si="42">SUM(E84:E86)</f>
        <v>25</v>
      </c>
      <c r="F83" s="189"/>
      <c r="G83" s="206"/>
      <c r="H83" s="206">
        <f t="shared" si="42"/>
        <v>216.45</v>
      </c>
      <c r="I83" s="206">
        <f t="shared" si="42"/>
        <v>267.51</v>
      </c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1"/>
      <c r="W83" s="181"/>
      <c r="X83" s="181"/>
      <c r="Y83" s="181"/>
      <c r="Z83" s="181"/>
      <c r="AA83" s="181"/>
      <c r="AB83" s="181"/>
      <c r="AC83" s="181"/>
      <c r="AD83" s="181"/>
      <c r="AE83" s="181"/>
      <c r="AF83" s="181"/>
      <c r="AG83" s="181"/>
      <c r="AH83" s="181"/>
      <c r="AI83" s="181"/>
      <c r="AJ83" s="181"/>
      <c r="AK83" s="181"/>
      <c r="AL83" s="181"/>
      <c r="AM83" s="181"/>
      <c r="AN83" s="181"/>
      <c r="AO83" s="181"/>
      <c r="AP83" s="181"/>
      <c r="AQ83" s="181"/>
      <c r="AR83" s="181"/>
      <c r="AS83" s="181"/>
      <c r="AT83" s="181"/>
      <c r="AU83" s="181"/>
      <c r="AV83" s="181"/>
      <c r="AW83" s="181"/>
      <c r="AX83" s="181"/>
      <c r="AY83" s="181"/>
      <c r="AZ83" s="181"/>
      <c r="BA83" s="181"/>
      <c r="BB83" s="181"/>
      <c r="BC83" s="181"/>
      <c r="BD83" s="181"/>
      <c r="BE83" s="181"/>
      <c r="BF83" s="181"/>
      <c r="BG83" s="181"/>
      <c r="BH83" s="181"/>
      <c r="BI83" s="181"/>
      <c r="BJ83" s="181"/>
      <c r="BK83" s="181"/>
      <c r="BL83" s="181"/>
      <c r="BM83" s="181"/>
      <c r="BN83" s="181"/>
      <c r="BO83" s="181"/>
      <c r="BP83" s="181"/>
      <c r="BQ83" s="181"/>
      <c r="BR83" s="181"/>
      <c r="BS83" s="181"/>
      <c r="BT83" s="181"/>
      <c r="BU83" s="181"/>
      <c r="BV83" s="181"/>
      <c r="BW83" s="181"/>
      <c r="BX83" s="181"/>
      <c r="BY83" s="181"/>
      <c r="BZ83" s="181"/>
      <c r="CA83" s="181"/>
      <c r="CB83" s="181"/>
      <c r="CC83" s="181"/>
      <c r="CD83" s="181"/>
      <c r="CE83" s="181"/>
      <c r="CF83" s="181"/>
      <c r="CG83" s="181"/>
      <c r="CH83" s="181"/>
      <c r="CI83" s="181"/>
      <c r="CJ83" s="181"/>
      <c r="CK83" s="181"/>
      <c r="CL83" s="181"/>
      <c r="CM83" s="181"/>
      <c r="CN83" s="181"/>
      <c r="CO83" s="181"/>
      <c r="CP83" s="181"/>
      <c r="CQ83" s="181"/>
      <c r="CR83" s="181"/>
      <c r="CS83" s="181"/>
      <c r="CT83" s="181"/>
      <c r="CU83" s="181"/>
      <c r="CV83" s="181"/>
      <c r="CW83" s="181"/>
      <c r="CX83" s="181"/>
      <c r="CY83" s="181"/>
      <c r="CZ83" s="181"/>
      <c r="DA83" s="181"/>
      <c r="DB83" s="181"/>
      <c r="DC83" s="181"/>
      <c r="DD83" s="181"/>
      <c r="DE83" s="181"/>
      <c r="DF83" s="181"/>
      <c r="DG83" s="181"/>
      <c r="DH83" s="181"/>
      <c r="DI83" s="181"/>
      <c r="DJ83" s="181"/>
      <c r="DK83" s="181"/>
      <c r="DL83" s="181"/>
      <c r="DM83" s="181"/>
      <c r="DN83" s="181"/>
      <c r="DO83" s="181"/>
      <c r="DP83" s="181"/>
      <c r="DQ83" s="181"/>
      <c r="DR83" s="181"/>
      <c r="DS83" s="181"/>
      <c r="DT83" s="181"/>
      <c r="DU83" s="181"/>
      <c r="DV83" s="181"/>
      <c r="DW83" s="181"/>
      <c r="DX83" s="181"/>
      <c r="DY83" s="181"/>
      <c r="DZ83" s="181"/>
      <c r="EA83" s="181"/>
      <c r="EB83" s="181"/>
      <c r="EC83" s="181"/>
      <c r="ED83" s="181"/>
      <c r="EE83" s="181"/>
      <c r="EF83" s="181"/>
      <c r="EG83" s="181"/>
      <c r="EH83" s="181"/>
      <c r="EI83" s="181"/>
      <c r="EJ83" s="181"/>
      <c r="EK83" s="181"/>
      <c r="EL83" s="181"/>
      <c r="EM83" s="181"/>
      <c r="EN83" s="181"/>
      <c r="EO83" s="181"/>
      <c r="EP83" s="181"/>
      <c r="EQ83" s="181"/>
      <c r="ER83" s="181"/>
      <c r="ES83" s="181"/>
      <c r="ET83" s="181"/>
      <c r="EU83" s="181"/>
      <c r="EV83" s="181"/>
      <c r="EW83" s="181"/>
      <c r="EX83" s="181"/>
      <c r="EY83" s="181"/>
      <c r="EZ83" s="181"/>
      <c r="FA83" s="181"/>
      <c r="FB83" s="181"/>
      <c r="FC83" s="181"/>
      <c r="FD83" s="181"/>
      <c r="FE83" s="181"/>
      <c r="FF83" s="181"/>
      <c r="FG83" s="181"/>
      <c r="FH83" s="181"/>
      <c r="FI83" s="181"/>
      <c r="FJ83" s="181"/>
      <c r="FK83" s="181"/>
      <c r="FL83" s="181"/>
      <c r="FM83" s="181"/>
      <c r="FN83" s="181"/>
      <c r="FO83" s="181"/>
      <c r="FP83" s="181"/>
      <c r="FQ83" s="181"/>
      <c r="FR83" s="181"/>
      <c r="FS83" s="181"/>
      <c r="FT83" s="181"/>
      <c r="FU83" s="181"/>
      <c r="FV83" s="181"/>
      <c r="FW83" s="181"/>
      <c r="FX83" s="181"/>
      <c r="FY83" s="181"/>
      <c r="FZ83" s="181"/>
      <c r="GA83" s="181"/>
      <c r="GB83" s="181"/>
      <c r="GC83" s="181"/>
      <c r="GD83" s="181"/>
      <c r="GE83" s="181"/>
      <c r="GF83" s="181"/>
      <c r="GG83" s="181"/>
      <c r="GH83" s="181"/>
      <c r="GI83" s="181"/>
      <c r="GJ83" s="181"/>
      <c r="GK83" s="181"/>
      <c r="GL83" s="181"/>
      <c r="GM83" s="181"/>
      <c r="GN83" s="181"/>
      <c r="GO83" s="181"/>
      <c r="GP83" s="181"/>
      <c r="GQ83" s="181"/>
      <c r="GR83" s="181"/>
      <c r="GS83" s="181"/>
      <c r="GT83" s="181"/>
      <c r="GU83" s="181"/>
      <c r="GV83" s="181"/>
      <c r="GW83" s="181"/>
      <c r="GX83" s="181"/>
      <c r="GY83" s="181"/>
      <c r="GZ83" s="181"/>
      <c r="HA83" s="181"/>
      <c r="HB83" s="181"/>
      <c r="HC83" s="181"/>
      <c r="HD83" s="181"/>
      <c r="HE83" s="181"/>
      <c r="HF83" s="181"/>
      <c r="HG83" s="181"/>
      <c r="HH83" s="181"/>
      <c r="HI83" s="181"/>
      <c r="HJ83" s="181"/>
      <c r="HK83" s="181"/>
      <c r="HL83" s="181"/>
      <c r="HM83" s="181"/>
      <c r="HN83" s="181"/>
      <c r="HO83" s="181"/>
      <c r="HP83" s="181"/>
      <c r="HQ83" s="181"/>
      <c r="HR83" s="181"/>
      <c r="HS83" s="181"/>
      <c r="HT83" s="181"/>
      <c r="HU83" s="181"/>
      <c r="HV83" s="181"/>
      <c r="HW83" s="181"/>
      <c r="HX83" s="181"/>
      <c r="HY83" s="181"/>
      <c r="HZ83" s="181"/>
      <c r="IA83" s="181"/>
      <c r="IB83" s="181"/>
      <c r="IC83" s="181"/>
      <c r="ID83" s="181"/>
      <c r="IE83" s="181"/>
      <c r="IF83" s="181"/>
      <c r="IG83" s="181"/>
      <c r="IH83" s="181"/>
      <c r="II83" s="181"/>
      <c r="IJ83" s="181"/>
      <c r="IK83" s="181"/>
      <c r="IL83" s="181"/>
      <c r="IM83" s="181"/>
      <c r="IN83" s="181"/>
      <c r="IO83" s="181"/>
      <c r="IP83" s="181"/>
      <c r="IQ83" s="181"/>
      <c r="IR83" s="181"/>
      <c r="IS83" s="181"/>
      <c r="IT83" s="181"/>
      <c r="IU83" s="181"/>
      <c r="IV83" s="181"/>
      <c r="IW83" s="181"/>
      <c r="IX83" s="181"/>
      <c r="IY83" s="181"/>
      <c r="IZ83" s="181"/>
      <c r="JA83" s="181"/>
      <c r="JB83" s="181"/>
      <c r="JC83" s="181"/>
      <c r="JD83" s="181"/>
      <c r="JE83" s="181"/>
      <c r="JF83" s="181"/>
      <c r="JG83" s="181"/>
      <c r="JH83" s="181"/>
      <c r="JI83" s="181"/>
      <c r="JJ83" s="181"/>
      <c r="JK83" s="181"/>
      <c r="JL83" s="181"/>
      <c r="JM83" s="181"/>
      <c r="JN83" s="181"/>
      <c r="JO83" s="181"/>
      <c r="JP83" s="181"/>
      <c r="JQ83" s="181"/>
      <c r="JR83" s="181"/>
      <c r="JS83" s="181"/>
      <c r="JT83" s="181"/>
      <c r="JU83" s="181"/>
      <c r="JV83" s="181"/>
      <c r="JW83" s="181"/>
      <c r="JX83" s="181"/>
      <c r="JY83" s="181"/>
      <c r="JZ83" s="181"/>
      <c r="KA83" s="181"/>
      <c r="KB83" s="181"/>
      <c r="KC83" s="181"/>
      <c r="KD83" s="181"/>
      <c r="KE83" s="181"/>
      <c r="KF83" s="181"/>
      <c r="KG83" s="181"/>
      <c r="KH83" s="181"/>
      <c r="KI83" s="181"/>
      <c r="KJ83" s="181"/>
      <c r="KK83" s="181"/>
      <c r="KL83" s="181"/>
      <c r="KM83" s="181"/>
      <c r="KN83" s="181"/>
      <c r="KO83" s="181"/>
      <c r="KP83" s="181"/>
      <c r="KQ83" s="181"/>
      <c r="KR83" s="181"/>
      <c r="KS83" s="181"/>
      <c r="KT83" s="181"/>
      <c r="KU83" s="181"/>
      <c r="KV83" s="181"/>
      <c r="KW83" s="181"/>
      <c r="KX83" s="181"/>
      <c r="KY83" s="181"/>
      <c r="KZ83" s="181"/>
      <c r="LA83" s="181"/>
      <c r="LB83" s="181"/>
      <c r="LC83" s="181"/>
      <c r="LD83" s="181"/>
      <c r="LE83" s="181"/>
      <c r="LF83" s="181"/>
      <c r="LG83" s="181"/>
      <c r="LH83" s="181"/>
      <c r="LI83" s="181"/>
      <c r="LJ83" s="181"/>
      <c r="LK83" s="181"/>
      <c r="LL83" s="181"/>
      <c r="LM83" s="181"/>
      <c r="LN83" s="181"/>
      <c r="LO83" s="181"/>
      <c r="LP83" s="181"/>
      <c r="LQ83" s="181"/>
      <c r="LR83" s="181"/>
      <c r="LS83" s="181"/>
      <c r="LT83" s="181"/>
      <c r="LU83" s="181"/>
      <c r="LV83" s="181"/>
      <c r="LW83" s="181"/>
      <c r="LX83" s="181"/>
      <c r="LY83" s="181"/>
      <c r="LZ83" s="181"/>
      <c r="MA83" s="181"/>
      <c r="MB83" s="181"/>
      <c r="MC83" s="181"/>
      <c r="MD83" s="181"/>
      <c r="ME83" s="181"/>
      <c r="MF83" s="181"/>
      <c r="MG83" s="181"/>
      <c r="MH83" s="181"/>
      <c r="MI83" s="181"/>
      <c r="MJ83" s="181"/>
      <c r="MK83" s="181"/>
      <c r="ML83" s="181"/>
      <c r="MM83" s="181"/>
      <c r="MN83" s="181"/>
      <c r="MO83" s="181"/>
      <c r="MP83" s="181"/>
      <c r="MQ83" s="181"/>
      <c r="MR83" s="181"/>
      <c r="MS83" s="181"/>
      <c r="MT83" s="181"/>
      <c r="MU83" s="181"/>
      <c r="MV83" s="181"/>
      <c r="MW83" s="181"/>
      <c r="MX83" s="181"/>
      <c r="MY83" s="181"/>
      <c r="MZ83" s="181"/>
      <c r="NA83" s="181"/>
      <c r="NB83" s="181"/>
      <c r="NC83" s="181"/>
      <c r="ND83" s="181"/>
      <c r="NE83" s="181"/>
      <c r="NF83" s="181"/>
      <c r="NG83" s="181"/>
      <c r="NH83" s="181"/>
      <c r="NI83" s="181"/>
      <c r="NJ83" s="181"/>
      <c r="NK83" s="181"/>
      <c r="NL83" s="181"/>
      <c r="NM83" s="181"/>
      <c r="NN83" s="181"/>
      <c r="NO83" s="181"/>
      <c r="NP83" s="181"/>
      <c r="NQ83" s="181"/>
      <c r="NR83" s="181"/>
      <c r="NS83" s="181"/>
      <c r="NT83" s="181"/>
      <c r="NU83" s="181"/>
      <c r="NV83" s="181"/>
      <c r="NW83" s="181"/>
      <c r="NX83" s="181"/>
      <c r="NY83" s="181"/>
      <c r="NZ83" s="181"/>
      <c r="OA83" s="181"/>
      <c r="OB83" s="181"/>
      <c r="OC83" s="181"/>
      <c r="OD83" s="181"/>
      <c r="OE83" s="181"/>
      <c r="OF83" s="181"/>
      <c r="OG83" s="181"/>
      <c r="OH83" s="181"/>
      <c r="OI83" s="181"/>
      <c r="OJ83" s="181"/>
      <c r="OK83" s="181"/>
      <c r="OL83" s="181"/>
      <c r="OM83" s="181"/>
      <c r="ON83" s="181"/>
      <c r="OO83" s="181"/>
      <c r="OP83" s="181"/>
      <c r="OQ83" s="181"/>
      <c r="OR83" s="181"/>
      <c r="OS83" s="181"/>
      <c r="OT83" s="181"/>
      <c r="OU83" s="181"/>
      <c r="OV83" s="181"/>
      <c r="OW83" s="181"/>
      <c r="OX83" s="181"/>
      <c r="OY83" s="181"/>
      <c r="OZ83" s="181"/>
      <c r="PA83" s="181"/>
      <c r="PB83" s="181"/>
      <c r="PC83" s="181"/>
      <c r="PD83" s="181"/>
      <c r="PE83" s="181"/>
      <c r="PF83" s="181"/>
      <c r="PG83" s="181"/>
      <c r="PH83" s="181"/>
      <c r="PI83" s="181"/>
      <c r="PJ83" s="181"/>
      <c r="PK83" s="181"/>
      <c r="PL83" s="181"/>
      <c r="PM83" s="181"/>
      <c r="PN83" s="181"/>
      <c r="PO83" s="181"/>
      <c r="PP83" s="181"/>
      <c r="PQ83" s="181"/>
      <c r="PR83" s="181"/>
      <c r="PS83" s="181"/>
      <c r="PT83" s="181"/>
      <c r="PU83" s="181"/>
      <c r="PV83" s="181"/>
      <c r="PW83" s="181"/>
      <c r="PX83" s="181"/>
      <c r="PY83" s="181"/>
      <c r="PZ83" s="181"/>
      <c r="QA83" s="181"/>
      <c r="QB83" s="181"/>
      <c r="QC83" s="181"/>
      <c r="QD83" s="181"/>
      <c r="QE83" s="181"/>
      <c r="QF83" s="181"/>
      <c r="QG83" s="181"/>
      <c r="QH83" s="181"/>
      <c r="QI83" s="181"/>
      <c r="QJ83" s="181"/>
      <c r="QK83" s="181"/>
      <c r="QL83" s="181"/>
      <c r="QM83" s="181"/>
      <c r="QN83" s="181"/>
      <c r="QO83" s="181"/>
      <c r="QP83" s="181"/>
      <c r="QQ83" s="181"/>
      <c r="QR83" s="181"/>
      <c r="QS83" s="181"/>
      <c r="QT83" s="181"/>
      <c r="QU83" s="181"/>
      <c r="QV83" s="181"/>
      <c r="QW83" s="181"/>
      <c r="QX83" s="181"/>
      <c r="QY83" s="181"/>
      <c r="QZ83" s="181"/>
      <c r="RA83" s="181"/>
      <c r="RB83" s="181"/>
      <c r="RC83" s="181"/>
      <c r="RD83" s="181"/>
      <c r="RE83" s="181"/>
      <c r="RF83" s="181"/>
      <c r="RG83" s="181"/>
      <c r="RH83" s="181"/>
      <c r="RI83" s="181"/>
      <c r="RJ83" s="181"/>
      <c r="RK83" s="181"/>
      <c r="RL83" s="181"/>
      <c r="RM83" s="181"/>
      <c r="RN83" s="181"/>
      <c r="RO83" s="181"/>
      <c r="RP83" s="181"/>
      <c r="RQ83" s="181"/>
      <c r="RR83" s="181"/>
      <c r="RS83" s="181"/>
      <c r="RT83" s="181"/>
      <c r="RU83" s="181"/>
      <c r="RV83" s="181"/>
      <c r="RW83" s="181"/>
      <c r="RX83" s="181"/>
      <c r="RY83" s="181"/>
      <c r="RZ83" s="181"/>
      <c r="SA83" s="181"/>
      <c r="SB83" s="181"/>
      <c r="SC83" s="181"/>
      <c r="SD83" s="181"/>
      <c r="SE83" s="181"/>
      <c r="SF83" s="181"/>
      <c r="SG83" s="181"/>
      <c r="SH83" s="181"/>
      <c r="SI83" s="181"/>
      <c r="SJ83" s="181"/>
      <c r="SK83" s="181"/>
      <c r="SL83" s="181"/>
      <c r="SM83" s="181"/>
      <c r="SN83" s="181"/>
      <c r="SO83" s="181"/>
      <c r="SP83" s="181"/>
      <c r="SQ83" s="181"/>
      <c r="SR83" s="181"/>
      <c r="SS83" s="181"/>
      <c r="ST83" s="181"/>
      <c r="SU83" s="181"/>
      <c r="SV83" s="181"/>
      <c r="SW83" s="181"/>
      <c r="SX83" s="181"/>
      <c r="SY83" s="181"/>
      <c r="SZ83" s="181"/>
      <c r="TA83" s="181"/>
      <c r="TB83" s="181"/>
      <c r="TC83" s="181"/>
      <c r="TD83" s="181"/>
      <c r="TE83" s="181"/>
      <c r="TF83" s="181"/>
      <c r="TG83" s="181"/>
      <c r="TH83" s="181"/>
      <c r="TI83" s="181"/>
      <c r="TJ83" s="181"/>
      <c r="TK83" s="181"/>
      <c r="TL83" s="181"/>
      <c r="TM83" s="181"/>
      <c r="TN83" s="181"/>
      <c r="TO83" s="181"/>
      <c r="TP83" s="181"/>
      <c r="TQ83" s="181"/>
      <c r="TR83" s="181"/>
      <c r="TS83" s="181"/>
      <c r="TT83" s="181"/>
      <c r="TU83" s="181"/>
      <c r="TV83" s="181"/>
      <c r="TW83" s="181"/>
      <c r="TX83" s="181"/>
      <c r="TY83" s="181"/>
      <c r="TZ83" s="181"/>
      <c r="UA83" s="181"/>
      <c r="UB83" s="181"/>
      <c r="UC83" s="181"/>
      <c r="UD83" s="181"/>
      <c r="UE83" s="181"/>
      <c r="UF83" s="181"/>
      <c r="UG83" s="181"/>
      <c r="UH83" s="181"/>
      <c r="UI83" s="181"/>
      <c r="UJ83" s="181"/>
      <c r="UK83" s="181"/>
      <c r="UL83" s="181"/>
      <c r="UM83" s="181"/>
      <c r="UN83" s="181"/>
      <c r="UO83" s="181"/>
      <c r="UP83" s="181"/>
      <c r="UQ83" s="181"/>
      <c r="UR83" s="181"/>
      <c r="US83" s="181"/>
      <c r="UT83" s="181"/>
      <c r="UU83" s="181"/>
      <c r="UV83" s="181"/>
      <c r="UW83" s="181"/>
      <c r="UX83" s="181"/>
      <c r="UY83" s="181"/>
      <c r="UZ83" s="181"/>
      <c r="VA83" s="181"/>
      <c r="VB83" s="181"/>
      <c r="VC83" s="181"/>
      <c r="VD83" s="181"/>
      <c r="VE83" s="181"/>
      <c r="VF83" s="181"/>
      <c r="VG83" s="181"/>
      <c r="VH83" s="181"/>
      <c r="VI83" s="181"/>
      <c r="VJ83" s="181"/>
      <c r="VK83" s="181"/>
      <c r="VL83" s="181"/>
      <c r="VM83" s="181"/>
      <c r="VN83" s="181"/>
      <c r="VO83" s="181"/>
      <c r="VP83" s="181"/>
      <c r="VQ83" s="181"/>
      <c r="VR83" s="181"/>
      <c r="VS83" s="181"/>
      <c r="VT83" s="181"/>
      <c r="VU83" s="181"/>
      <c r="VV83" s="181"/>
      <c r="VW83" s="181"/>
      <c r="VX83" s="181"/>
      <c r="VY83" s="181"/>
      <c r="VZ83" s="181"/>
      <c r="WA83" s="181"/>
      <c r="WB83" s="181"/>
      <c r="WC83" s="181"/>
      <c r="WD83" s="181"/>
      <c r="WE83" s="181"/>
      <c r="WF83" s="181"/>
      <c r="WG83" s="181"/>
      <c r="WH83" s="181"/>
      <c r="WI83" s="181"/>
      <c r="WJ83" s="181"/>
      <c r="WK83" s="181"/>
      <c r="WL83" s="181"/>
      <c r="WM83" s="181"/>
      <c r="WN83" s="181"/>
      <c r="WO83" s="181"/>
      <c r="WP83" s="181"/>
      <c r="WQ83" s="181"/>
      <c r="WR83" s="181"/>
      <c r="WS83" s="181"/>
      <c r="WT83" s="181"/>
      <c r="WU83" s="181"/>
      <c r="WV83" s="181"/>
      <c r="WW83" s="181"/>
      <c r="WX83" s="181"/>
      <c r="WY83" s="181"/>
      <c r="WZ83" s="181"/>
      <c r="XA83" s="181"/>
      <c r="XB83" s="181"/>
      <c r="XC83" s="181"/>
      <c r="XD83" s="181"/>
      <c r="XE83" s="181"/>
      <c r="XF83" s="181"/>
      <c r="XG83" s="181"/>
      <c r="XH83" s="181"/>
      <c r="XI83" s="181"/>
      <c r="XJ83" s="181"/>
      <c r="XK83" s="181"/>
      <c r="XL83" s="181"/>
      <c r="XM83" s="181"/>
      <c r="XN83" s="181"/>
      <c r="XO83" s="181"/>
      <c r="XP83" s="181"/>
      <c r="XQ83" s="181"/>
      <c r="XR83" s="181"/>
      <c r="XS83" s="181"/>
      <c r="XT83" s="181"/>
      <c r="XU83" s="181"/>
      <c r="XV83" s="181"/>
      <c r="XW83" s="181"/>
      <c r="XX83" s="181"/>
      <c r="XY83" s="181"/>
      <c r="XZ83" s="181"/>
      <c r="YA83" s="181"/>
      <c r="YB83" s="181"/>
      <c r="YC83" s="181"/>
      <c r="YD83" s="181"/>
      <c r="YE83" s="181"/>
      <c r="YF83" s="181"/>
      <c r="YG83" s="181"/>
      <c r="YH83" s="181"/>
      <c r="YI83" s="181"/>
      <c r="YJ83" s="181"/>
      <c r="YK83" s="181"/>
      <c r="YL83" s="181"/>
      <c r="YM83" s="181"/>
      <c r="YN83" s="181"/>
      <c r="YO83" s="181"/>
      <c r="YP83" s="181"/>
      <c r="YQ83" s="181"/>
      <c r="YR83" s="181"/>
      <c r="YS83" s="181"/>
      <c r="YT83" s="181"/>
      <c r="YU83" s="181"/>
      <c r="YV83" s="181"/>
      <c r="YW83" s="181"/>
      <c r="YX83" s="181"/>
      <c r="YY83" s="181"/>
      <c r="YZ83" s="181"/>
      <c r="ZA83" s="181"/>
      <c r="ZB83" s="181"/>
      <c r="ZC83" s="181"/>
      <c r="ZD83" s="181"/>
      <c r="ZE83" s="181"/>
      <c r="ZF83" s="181"/>
      <c r="ZG83" s="181"/>
      <c r="ZH83" s="181"/>
      <c r="ZI83" s="181"/>
      <c r="ZJ83" s="181"/>
      <c r="ZK83" s="181"/>
      <c r="ZL83" s="181"/>
      <c r="ZM83" s="181"/>
      <c r="ZN83" s="181"/>
      <c r="ZO83" s="181"/>
      <c r="ZP83" s="181"/>
      <c r="ZQ83" s="181"/>
      <c r="ZR83" s="181"/>
      <c r="ZS83" s="181"/>
      <c r="ZT83" s="181"/>
      <c r="ZU83" s="181"/>
      <c r="ZV83" s="181"/>
      <c r="ZW83" s="181"/>
      <c r="ZX83" s="181"/>
      <c r="ZY83" s="181"/>
      <c r="ZZ83" s="181"/>
      <c r="AAA83" s="181"/>
      <c r="AAB83" s="181"/>
      <c r="AAC83" s="181"/>
      <c r="AAD83" s="181"/>
      <c r="AAE83" s="181"/>
      <c r="AAF83" s="181"/>
      <c r="AAG83" s="181"/>
      <c r="AAH83" s="181"/>
      <c r="AAI83" s="181"/>
      <c r="AAJ83" s="181"/>
      <c r="AAK83" s="181"/>
      <c r="AAL83" s="181"/>
      <c r="AAM83" s="181"/>
      <c r="AAN83" s="181"/>
      <c r="AAO83" s="181"/>
      <c r="AAP83" s="181"/>
      <c r="AAQ83" s="181"/>
      <c r="AAR83" s="181"/>
      <c r="AAS83" s="181"/>
      <c r="AAT83" s="181"/>
      <c r="AAU83" s="181"/>
      <c r="AAV83" s="181"/>
      <c r="AAW83" s="181"/>
      <c r="AAX83" s="181"/>
      <c r="AAY83" s="181"/>
      <c r="AAZ83" s="181"/>
      <c r="ABA83" s="181"/>
      <c r="ABB83" s="181"/>
      <c r="ABC83" s="181"/>
      <c r="ABD83" s="181"/>
      <c r="ABE83" s="181"/>
      <c r="ABF83" s="181"/>
      <c r="ABG83" s="181"/>
      <c r="ABH83" s="181"/>
      <c r="ABI83" s="181"/>
      <c r="ABJ83" s="181"/>
      <c r="ABK83" s="181"/>
      <c r="ABL83" s="181"/>
      <c r="ABM83" s="181"/>
      <c r="ABN83" s="181"/>
      <c r="ABO83" s="181"/>
      <c r="ABP83" s="181"/>
      <c r="ABQ83" s="181"/>
      <c r="ABR83" s="181"/>
      <c r="ABS83" s="181"/>
      <c r="ABT83" s="181"/>
      <c r="ABU83" s="181"/>
      <c r="ABV83" s="181"/>
      <c r="ABW83" s="181"/>
      <c r="ABX83" s="181"/>
      <c r="ABY83" s="181"/>
      <c r="ABZ83" s="181"/>
      <c r="ACA83" s="181"/>
      <c r="ACB83" s="181"/>
      <c r="ACC83" s="181"/>
      <c r="ACD83" s="181"/>
      <c r="ACE83" s="181"/>
      <c r="ACF83" s="181"/>
      <c r="ACG83" s="181"/>
      <c r="ACH83" s="181"/>
      <c r="ACI83" s="181"/>
      <c r="ACJ83" s="181"/>
      <c r="ACK83" s="181"/>
      <c r="ACL83" s="181"/>
      <c r="ACM83" s="181"/>
      <c r="ACN83" s="181"/>
      <c r="ACO83" s="181"/>
      <c r="ACP83" s="181"/>
      <c r="ACQ83" s="181"/>
      <c r="ACR83" s="181"/>
      <c r="ACS83" s="181"/>
      <c r="ACT83" s="181"/>
      <c r="ACU83" s="181"/>
      <c r="ACV83" s="181"/>
      <c r="ACW83" s="181"/>
      <c r="ACX83" s="181"/>
      <c r="ACY83" s="181"/>
      <c r="ACZ83" s="181"/>
      <c r="ADA83" s="181"/>
      <c r="ADB83" s="181"/>
      <c r="ADC83" s="181"/>
      <c r="ADD83" s="181"/>
      <c r="ADE83" s="181"/>
      <c r="ADF83" s="181"/>
      <c r="ADG83" s="181"/>
      <c r="ADH83" s="181"/>
      <c r="ADI83" s="181"/>
      <c r="ADJ83" s="181"/>
      <c r="ADK83" s="181"/>
      <c r="ADL83" s="181"/>
      <c r="ADM83" s="181"/>
      <c r="ADN83" s="181"/>
      <c r="ADO83" s="181"/>
      <c r="ADP83" s="181"/>
      <c r="ADQ83" s="181"/>
      <c r="ADR83" s="181"/>
      <c r="ADS83" s="181"/>
      <c r="ADT83" s="181"/>
      <c r="ADU83" s="181"/>
      <c r="ADV83" s="181"/>
      <c r="ADW83" s="181"/>
      <c r="ADX83" s="181"/>
      <c r="ADY83" s="181"/>
      <c r="ADZ83" s="181"/>
      <c r="AEA83" s="181"/>
      <c r="AEB83" s="181"/>
      <c r="AEC83" s="181"/>
      <c r="AED83" s="181"/>
      <c r="AEE83" s="181"/>
      <c r="AEF83" s="181"/>
      <c r="AEG83" s="181"/>
      <c r="AEH83" s="181"/>
      <c r="AEI83" s="181"/>
      <c r="AEJ83" s="181"/>
      <c r="AEK83" s="181"/>
      <c r="AEL83" s="181"/>
      <c r="AEM83" s="181"/>
      <c r="AEN83" s="181"/>
      <c r="AEO83" s="181"/>
      <c r="AEP83" s="181"/>
      <c r="AEQ83" s="181"/>
      <c r="AER83" s="181"/>
      <c r="AES83" s="181"/>
      <c r="AET83" s="181"/>
      <c r="AEU83" s="181"/>
      <c r="AEV83" s="181"/>
      <c r="AEW83" s="181"/>
      <c r="AEX83" s="181"/>
      <c r="AEY83" s="181"/>
      <c r="AEZ83" s="181"/>
      <c r="AFA83" s="181"/>
      <c r="AFB83" s="181"/>
      <c r="AFC83" s="181"/>
      <c r="AFD83" s="181"/>
      <c r="AFE83" s="181"/>
      <c r="AFF83" s="181"/>
      <c r="AFG83" s="181"/>
      <c r="AFH83" s="181"/>
      <c r="AFI83" s="181"/>
      <c r="AFJ83" s="181"/>
      <c r="AFK83" s="181"/>
      <c r="AFL83" s="181"/>
      <c r="AFM83" s="181"/>
      <c r="AFN83" s="181"/>
      <c r="AFO83" s="181"/>
      <c r="AFP83" s="181"/>
      <c r="AFQ83" s="181"/>
      <c r="AFR83" s="181"/>
      <c r="AFS83" s="181"/>
      <c r="AFT83" s="181"/>
      <c r="AFU83" s="181"/>
      <c r="AFV83" s="181"/>
      <c r="AFW83" s="181"/>
      <c r="AFX83" s="181"/>
      <c r="AFY83" s="181"/>
      <c r="AFZ83" s="181"/>
      <c r="AGA83" s="181"/>
      <c r="AGB83" s="181"/>
      <c r="AGC83" s="181"/>
      <c r="AGD83" s="181"/>
      <c r="AGE83" s="181"/>
      <c r="AGF83" s="181"/>
      <c r="AGG83" s="181"/>
      <c r="AGH83" s="181"/>
      <c r="AGI83" s="181"/>
      <c r="AGJ83" s="181"/>
      <c r="AGK83" s="181"/>
      <c r="AGL83" s="181"/>
      <c r="AGM83" s="181"/>
      <c r="AGN83" s="181"/>
      <c r="AGO83" s="181"/>
      <c r="AGP83" s="181"/>
      <c r="AGQ83" s="181"/>
      <c r="AGR83" s="181"/>
      <c r="AGS83" s="181"/>
      <c r="AGT83" s="181"/>
      <c r="AGU83" s="181"/>
      <c r="AGV83" s="181"/>
      <c r="AGW83" s="181"/>
      <c r="AGX83" s="181"/>
      <c r="AGY83" s="181"/>
      <c r="AGZ83" s="181"/>
      <c r="AHA83" s="181"/>
      <c r="AHB83" s="181"/>
      <c r="AHC83" s="181"/>
      <c r="AHD83" s="181"/>
      <c r="AHE83" s="181"/>
      <c r="AHF83" s="181"/>
      <c r="AHG83" s="181"/>
      <c r="AHH83" s="181"/>
      <c r="AHI83" s="181"/>
      <c r="AHJ83" s="181"/>
      <c r="AHK83" s="181"/>
      <c r="AHL83" s="181"/>
      <c r="AHM83" s="181"/>
      <c r="AHN83" s="181"/>
      <c r="AHO83" s="181"/>
      <c r="AHP83" s="181"/>
      <c r="AHQ83" s="181"/>
      <c r="AHR83" s="181"/>
      <c r="AHS83" s="181"/>
      <c r="AHT83" s="181"/>
      <c r="AHU83" s="181"/>
      <c r="AHV83" s="181"/>
      <c r="AHW83" s="181"/>
      <c r="AHX83" s="181"/>
      <c r="AHY83" s="181"/>
      <c r="AHZ83" s="181"/>
      <c r="AIA83" s="181"/>
      <c r="AIB83" s="181"/>
      <c r="AIC83" s="181"/>
      <c r="AID83" s="181"/>
      <c r="AIE83" s="181"/>
      <c r="AIF83" s="181"/>
      <c r="AIG83" s="181"/>
      <c r="AIH83" s="181"/>
      <c r="AII83" s="181"/>
      <c r="AIJ83" s="181"/>
      <c r="AIK83" s="181"/>
      <c r="AIL83" s="181"/>
      <c r="AIM83" s="181"/>
      <c r="AIN83" s="181"/>
      <c r="AIO83" s="181"/>
      <c r="AIP83" s="181"/>
      <c r="AIQ83" s="181"/>
      <c r="AIR83" s="181"/>
      <c r="AIS83" s="181"/>
      <c r="AIT83" s="181"/>
      <c r="AIU83" s="181"/>
      <c r="AIV83" s="181"/>
      <c r="AIW83" s="181"/>
      <c r="AIX83" s="181"/>
      <c r="AIY83" s="181"/>
      <c r="AIZ83" s="181"/>
      <c r="AJA83" s="181"/>
      <c r="AJB83" s="181"/>
      <c r="AJC83" s="181"/>
      <c r="AJD83" s="181"/>
      <c r="AJE83" s="181"/>
      <c r="AJF83" s="181"/>
      <c r="AJG83" s="181"/>
      <c r="AJH83" s="181"/>
      <c r="AJI83" s="181"/>
      <c r="AJJ83" s="181"/>
      <c r="AJK83" s="181"/>
      <c r="AJL83" s="181"/>
      <c r="AJM83" s="181"/>
      <c r="AJN83" s="181"/>
      <c r="AJO83" s="181"/>
      <c r="AJP83" s="181"/>
      <c r="AJQ83" s="181"/>
      <c r="AJR83" s="181"/>
      <c r="AJS83" s="181"/>
      <c r="AJT83" s="181"/>
      <c r="AJU83" s="181"/>
      <c r="AJV83" s="181"/>
      <c r="AJW83" s="181"/>
      <c r="AJX83" s="181"/>
      <c r="AJY83" s="181"/>
      <c r="AJZ83" s="181"/>
      <c r="AKA83" s="181"/>
      <c r="AKB83" s="181"/>
      <c r="AKC83" s="181"/>
      <c r="AKD83" s="181"/>
      <c r="AKE83" s="181"/>
      <c r="AKF83" s="181"/>
      <c r="AKG83" s="181"/>
      <c r="AKH83" s="181"/>
      <c r="AKI83" s="181"/>
      <c r="AKJ83" s="181"/>
      <c r="AKK83" s="181"/>
      <c r="AKL83" s="181"/>
      <c r="AKM83" s="181"/>
      <c r="AKN83" s="181"/>
      <c r="AKO83" s="181"/>
      <c r="AKP83" s="181"/>
      <c r="AKQ83" s="181"/>
      <c r="AKR83" s="181"/>
      <c r="AKS83" s="181"/>
      <c r="AKT83" s="181"/>
      <c r="AKU83" s="181"/>
      <c r="AKV83" s="181"/>
      <c r="AKW83" s="181"/>
      <c r="AKX83" s="181"/>
      <c r="AKY83" s="181"/>
      <c r="AKZ83" s="181"/>
      <c r="ALA83" s="181"/>
      <c r="ALB83" s="181"/>
      <c r="ALC83" s="181"/>
      <c r="ALD83" s="181"/>
      <c r="ALE83" s="181"/>
      <c r="ALF83" s="181"/>
      <c r="ALG83" s="181"/>
      <c r="ALH83" s="181"/>
      <c r="ALI83" s="181"/>
      <c r="ALJ83" s="181"/>
      <c r="ALK83" s="181"/>
      <c r="ALL83" s="181"/>
      <c r="ALM83" s="181"/>
      <c r="ALN83" s="181"/>
      <c r="ALO83" s="181"/>
      <c r="ALP83" s="181"/>
      <c r="ALQ83" s="181"/>
      <c r="ALR83" s="181"/>
      <c r="ALS83" s="181"/>
      <c r="ALT83" s="181"/>
      <c r="ALU83" s="181"/>
      <c r="ALV83" s="181"/>
      <c r="ALW83" s="181"/>
      <c r="ALX83" s="181"/>
      <c r="ALY83" s="181"/>
      <c r="ALZ83" s="181"/>
      <c r="AMA83" s="181"/>
      <c r="AMB83" s="181"/>
      <c r="AMC83" s="181"/>
      <c r="AMD83" s="181"/>
      <c r="AME83" s="181"/>
      <c r="AMF83" s="181"/>
      <c r="AMG83" s="181"/>
      <c r="AMH83" s="181"/>
      <c r="AMI83" s="181"/>
      <c r="AMJ83" s="181"/>
      <c r="AMK83" s="181"/>
      <c r="AML83" s="181"/>
      <c r="AMM83" s="181"/>
      <c r="AMN83" s="181"/>
      <c r="AMO83" s="181"/>
      <c r="AMP83" s="181"/>
      <c r="AMQ83" s="181"/>
      <c r="AMR83" s="181"/>
      <c r="AMS83" s="181"/>
      <c r="AMT83" s="181"/>
      <c r="AMU83" s="181"/>
      <c r="AMV83" s="181"/>
      <c r="AMW83" s="181"/>
      <c r="AMX83" s="181"/>
      <c r="AMY83" s="181"/>
      <c r="AMZ83" s="181"/>
      <c r="ANA83" s="181"/>
      <c r="ANB83" s="181"/>
      <c r="ANC83" s="181"/>
      <c r="AND83" s="181"/>
      <c r="ANE83" s="181"/>
      <c r="ANF83" s="181"/>
      <c r="ANG83" s="181"/>
      <c r="ANH83" s="181"/>
      <c r="ANI83" s="181"/>
      <c r="ANJ83" s="181"/>
      <c r="ANK83" s="181"/>
      <c r="ANL83" s="181"/>
      <c r="ANM83" s="181"/>
      <c r="ANN83" s="181"/>
      <c r="ANO83" s="181"/>
      <c r="ANP83" s="181"/>
      <c r="ANQ83" s="181"/>
      <c r="ANR83" s="181"/>
      <c r="ANS83" s="181"/>
      <c r="ANT83" s="181"/>
      <c r="ANU83" s="181"/>
      <c r="ANV83" s="181"/>
      <c r="ANW83" s="181"/>
      <c r="ANX83" s="181"/>
      <c r="ANY83" s="181"/>
      <c r="ANZ83" s="181"/>
      <c r="AOA83" s="181"/>
      <c r="AOB83" s="181"/>
      <c r="AOC83" s="181"/>
      <c r="AOD83" s="181"/>
      <c r="AOE83" s="181"/>
      <c r="AOF83" s="181"/>
      <c r="AOG83" s="181"/>
      <c r="AOH83" s="181"/>
      <c r="AOI83" s="181"/>
      <c r="AOJ83" s="181"/>
      <c r="AOK83" s="181"/>
      <c r="AOL83" s="181"/>
      <c r="AOM83" s="181"/>
      <c r="AON83" s="181"/>
      <c r="AOO83" s="181"/>
      <c r="AOP83" s="181"/>
      <c r="AOQ83" s="181"/>
      <c r="AOR83" s="181"/>
      <c r="AOS83" s="181"/>
      <c r="AOT83" s="181"/>
      <c r="AOU83" s="181"/>
      <c r="AOV83" s="181"/>
      <c r="AOW83" s="181"/>
      <c r="AOX83" s="181"/>
      <c r="AOY83" s="181"/>
      <c r="AOZ83" s="181"/>
      <c r="APA83" s="181"/>
      <c r="APB83" s="181"/>
      <c r="APC83" s="181"/>
      <c r="APD83" s="181"/>
      <c r="APE83" s="181"/>
      <c r="APF83" s="181"/>
      <c r="APG83" s="181"/>
      <c r="APH83" s="181"/>
      <c r="API83" s="181"/>
    </row>
    <row r="84" spans="1:1101" s="181" customFormat="1" x14ac:dyDescent="0.25">
      <c r="A84" s="188" t="s">
        <v>13</v>
      </c>
      <c r="B84" s="191">
        <v>1</v>
      </c>
      <c r="C84" s="190">
        <f>D84+E84</f>
        <v>180</v>
      </c>
      <c r="D84" s="190">
        <f>D4</f>
        <v>179</v>
      </c>
      <c r="E84" s="191">
        <v>1</v>
      </c>
      <c r="F84" s="190"/>
      <c r="G84" s="207">
        <v>4.3289999999999997</v>
      </c>
      <c r="H84" s="192">
        <f t="shared" si="39"/>
        <v>8.66</v>
      </c>
      <c r="I84" s="193">
        <f t="shared" si="40"/>
        <v>10.7</v>
      </c>
    </row>
    <row r="85" spans="1:1101" s="181" customFormat="1" x14ac:dyDescent="0.25">
      <c r="A85" s="188" t="s">
        <v>13</v>
      </c>
      <c r="B85" s="191">
        <v>1</v>
      </c>
      <c r="C85" s="190">
        <f>D85+E85</f>
        <v>192</v>
      </c>
      <c r="D85" s="190">
        <f>D84</f>
        <v>179</v>
      </c>
      <c r="E85" s="191">
        <v>13</v>
      </c>
      <c r="F85" s="190"/>
      <c r="G85" s="207">
        <v>4.3289999999999997</v>
      </c>
      <c r="H85" s="192">
        <f t="shared" si="39"/>
        <v>112.55</v>
      </c>
      <c r="I85" s="193">
        <f t="shared" si="40"/>
        <v>139.1</v>
      </c>
    </row>
    <row r="86" spans="1:1101" x14ac:dyDescent="0.25">
      <c r="A86" s="188" t="s">
        <v>13</v>
      </c>
      <c r="B86" s="191">
        <v>1</v>
      </c>
      <c r="C86" s="190">
        <f>D86+E86</f>
        <v>190</v>
      </c>
      <c r="D86" s="190">
        <f>D85</f>
        <v>179</v>
      </c>
      <c r="E86" s="191">
        <v>11</v>
      </c>
      <c r="F86" s="190"/>
      <c r="G86" s="207">
        <v>4.3289999999999997</v>
      </c>
      <c r="H86" s="192">
        <f t="shared" si="39"/>
        <v>95.24</v>
      </c>
      <c r="I86" s="193">
        <f t="shared" si="40"/>
        <v>117.71</v>
      </c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  <c r="BA86" s="85"/>
      <c r="BB86" s="85"/>
      <c r="BC86" s="85"/>
      <c r="BD86" s="85"/>
      <c r="BE86" s="85"/>
      <c r="BF86" s="85"/>
      <c r="BG86" s="85"/>
      <c r="BH86" s="85"/>
      <c r="BI86" s="85"/>
      <c r="BJ86" s="85"/>
      <c r="BK86" s="85"/>
      <c r="BL86" s="85"/>
      <c r="BM86" s="85"/>
      <c r="BN86" s="85"/>
      <c r="BO86" s="85"/>
      <c r="BP86" s="85"/>
      <c r="BQ86" s="85"/>
      <c r="BR86" s="85"/>
      <c r="BS86" s="85"/>
      <c r="BT86" s="85"/>
      <c r="BU86" s="85"/>
      <c r="BV86" s="85"/>
      <c r="BW86" s="85"/>
      <c r="BX86" s="85"/>
      <c r="BY86" s="85"/>
      <c r="BZ86" s="85"/>
      <c r="CA86" s="85"/>
      <c r="CB86" s="85"/>
      <c r="CC86" s="85"/>
      <c r="CD86" s="85"/>
      <c r="CE86" s="85"/>
      <c r="CF86" s="85"/>
      <c r="CG86" s="85"/>
      <c r="CH86" s="85"/>
      <c r="CI86" s="85"/>
      <c r="CJ86" s="85"/>
      <c r="CK86" s="85"/>
      <c r="CL86" s="85"/>
      <c r="CM86" s="85"/>
      <c r="CN86" s="85"/>
      <c r="CO86" s="85"/>
      <c r="CP86" s="85"/>
      <c r="CQ86" s="85"/>
      <c r="CR86" s="85"/>
      <c r="CS86" s="85"/>
      <c r="CT86" s="85"/>
      <c r="CU86" s="85"/>
      <c r="CV86" s="85"/>
      <c r="CW86" s="85"/>
      <c r="CX86" s="85"/>
      <c r="CY86" s="85"/>
      <c r="CZ86" s="85"/>
      <c r="DA86" s="85"/>
      <c r="DB86" s="85"/>
      <c r="DC86" s="85"/>
      <c r="DD86" s="85"/>
      <c r="DE86" s="85"/>
      <c r="DF86" s="85"/>
      <c r="DG86" s="85"/>
      <c r="DH86" s="85"/>
      <c r="DI86" s="85"/>
      <c r="DJ86" s="85"/>
      <c r="DK86" s="85"/>
      <c r="DL86" s="85"/>
      <c r="DM86" s="85"/>
      <c r="DN86" s="85"/>
      <c r="DO86" s="85"/>
      <c r="DP86" s="85"/>
      <c r="DQ86" s="85"/>
      <c r="DR86" s="85"/>
      <c r="DS86" s="85"/>
      <c r="DT86" s="85"/>
      <c r="DU86" s="85"/>
      <c r="DV86" s="85"/>
      <c r="DW86" s="85"/>
      <c r="DX86" s="85"/>
      <c r="DY86" s="85"/>
      <c r="DZ86" s="85"/>
      <c r="EA86" s="85"/>
      <c r="EB86" s="85"/>
      <c r="EC86" s="85"/>
      <c r="ED86" s="85"/>
      <c r="EE86" s="85"/>
      <c r="EF86" s="85"/>
      <c r="EG86" s="85"/>
      <c r="EH86" s="85"/>
      <c r="EI86" s="85"/>
      <c r="EJ86" s="85"/>
      <c r="EK86" s="85"/>
      <c r="EL86" s="85"/>
      <c r="EM86" s="85"/>
      <c r="EN86" s="85"/>
      <c r="EO86" s="85"/>
      <c r="EP86" s="85"/>
      <c r="EQ86" s="85"/>
      <c r="ER86" s="85"/>
      <c r="ES86" s="85"/>
      <c r="ET86" s="85"/>
      <c r="EU86" s="85"/>
      <c r="EV86" s="85"/>
      <c r="EW86" s="85"/>
      <c r="EX86" s="85"/>
      <c r="EY86" s="85"/>
      <c r="EZ86" s="85"/>
      <c r="FA86" s="85"/>
      <c r="FB86" s="85"/>
      <c r="FC86" s="85"/>
      <c r="FD86" s="85"/>
      <c r="FE86" s="85"/>
      <c r="FF86" s="85"/>
      <c r="FG86" s="85"/>
      <c r="FH86" s="85"/>
      <c r="FI86" s="85"/>
      <c r="FJ86" s="85"/>
      <c r="FK86" s="85"/>
      <c r="FL86" s="85"/>
      <c r="FM86" s="85"/>
      <c r="FN86" s="85"/>
      <c r="FO86" s="85"/>
      <c r="FP86" s="85"/>
      <c r="FQ86" s="85"/>
      <c r="FR86" s="85"/>
      <c r="FS86" s="85"/>
      <c r="FT86" s="85"/>
      <c r="FU86" s="85"/>
      <c r="FV86" s="85"/>
      <c r="FW86" s="85"/>
      <c r="FX86" s="85"/>
      <c r="FY86" s="85"/>
      <c r="FZ86" s="85"/>
      <c r="GA86" s="85"/>
      <c r="GB86" s="85"/>
      <c r="GC86" s="85"/>
      <c r="GD86" s="85"/>
      <c r="GE86" s="85"/>
      <c r="GF86" s="85"/>
      <c r="GG86" s="85"/>
      <c r="GH86" s="85"/>
      <c r="GI86" s="85"/>
      <c r="GJ86" s="85"/>
      <c r="GK86" s="85"/>
      <c r="GL86" s="85"/>
      <c r="GM86" s="85"/>
      <c r="GN86" s="85"/>
      <c r="GO86" s="85"/>
      <c r="GP86" s="85"/>
      <c r="GQ86" s="85"/>
      <c r="GR86" s="85"/>
      <c r="GS86" s="85"/>
      <c r="GT86" s="85"/>
      <c r="GU86" s="85"/>
      <c r="GV86" s="85"/>
      <c r="GW86" s="85"/>
      <c r="GX86" s="85"/>
      <c r="GY86" s="85"/>
      <c r="GZ86" s="85"/>
      <c r="HA86" s="85"/>
      <c r="HB86" s="85"/>
      <c r="HC86" s="85"/>
      <c r="HD86" s="85"/>
      <c r="HE86" s="85"/>
      <c r="HF86" s="85"/>
      <c r="HG86" s="85"/>
      <c r="HH86" s="85"/>
      <c r="HI86" s="85"/>
      <c r="HJ86" s="85"/>
      <c r="HK86" s="85"/>
      <c r="HL86" s="85"/>
      <c r="HM86" s="85"/>
      <c r="HN86" s="85"/>
      <c r="HO86" s="85"/>
      <c r="HP86" s="85"/>
      <c r="HQ86" s="85"/>
      <c r="HR86" s="85"/>
      <c r="HS86" s="85"/>
      <c r="HT86" s="85"/>
      <c r="HU86" s="85"/>
      <c r="HV86" s="85"/>
      <c r="HW86" s="85"/>
      <c r="HX86" s="85"/>
      <c r="HY86" s="85"/>
      <c r="HZ86" s="85"/>
      <c r="IA86" s="85"/>
      <c r="IB86" s="85"/>
      <c r="IC86" s="85"/>
      <c r="ID86" s="85"/>
      <c r="IE86" s="85"/>
      <c r="IF86" s="85"/>
      <c r="IG86" s="85"/>
      <c r="IH86" s="85"/>
      <c r="II86" s="85"/>
      <c r="IJ86" s="85"/>
      <c r="IK86" s="85"/>
      <c r="IL86" s="85"/>
      <c r="IM86" s="85"/>
      <c r="IN86" s="85"/>
      <c r="IO86" s="85"/>
      <c r="IP86" s="85"/>
      <c r="IQ86" s="85"/>
      <c r="IR86" s="85"/>
      <c r="IS86" s="85"/>
      <c r="IT86" s="85"/>
      <c r="IU86" s="85"/>
      <c r="IV86" s="85"/>
      <c r="IW86" s="85"/>
      <c r="IX86" s="85"/>
      <c r="IY86" s="85"/>
      <c r="IZ86" s="85"/>
      <c r="JA86" s="85"/>
      <c r="JB86" s="85"/>
      <c r="JC86" s="85"/>
      <c r="JD86" s="85"/>
      <c r="JE86" s="85"/>
      <c r="JF86" s="85"/>
      <c r="JG86" s="85"/>
      <c r="JH86" s="85"/>
      <c r="JI86" s="85"/>
      <c r="JJ86" s="85"/>
      <c r="JK86" s="85"/>
      <c r="JL86" s="85"/>
      <c r="JM86" s="85"/>
      <c r="JN86" s="85"/>
      <c r="JO86" s="85"/>
      <c r="JP86" s="85"/>
      <c r="JQ86" s="85"/>
      <c r="JR86" s="85"/>
      <c r="JS86" s="85"/>
      <c r="JT86" s="85"/>
      <c r="JU86" s="85"/>
      <c r="JV86" s="85"/>
      <c r="JW86" s="85"/>
      <c r="JX86" s="85"/>
      <c r="JY86" s="85"/>
      <c r="JZ86" s="85"/>
      <c r="KA86" s="85"/>
      <c r="KB86" s="85"/>
      <c r="KC86" s="85"/>
      <c r="KD86" s="85"/>
      <c r="KE86" s="85"/>
      <c r="KF86" s="85"/>
      <c r="KG86" s="85"/>
      <c r="KH86" s="85"/>
      <c r="KI86" s="85"/>
      <c r="KJ86" s="85"/>
      <c r="KK86" s="85"/>
      <c r="KL86" s="85"/>
      <c r="KM86" s="85"/>
      <c r="KN86" s="85"/>
      <c r="KO86" s="85"/>
      <c r="KP86" s="85"/>
      <c r="KQ86" s="85"/>
      <c r="KR86" s="85"/>
      <c r="KS86" s="85"/>
      <c r="KT86" s="85"/>
      <c r="KU86" s="85"/>
      <c r="KV86" s="85"/>
      <c r="KW86" s="85"/>
      <c r="KX86" s="85"/>
      <c r="KY86" s="85"/>
      <c r="KZ86" s="85"/>
      <c r="LA86" s="85"/>
      <c r="LB86" s="85"/>
      <c r="LC86" s="85"/>
      <c r="LD86" s="85"/>
      <c r="LE86" s="85"/>
      <c r="LF86" s="85"/>
      <c r="LG86" s="85"/>
      <c r="LH86" s="85"/>
      <c r="LI86" s="85"/>
      <c r="LJ86" s="85"/>
      <c r="LK86" s="85"/>
      <c r="LL86" s="85"/>
      <c r="LM86" s="85"/>
      <c r="LN86" s="85"/>
      <c r="LO86" s="85"/>
      <c r="LP86" s="85"/>
      <c r="LQ86" s="85"/>
      <c r="LR86" s="85"/>
      <c r="LS86" s="85"/>
      <c r="LT86" s="85"/>
      <c r="LU86" s="85"/>
      <c r="LV86" s="85"/>
      <c r="LW86" s="85"/>
      <c r="LX86" s="85"/>
      <c r="LY86" s="85"/>
      <c r="LZ86" s="85"/>
      <c r="MA86" s="85"/>
      <c r="MB86" s="85"/>
      <c r="MC86" s="85"/>
      <c r="MD86" s="85"/>
      <c r="ME86" s="85"/>
      <c r="MF86" s="85"/>
      <c r="MG86" s="85"/>
      <c r="MH86" s="85"/>
      <c r="MI86" s="85"/>
      <c r="MJ86" s="85"/>
      <c r="MK86" s="85"/>
      <c r="ML86" s="85"/>
      <c r="MM86" s="85"/>
      <c r="MN86" s="85"/>
      <c r="MO86" s="85"/>
      <c r="MP86" s="85"/>
      <c r="MQ86" s="85"/>
      <c r="MR86" s="85"/>
      <c r="MS86" s="85"/>
      <c r="MT86" s="85"/>
      <c r="MU86" s="85"/>
      <c r="MV86" s="85"/>
      <c r="MW86" s="85"/>
      <c r="MX86" s="85"/>
      <c r="MY86" s="85"/>
      <c r="MZ86" s="85"/>
      <c r="NA86" s="85"/>
      <c r="NB86" s="85"/>
      <c r="NC86" s="85"/>
      <c r="ND86" s="85"/>
      <c r="NE86" s="85"/>
      <c r="NF86" s="85"/>
      <c r="NG86" s="85"/>
      <c r="NH86" s="85"/>
      <c r="NI86" s="85"/>
      <c r="NJ86" s="85"/>
      <c r="NK86" s="85"/>
      <c r="NL86" s="85"/>
      <c r="NM86" s="85"/>
      <c r="NN86" s="85"/>
      <c r="NO86" s="85"/>
      <c r="NP86" s="85"/>
      <c r="NQ86" s="85"/>
      <c r="NR86" s="85"/>
      <c r="NS86" s="85"/>
      <c r="NT86" s="85"/>
      <c r="NU86" s="85"/>
      <c r="NV86" s="85"/>
      <c r="NW86" s="85"/>
      <c r="NX86" s="85"/>
      <c r="NY86" s="85"/>
      <c r="NZ86" s="85"/>
      <c r="OA86" s="85"/>
      <c r="OB86" s="85"/>
      <c r="OC86" s="85"/>
      <c r="OD86" s="85"/>
      <c r="OE86" s="85"/>
      <c r="OF86" s="85"/>
      <c r="OG86" s="85"/>
      <c r="OH86" s="85"/>
      <c r="OI86" s="85"/>
      <c r="OJ86" s="85"/>
      <c r="OK86" s="85"/>
      <c r="OL86" s="85"/>
      <c r="OM86" s="85"/>
      <c r="ON86" s="85"/>
      <c r="OO86" s="85"/>
      <c r="OP86" s="85"/>
      <c r="OQ86" s="85"/>
      <c r="OR86" s="85"/>
      <c r="OS86" s="85"/>
      <c r="OT86" s="85"/>
      <c r="OU86" s="85"/>
      <c r="OV86" s="85"/>
      <c r="OW86" s="85"/>
      <c r="OX86" s="85"/>
      <c r="OY86" s="85"/>
      <c r="OZ86" s="85"/>
      <c r="PA86" s="85"/>
      <c r="PB86" s="85"/>
      <c r="PC86" s="85"/>
      <c r="PD86" s="85"/>
      <c r="PE86" s="85"/>
      <c r="PF86" s="85"/>
      <c r="PG86" s="85"/>
      <c r="PH86" s="85"/>
      <c r="PI86" s="85"/>
      <c r="PJ86" s="85"/>
      <c r="PK86" s="85"/>
      <c r="PL86" s="85"/>
      <c r="PM86" s="85"/>
      <c r="PN86" s="85"/>
      <c r="PO86" s="85"/>
      <c r="PP86" s="85"/>
      <c r="PQ86" s="85"/>
      <c r="PR86" s="85"/>
      <c r="PS86" s="85"/>
      <c r="PT86" s="85"/>
      <c r="PU86" s="85"/>
      <c r="PV86" s="85"/>
      <c r="PW86" s="85"/>
      <c r="PX86" s="85"/>
      <c r="PY86" s="85"/>
      <c r="PZ86" s="85"/>
      <c r="QA86" s="85"/>
      <c r="QB86" s="85"/>
      <c r="QC86" s="85"/>
      <c r="QD86" s="85"/>
      <c r="QE86" s="85"/>
      <c r="QF86" s="85"/>
      <c r="QG86" s="85"/>
      <c r="QH86" s="85"/>
      <c r="QI86" s="85"/>
      <c r="QJ86" s="85"/>
      <c r="QK86" s="85"/>
      <c r="QL86" s="85"/>
      <c r="QM86" s="85"/>
      <c r="QN86" s="85"/>
      <c r="QO86" s="85"/>
      <c r="QP86" s="85"/>
      <c r="QQ86" s="85"/>
      <c r="QR86" s="85"/>
      <c r="QS86" s="85"/>
      <c r="QT86" s="85"/>
      <c r="QU86" s="85"/>
      <c r="QV86" s="85"/>
      <c r="QW86" s="85"/>
      <c r="QX86" s="85"/>
      <c r="QY86" s="85"/>
      <c r="QZ86" s="85"/>
      <c r="RA86" s="85"/>
      <c r="RB86" s="85"/>
      <c r="RC86" s="85"/>
      <c r="RD86" s="85"/>
      <c r="RE86" s="85"/>
      <c r="RF86" s="85"/>
      <c r="RG86" s="85"/>
      <c r="RH86" s="85"/>
      <c r="RI86" s="85"/>
      <c r="RJ86" s="85"/>
      <c r="RK86" s="85"/>
      <c r="RL86" s="85"/>
      <c r="RM86" s="85"/>
      <c r="RN86" s="85"/>
      <c r="RO86" s="85"/>
      <c r="RP86" s="85"/>
      <c r="RQ86" s="85"/>
      <c r="RR86" s="85"/>
      <c r="RS86" s="85"/>
      <c r="RT86" s="85"/>
      <c r="RU86" s="85"/>
      <c r="RV86" s="85"/>
      <c r="RW86" s="85"/>
      <c r="RX86" s="85"/>
      <c r="RY86" s="85"/>
      <c r="RZ86" s="85"/>
      <c r="SA86" s="85"/>
      <c r="SB86" s="85"/>
      <c r="SC86" s="85"/>
      <c r="SD86" s="85"/>
      <c r="SE86" s="85"/>
      <c r="SF86" s="85"/>
      <c r="SG86" s="85"/>
      <c r="SH86" s="85"/>
      <c r="SI86" s="85"/>
      <c r="SJ86" s="85"/>
      <c r="SK86" s="85"/>
      <c r="SL86" s="85"/>
      <c r="SM86" s="85"/>
      <c r="SN86" s="85"/>
      <c r="SO86" s="85"/>
      <c r="SP86" s="85"/>
      <c r="SQ86" s="85"/>
      <c r="SR86" s="85"/>
      <c r="SS86" s="85"/>
      <c r="ST86" s="85"/>
      <c r="SU86" s="85"/>
      <c r="SV86" s="85"/>
      <c r="SW86" s="85"/>
      <c r="SX86" s="85"/>
      <c r="SY86" s="85"/>
      <c r="SZ86" s="85"/>
      <c r="TA86" s="85"/>
      <c r="TB86" s="85"/>
      <c r="TC86" s="85"/>
      <c r="TD86" s="85"/>
      <c r="TE86" s="85"/>
      <c r="TF86" s="85"/>
      <c r="TG86" s="85"/>
      <c r="TH86" s="85"/>
      <c r="TI86" s="85"/>
      <c r="TJ86" s="85"/>
      <c r="TK86" s="85"/>
      <c r="TL86" s="85"/>
      <c r="TM86" s="85"/>
      <c r="TN86" s="85"/>
      <c r="TO86" s="85"/>
      <c r="TP86" s="85"/>
      <c r="TQ86" s="85"/>
      <c r="TR86" s="85"/>
      <c r="TS86" s="85"/>
      <c r="TT86" s="85"/>
      <c r="TU86" s="85"/>
      <c r="TV86" s="85"/>
      <c r="TW86" s="85"/>
      <c r="TX86" s="85"/>
      <c r="TY86" s="85"/>
      <c r="TZ86" s="85"/>
      <c r="UA86" s="85"/>
      <c r="UB86" s="85"/>
      <c r="UC86" s="85"/>
      <c r="UD86" s="85"/>
      <c r="UE86" s="85"/>
      <c r="UF86" s="85"/>
      <c r="UG86" s="85"/>
      <c r="UH86" s="85"/>
      <c r="UI86" s="85"/>
      <c r="UJ86" s="85"/>
      <c r="UK86" s="85"/>
      <c r="UL86" s="85"/>
      <c r="UM86" s="85"/>
      <c r="UN86" s="85"/>
      <c r="UO86" s="85"/>
      <c r="UP86" s="85"/>
      <c r="UQ86" s="85"/>
      <c r="UR86" s="85"/>
      <c r="US86" s="85"/>
      <c r="UT86" s="85"/>
      <c r="UU86" s="85"/>
      <c r="UV86" s="85"/>
      <c r="UW86" s="85"/>
      <c r="UX86" s="85"/>
      <c r="UY86" s="85"/>
      <c r="UZ86" s="85"/>
      <c r="VA86" s="85"/>
      <c r="VB86" s="85"/>
      <c r="VC86" s="85"/>
      <c r="VD86" s="85"/>
      <c r="VE86" s="85"/>
      <c r="VF86" s="85"/>
      <c r="VG86" s="85"/>
      <c r="VH86" s="85"/>
      <c r="VI86" s="85"/>
      <c r="VJ86" s="85"/>
      <c r="VK86" s="85"/>
      <c r="VL86" s="85"/>
      <c r="VM86" s="85"/>
      <c r="VN86" s="85"/>
      <c r="VO86" s="85"/>
      <c r="VP86" s="85"/>
      <c r="VQ86" s="85"/>
      <c r="VR86" s="85"/>
      <c r="VS86" s="85"/>
      <c r="VT86" s="85"/>
      <c r="VU86" s="85"/>
      <c r="VV86" s="85"/>
      <c r="VW86" s="85"/>
      <c r="VX86" s="85"/>
      <c r="VY86" s="85"/>
      <c r="VZ86" s="85"/>
      <c r="WA86" s="85"/>
      <c r="WB86" s="85"/>
      <c r="WC86" s="85"/>
      <c r="WD86" s="85"/>
      <c r="WE86" s="85"/>
      <c r="WF86" s="85"/>
      <c r="WG86" s="85"/>
      <c r="WH86" s="85"/>
      <c r="WI86" s="85"/>
      <c r="WJ86" s="85"/>
      <c r="WK86" s="85"/>
      <c r="WL86" s="85"/>
      <c r="WM86" s="85"/>
      <c r="WN86" s="85"/>
      <c r="WO86" s="85"/>
      <c r="WP86" s="85"/>
      <c r="WQ86" s="85"/>
      <c r="WR86" s="85"/>
      <c r="WS86" s="85"/>
      <c r="WT86" s="85"/>
      <c r="WU86" s="85"/>
      <c r="WV86" s="85"/>
      <c r="WW86" s="85"/>
      <c r="WX86" s="85"/>
      <c r="WY86" s="85"/>
      <c r="WZ86" s="85"/>
      <c r="XA86" s="85"/>
      <c r="XB86" s="85"/>
      <c r="XC86" s="85"/>
      <c r="XD86" s="85"/>
      <c r="XE86" s="85"/>
      <c r="XF86" s="85"/>
      <c r="XG86" s="85"/>
      <c r="XH86" s="85"/>
      <c r="XI86" s="85"/>
      <c r="XJ86" s="85"/>
      <c r="XK86" s="85"/>
      <c r="XL86" s="85"/>
      <c r="XM86" s="85"/>
      <c r="XN86" s="85"/>
      <c r="XO86" s="85"/>
      <c r="XP86" s="85"/>
      <c r="XQ86" s="85"/>
      <c r="XR86" s="85"/>
      <c r="XS86" s="85"/>
      <c r="XT86" s="85"/>
      <c r="XU86" s="85"/>
      <c r="XV86" s="85"/>
      <c r="XW86" s="85"/>
      <c r="XX86" s="85"/>
      <c r="XY86" s="85"/>
      <c r="XZ86" s="85"/>
      <c r="YA86" s="85"/>
      <c r="YB86" s="85"/>
      <c r="YC86" s="85"/>
      <c r="YD86" s="85"/>
      <c r="YE86" s="85"/>
      <c r="YF86" s="85"/>
      <c r="YG86" s="85"/>
      <c r="YH86" s="85"/>
      <c r="YI86" s="85"/>
      <c r="YJ86" s="85"/>
      <c r="YK86" s="85"/>
      <c r="YL86" s="85"/>
      <c r="YM86" s="85"/>
      <c r="YN86" s="85"/>
      <c r="YO86" s="85"/>
      <c r="YP86" s="85"/>
      <c r="YQ86" s="85"/>
      <c r="YR86" s="85"/>
      <c r="YS86" s="85"/>
      <c r="YT86" s="85"/>
      <c r="YU86" s="85"/>
      <c r="YV86" s="85"/>
      <c r="YW86" s="85"/>
      <c r="YX86" s="85"/>
      <c r="YY86" s="85"/>
      <c r="YZ86" s="85"/>
      <c r="ZA86" s="85"/>
      <c r="ZB86" s="85"/>
      <c r="ZC86" s="85"/>
      <c r="ZD86" s="85"/>
      <c r="ZE86" s="85"/>
      <c r="ZF86" s="85"/>
      <c r="ZG86" s="85"/>
      <c r="ZH86" s="85"/>
      <c r="ZI86" s="85"/>
      <c r="ZJ86" s="85"/>
      <c r="ZK86" s="85"/>
      <c r="ZL86" s="85"/>
      <c r="ZM86" s="85"/>
      <c r="ZN86" s="85"/>
      <c r="ZO86" s="85"/>
      <c r="ZP86" s="85"/>
      <c r="ZQ86" s="85"/>
      <c r="ZR86" s="85"/>
      <c r="ZS86" s="85"/>
      <c r="ZT86" s="85"/>
      <c r="ZU86" s="85"/>
      <c r="ZV86" s="85"/>
      <c r="ZW86" s="85"/>
      <c r="ZX86" s="85"/>
      <c r="ZY86" s="85"/>
      <c r="ZZ86" s="85"/>
      <c r="AAA86" s="85"/>
      <c r="AAB86" s="85"/>
      <c r="AAC86" s="85"/>
      <c r="AAD86" s="85"/>
      <c r="AAE86" s="85"/>
      <c r="AAF86" s="85"/>
      <c r="AAG86" s="85"/>
      <c r="AAH86" s="85"/>
      <c r="AAI86" s="85"/>
      <c r="AAJ86" s="85"/>
      <c r="AAK86" s="85"/>
      <c r="AAL86" s="85"/>
      <c r="AAM86" s="85"/>
      <c r="AAN86" s="85"/>
      <c r="AAO86" s="85"/>
      <c r="AAP86" s="85"/>
      <c r="AAQ86" s="85"/>
      <c r="AAR86" s="85"/>
      <c r="AAS86" s="85"/>
      <c r="AAT86" s="85"/>
      <c r="AAU86" s="85"/>
      <c r="AAV86" s="85"/>
      <c r="AAW86" s="85"/>
      <c r="AAX86" s="85"/>
      <c r="AAY86" s="85"/>
      <c r="AAZ86" s="85"/>
      <c r="ABA86" s="85"/>
      <c r="ABB86" s="85"/>
      <c r="ABC86" s="85"/>
      <c r="ABD86" s="85"/>
      <c r="ABE86" s="85"/>
      <c r="ABF86" s="85"/>
      <c r="ABG86" s="85"/>
      <c r="ABH86" s="85"/>
      <c r="ABI86" s="85"/>
      <c r="ABJ86" s="85"/>
      <c r="ABK86" s="85"/>
      <c r="ABL86" s="85"/>
      <c r="ABM86" s="85"/>
      <c r="ABN86" s="85"/>
      <c r="ABO86" s="85"/>
      <c r="ABP86" s="85"/>
      <c r="ABQ86" s="85"/>
      <c r="ABR86" s="85"/>
      <c r="ABS86" s="85"/>
      <c r="ABT86" s="85"/>
      <c r="ABU86" s="85"/>
      <c r="ABV86" s="85"/>
      <c r="ABW86" s="85"/>
      <c r="ABX86" s="85"/>
      <c r="ABY86" s="85"/>
      <c r="ABZ86" s="85"/>
      <c r="ACA86" s="85"/>
      <c r="ACB86" s="85"/>
      <c r="ACC86" s="85"/>
      <c r="ACD86" s="85"/>
      <c r="ACE86" s="85"/>
      <c r="ACF86" s="85"/>
      <c r="ACG86" s="85"/>
      <c r="ACH86" s="85"/>
      <c r="ACI86" s="85"/>
      <c r="ACJ86" s="85"/>
      <c r="ACK86" s="85"/>
      <c r="ACL86" s="85"/>
      <c r="ACM86" s="85"/>
      <c r="ACN86" s="85"/>
      <c r="ACO86" s="85"/>
      <c r="ACP86" s="85"/>
      <c r="ACQ86" s="85"/>
      <c r="ACR86" s="85"/>
      <c r="ACS86" s="85"/>
      <c r="ACT86" s="85"/>
      <c r="ACU86" s="85"/>
      <c r="ACV86" s="85"/>
      <c r="ACW86" s="85"/>
      <c r="ACX86" s="85"/>
      <c r="ACY86" s="85"/>
      <c r="ACZ86" s="85"/>
      <c r="ADA86" s="85"/>
      <c r="ADB86" s="85"/>
      <c r="ADC86" s="85"/>
      <c r="ADD86" s="85"/>
      <c r="ADE86" s="85"/>
      <c r="ADF86" s="85"/>
      <c r="ADG86" s="85"/>
      <c r="ADH86" s="85"/>
      <c r="ADI86" s="85"/>
      <c r="ADJ86" s="85"/>
      <c r="ADK86" s="85"/>
      <c r="ADL86" s="85"/>
      <c r="ADM86" s="85"/>
      <c r="ADN86" s="85"/>
      <c r="ADO86" s="85"/>
      <c r="ADP86" s="85"/>
      <c r="ADQ86" s="85"/>
      <c r="ADR86" s="85"/>
      <c r="ADS86" s="85"/>
      <c r="ADT86" s="85"/>
      <c r="ADU86" s="85"/>
      <c r="ADV86" s="85"/>
      <c r="ADW86" s="85"/>
      <c r="ADX86" s="85"/>
      <c r="ADY86" s="85"/>
      <c r="ADZ86" s="85"/>
      <c r="AEA86" s="85"/>
      <c r="AEB86" s="85"/>
      <c r="AEC86" s="85"/>
      <c r="AED86" s="85"/>
      <c r="AEE86" s="85"/>
      <c r="AEF86" s="85"/>
      <c r="AEG86" s="85"/>
      <c r="AEH86" s="85"/>
      <c r="AEI86" s="85"/>
      <c r="AEJ86" s="85"/>
      <c r="AEK86" s="85"/>
      <c r="AEL86" s="85"/>
      <c r="AEM86" s="85"/>
      <c r="AEN86" s="85"/>
      <c r="AEO86" s="85"/>
      <c r="AEP86" s="85"/>
      <c r="AEQ86" s="85"/>
      <c r="AER86" s="85"/>
      <c r="AES86" s="85"/>
      <c r="AET86" s="85"/>
      <c r="AEU86" s="85"/>
      <c r="AEV86" s="85"/>
      <c r="AEW86" s="85"/>
      <c r="AEX86" s="85"/>
      <c r="AEY86" s="85"/>
      <c r="AEZ86" s="85"/>
      <c r="AFA86" s="85"/>
      <c r="AFB86" s="85"/>
      <c r="AFC86" s="85"/>
      <c r="AFD86" s="85"/>
      <c r="AFE86" s="85"/>
      <c r="AFF86" s="85"/>
      <c r="AFG86" s="85"/>
      <c r="AFH86" s="85"/>
      <c r="AFI86" s="85"/>
      <c r="AFJ86" s="85"/>
      <c r="AFK86" s="85"/>
      <c r="AFL86" s="85"/>
      <c r="AFM86" s="85"/>
      <c r="AFN86" s="85"/>
      <c r="AFO86" s="85"/>
      <c r="AFP86" s="85"/>
      <c r="AFQ86" s="85"/>
      <c r="AFR86" s="85"/>
      <c r="AFS86" s="85"/>
      <c r="AFT86" s="85"/>
      <c r="AFU86" s="85"/>
      <c r="AFV86" s="85"/>
      <c r="AFW86" s="85"/>
      <c r="AFX86" s="85"/>
      <c r="AFY86" s="85"/>
      <c r="AFZ86" s="85"/>
      <c r="AGA86" s="85"/>
      <c r="AGB86" s="85"/>
      <c r="AGC86" s="85"/>
      <c r="AGD86" s="85"/>
      <c r="AGE86" s="85"/>
      <c r="AGF86" s="85"/>
      <c r="AGG86" s="85"/>
      <c r="AGH86" s="85"/>
      <c r="AGI86" s="85"/>
      <c r="AGJ86" s="85"/>
      <c r="AGK86" s="85"/>
      <c r="AGL86" s="85"/>
      <c r="AGM86" s="85"/>
      <c r="AGN86" s="85"/>
      <c r="AGO86" s="85"/>
      <c r="AGP86" s="85"/>
      <c r="AGQ86" s="85"/>
      <c r="AGR86" s="85"/>
      <c r="AGS86" s="85"/>
      <c r="AGT86" s="85"/>
      <c r="AGU86" s="85"/>
      <c r="AGV86" s="85"/>
      <c r="AGW86" s="85"/>
      <c r="AGX86" s="85"/>
      <c r="AGY86" s="85"/>
      <c r="AGZ86" s="85"/>
      <c r="AHA86" s="85"/>
      <c r="AHB86" s="85"/>
      <c r="AHC86" s="85"/>
      <c r="AHD86" s="85"/>
      <c r="AHE86" s="85"/>
      <c r="AHF86" s="85"/>
      <c r="AHG86" s="85"/>
      <c r="AHH86" s="85"/>
      <c r="AHI86" s="85"/>
      <c r="AHJ86" s="85"/>
      <c r="AHK86" s="85"/>
      <c r="AHL86" s="85"/>
      <c r="AHM86" s="85"/>
      <c r="AHN86" s="85"/>
      <c r="AHO86" s="85"/>
      <c r="AHP86" s="85"/>
      <c r="AHQ86" s="85"/>
      <c r="AHR86" s="85"/>
      <c r="AHS86" s="85"/>
      <c r="AHT86" s="85"/>
      <c r="AHU86" s="85"/>
      <c r="AHV86" s="85"/>
      <c r="AHW86" s="85"/>
      <c r="AHX86" s="85"/>
      <c r="AHY86" s="85"/>
      <c r="AHZ86" s="85"/>
      <c r="AIA86" s="85"/>
      <c r="AIB86" s="85"/>
      <c r="AIC86" s="85"/>
      <c r="AID86" s="85"/>
      <c r="AIE86" s="85"/>
      <c r="AIF86" s="85"/>
      <c r="AIG86" s="85"/>
      <c r="AIH86" s="85"/>
      <c r="AII86" s="85"/>
      <c r="AIJ86" s="85"/>
      <c r="AIK86" s="85"/>
      <c r="AIL86" s="85"/>
      <c r="AIM86" s="85"/>
      <c r="AIN86" s="85"/>
      <c r="AIO86" s="85"/>
      <c r="AIP86" s="85"/>
      <c r="AIQ86" s="85"/>
      <c r="AIR86" s="85"/>
      <c r="AIS86" s="85"/>
      <c r="AIT86" s="85"/>
      <c r="AIU86" s="85"/>
      <c r="AIV86" s="85"/>
      <c r="AIW86" s="85"/>
      <c r="AIX86" s="85"/>
      <c r="AIY86" s="85"/>
      <c r="AIZ86" s="85"/>
      <c r="AJA86" s="85"/>
      <c r="AJB86" s="85"/>
      <c r="AJC86" s="85"/>
      <c r="AJD86" s="85"/>
      <c r="AJE86" s="85"/>
      <c r="AJF86" s="85"/>
      <c r="AJG86" s="85"/>
      <c r="AJH86" s="85"/>
      <c r="AJI86" s="85"/>
      <c r="AJJ86" s="85"/>
      <c r="AJK86" s="85"/>
      <c r="AJL86" s="85"/>
      <c r="AJM86" s="85"/>
      <c r="AJN86" s="85"/>
      <c r="AJO86" s="85"/>
      <c r="AJP86" s="85"/>
      <c r="AJQ86" s="85"/>
      <c r="AJR86" s="85"/>
      <c r="AJS86" s="85"/>
      <c r="AJT86" s="85"/>
      <c r="AJU86" s="85"/>
      <c r="AJV86" s="85"/>
      <c r="AJW86" s="85"/>
      <c r="AJX86" s="85"/>
      <c r="AJY86" s="85"/>
      <c r="AJZ86" s="85"/>
      <c r="AKA86" s="85"/>
      <c r="AKB86" s="85"/>
      <c r="AKC86" s="85"/>
      <c r="AKD86" s="85"/>
      <c r="AKE86" s="85"/>
      <c r="AKF86" s="85"/>
      <c r="AKG86" s="85"/>
      <c r="AKH86" s="85"/>
      <c r="AKI86" s="85"/>
      <c r="AKJ86" s="85"/>
      <c r="AKK86" s="85"/>
      <c r="AKL86" s="85"/>
      <c r="AKM86" s="85"/>
      <c r="AKN86" s="85"/>
      <c r="AKO86" s="85"/>
      <c r="AKP86" s="85"/>
      <c r="AKQ86" s="85"/>
      <c r="AKR86" s="85"/>
      <c r="AKS86" s="85"/>
      <c r="AKT86" s="85"/>
      <c r="AKU86" s="85"/>
      <c r="AKV86" s="85"/>
      <c r="AKW86" s="85"/>
      <c r="AKX86" s="85"/>
      <c r="AKY86" s="85"/>
      <c r="AKZ86" s="85"/>
      <c r="ALA86" s="85"/>
      <c r="ALB86" s="85"/>
      <c r="ALC86" s="85"/>
      <c r="ALD86" s="85"/>
      <c r="ALE86" s="85"/>
      <c r="ALF86" s="85"/>
      <c r="ALG86" s="85"/>
      <c r="ALH86" s="85"/>
      <c r="ALI86" s="85"/>
      <c r="ALJ86" s="85"/>
      <c r="ALK86" s="85"/>
      <c r="ALL86" s="85"/>
      <c r="ALM86" s="85"/>
      <c r="ALN86" s="85"/>
      <c r="ALO86" s="85"/>
      <c r="ALP86" s="85"/>
      <c r="ALQ86" s="85"/>
      <c r="ALR86" s="85"/>
      <c r="ALS86" s="85"/>
      <c r="ALT86" s="85"/>
      <c r="ALU86" s="85"/>
      <c r="ALV86" s="85"/>
      <c r="ALW86" s="85"/>
      <c r="ALX86" s="85"/>
      <c r="ALY86" s="85"/>
      <c r="ALZ86" s="85"/>
      <c r="AMA86" s="85"/>
      <c r="AMB86" s="85"/>
      <c r="AMC86" s="85"/>
      <c r="AMD86" s="85"/>
      <c r="AME86" s="85"/>
      <c r="AMF86" s="85"/>
      <c r="AMG86" s="85"/>
      <c r="AMH86" s="85"/>
      <c r="AMI86" s="85"/>
      <c r="AMJ86" s="85"/>
      <c r="AMK86" s="85"/>
      <c r="AML86" s="85"/>
      <c r="AMM86" s="85"/>
      <c r="AMN86" s="85"/>
      <c r="AMO86" s="85"/>
      <c r="AMP86" s="85"/>
      <c r="AMQ86" s="85"/>
      <c r="AMR86" s="85"/>
      <c r="AMS86" s="85"/>
      <c r="AMT86" s="85"/>
      <c r="AMU86" s="85"/>
      <c r="AMV86" s="85"/>
      <c r="AMW86" s="85"/>
      <c r="AMX86" s="85"/>
      <c r="AMY86" s="85"/>
      <c r="AMZ86" s="85"/>
      <c r="ANA86" s="85"/>
      <c r="ANB86" s="85"/>
      <c r="ANC86" s="85"/>
      <c r="AND86" s="85"/>
      <c r="ANE86" s="85"/>
      <c r="ANF86" s="85"/>
      <c r="ANG86" s="85"/>
      <c r="ANH86" s="85"/>
      <c r="ANI86" s="85"/>
      <c r="ANJ86" s="85"/>
      <c r="ANK86" s="85"/>
      <c r="ANL86" s="85"/>
      <c r="ANM86" s="85"/>
      <c r="ANN86" s="85"/>
      <c r="ANO86" s="85"/>
      <c r="ANP86" s="85"/>
      <c r="ANQ86" s="85"/>
      <c r="ANR86" s="85"/>
      <c r="ANS86" s="85"/>
      <c r="ANT86" s="85"/>
      <c r="ANU86" s="85"/>
      <c r="ANV86" s="85"/>
      <c r="ANW86" s="85"/>
      <c r="ANX86" s="85"/>
      <c r="ANY86" s="85"/>
      <c r="ANZ86" s="85"/>
      <c r="AOA86" s="85"/>
      <c r="AOB86" s="85"/>
      <c r="AOC86" s="85"/>
      <c r="AOD86" s="85"/>
      <c r="AOE86" s="85"/>
      <c r="AOF86" s="85"/>
      <c r="AOG86" s="85"/>
      <c r="AOH86" s="85"/>
      <c r="AOI86" s="85"/>
      <c r="AOJ86" s="85"/>
      <c r="AOK86" s="85"/>
      <c r="AOL86" s="85"/>
      <c r="AOM86" s="85"/>
      <c r="AON86" s="85"/>
      <c r="AOO86" s="85"/>
      <c r="AOP86" s="85"/>
      <c r="AOQ86" s="85"/>
      <c r="AOR86" s="85"/>
      <c r="AOS86" s="85"/>
      <c r="AOT86" s="85"/>
      <c r="AOU86" s="85"/>
      <c r="AOV86" s="85"/>
      <c r="AOW86" s="85"/>
      <c r="AOX86" s="85"/>
      <c r="AOY86" s="85"/>
      <c r="AOZ86" s="85"/>
      <c r="APA86" s="85"/>
      <c r="APB86" s="85"/>
      <c r="APC86" s="85"/>
      <c r="APD86" s="85"/>
      <c r="APE86" s="85"/>
      <c r="APF86" s="85"/>
      <c r="APG86" s="85"/>
      <c r="APH86" s="85"/>
      <c r="API86" s="85"/>
    </row>
    <row r="87" spans="1:1101" x14ac:dyDescent="0.25">
      <c r="A87" s="186" t="s">
        <v>26</v>
      </c>
      <c r="B87" s="187">
        <f>B88</f>
        <v>5</v>
      </c>
      <c r="C87" s="187"/>
      <c r="D87" s="187"/>
      <c r="E87" s="187">
        <f t="shared" ref="E87:I87" si="43">E88</f>
        <v>230.5</v>
      </c>
      <c r="F87" s="187"/>
      <c r="G87" s="205"/>
      <c r="H87" s="205">
        <f t="shared" si="43"/>
        <v>4274.7800000000007</v>
      </c>
      <c r="I87" s="205">
        <f t="shared" si="43"/>
        <v>5283.19</v>
      </c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  <c r="BH87" s="85"/>
      <c r="BI87" s="85"/>
      <c r="BJ87" s="85"/>
      <c r="BK87" s="85"/>
      <c r="BL87" s="85"/>
      <c r="BM87" s="85"/>
      <c r="BN87" s="85"/>
      <c r="BO87" s="85"/>
      <c r="BP87" s="85"/>
      <c r="BQ87" s="85"/>
      <c r="BR87" s="85"/>
      <c r="BS87" s="85"/>
      <c r="BT87" s="85"/>
      <c r="BU87" s="85"/>
      <c r="BV87" s="85"/>
      <c r="BW87" s="85"/>
      <c r="BX87" s="85"/>
      <c r="BY87" s="85"/>
      <c r="BZ87" s="85"/>
      <c r="CA87" s="85"/>
      <c r="CB87" s="85"/>
      <c r="CC87" s="85"/>
      <c r="CD87" s="85"/>
      <c r="CE87" s="85"/>
      <c r="CF87" s="85"/>
      <c r="CG87" s="85"/>
      <c r="CH87" s="85"/>
      <c r="CI87" s="85"/>
      <c r="CJ87" s="85"/>
      <c r="CK87" s="85"/>
      <c r="CL87" s="85"/>
      <c r="CM87" s="85"/>
      <c r="CN87" s="85"/>
      <c r="CO87" s="85"/>
      <c r="CP87" s="85"/>
      <c r="CQ87" s="85"/>
      <c r="CR87" s="85"/>
      <c r="CS87" s="85"/>
      <c r="CT87" s="85"/>
      <c r="CU87" s="85"/>
      <c r="CV87" s="85"/>
      <c r="CW87" s="85"/>
      <c r="CX87" s="85"/>
      <c r="CY87" s="85"/>
      <c r="CZ87" s="85"/>
      <c r="DA87" s="85"/>
      <c r="DB87" s="85"/>
      <c r="DC87" s="85"/>
      <c r="DD87" s="85"/>
      <c r="DE87" s="85"/>
      <c r="DF87" s="85"/>
      <c r="DG87" s="85"/>
      <c r="DH87" s="85"/>
      <c r="DI87" s="85"/>
      <c r="DJ87" s="85"/>
      <c r="DK87" s="85"/>
      <c r="DL87" s="85"/>
      <c r="DM87" s="85"/>
      <c r="DN87" s="85"/>
      <c r="DO87" s="85"/>
      <c r="DP87" s="85"/>
      <c r="DQ87" s="85"/>
      <c r="DR87" s="85"/>
      <c r="DS87" s="85"/>
      <c r="DT87" s="85"/>
      <c r="DU87" s="85"/>
      <c r="DV87" s="85"/>
      <c r="DW87" s="85"/>
      <c r="DX87" s="85"/>
      <c r="DY87" s="85"/>
      <c r="DZ87" s="85"/>
      <c r="EA87" s="85"/>
      <c r="EB87" s="85"/>
      <c r="EC87" s="85"/>
      <c r="ED87" s="85"/>
      <c r="EE87" s="85"/>
      <c r="EF87" s="85"/>
      <c r="EG87" s="85"/>
      <c r="EH87" s="85"/>
      <c r="EI87" s="85"/>
      <c r="EJ87" s="85"/>
      <c r="EK87" s="85"/>
      <c r="EL87" s="85"/>
      <c r="EM87" s="85"/>
      <c r="EN87" s="85"/>
      <c r="EO87" s="85"/>
      <c r="EP87" s="85"/>
      <c r="EQ87" s="85"/>
      <c r="ER87" s="85"/>
      <c r="ES87" s="85"/>
      <c r="ET87" s="85"/>
      <c r="EU87" s="85"/>
      <c r="EV87" s="85"/>
      <c r="EW87" s="85"/>
      <c r="EX87" s="85"/>
      <c r="EY87" s="85"/>
      <c r="EZ87" s="85"/>
      <c r="FA87" s="85"/>
      <c r="FB87" s="85"/>
      <c r="FC87" s="85"/>
      <c r="FD87" s="85"/>
      <c r="FE87" s="85"/>
      <c r="FF87" s="85"/>
      <c r="FG87" s="85"/>
      <c r="FH87" s="85"/>
      <c r="FI87" s="85"/>
      <c r="FJ87" s="85"/>
      <c r="FK87" s="85"/>
      <c r="FL87" s="85"/>
      <c r="FM87" s="85"/>
      <c r="FN87" s="85"/>
      <c r="FO87" s="85"/>
      <c r="FP87" s="85"/>
      <c r="FQ87" s="85"/>
      <c r="FR87" s="85"/>
      <c r="FS87" s="85"/>
      <c r="FT87" s="85"/>
      <c r="FU87" s="85"/>
      <c r="FV87" s="85"/>
      <c r="FW87" s="85"/>
      <c r="FX87" s="85"/>
      <c r="FY87" s="85"/>
      <c r="FZ87" s="85"/>
      <c r="GA87" s="85"/>
      <c r="GB87" s="85"/>
      <c r="GC87" s="85"/>
      <c r="GD87" s="85"/>
      <c r="GE87" s="85"/>
      <c r="GF87" s="85"/>
      <c r="GG87" s="85"/>
      <c r="GH87" s="85"/>
      <c r="GI87" s="85"/>
      <c r="GJ87" s="85"/>
      <c r="GK87" s="85"/>
      <c r="GL87" s="85"/>
      <c r="GM87" s="85"/>
      <c r="GN87" s="85"/>
      <c r="GO87" s="85"/>
      <c r="GP87" s="85"/>
      <c r="GQ87" s="85"/>
      <c r="GR87" s="85"/>
      <c r="GS87" s="85"/>
      <c r="GT87" s="85"/>
      <c r="GU87" s="85"/>
      <c r="GV87" s="85"/>
      <c r="GW87" s="85"/>
      <c r="GX87" s="85"/>
      <c r="GY87" s="85"/>
      <c r="GZ87" s="85"/>
      <c r="HA87" s="85"/>
      <c r="HB87" s="85"/>
      <c r="HC87" s="85"/>
      <c r="HD87" s="85"/>
      <c r="HE87" s="85"/>
      <c r="HF87" s="85"/>
      <c r="HG87" s="85"/>
      <c r="HH87" s="85"/>
      <c r="HI87" s="85"/>
      <c r="HJ87" s="85"/>
      <c r="HK87" s="85"/>
      <c r="HL87" s="85"/>
      <c r="HM87" s="85"/>
      <c r="HN87" s="85"/>
      <c r="HO87" s="85"/>
      <c r="HP87" s="85"/>
      <c r="HQ87" s="85"/>
      <c r="HR87" s="85"/>
      <c r="HS87" s="85"/>
      <c r="HT87" s="85"/>
      <c r="HU87" s="85"/>
      <c r="HV87" s="85"/>
      <c r="HW87" s="85"/>
      <c r="HX87" s="85"/>
      <c r="HY87" s="85"/>
      <c r="HZ87" s="85"/>
      <c r="IA87" s="85"/>
      <c r="IB87" s="85"/>
      <c r="IC87" s="85"/>
      <c r="ID87" s="85"/>
      <c r="IE87" s="85"/>
      <c r="IF87" s="85"/>
      <c r="IG87" s="85"/>
      <c r="IH87" s="85"/>
      <c r="II87" s="85"/>
      <c r="IJ87" s="85"/>
      <c r="IK87" s="85"/>
      <c r="IL87" s="85"/>
      <c r="IM87" s="85"/>
      <c r="IN87" s="85"/>
      <c r="IO87" s="85"/>
      <c r="IP87" s="85"/>
      <c r="IQ87" s="85"/>
      <c r="IR87" s="85"/>
      <c r="IS87" s="85"/>
      <c r="IT87" s="85"/>
      <c r="IU87" s="85"/>
      <c r="IV87" s="85"/>
      <c r="IW87" s="85"/>
      <c r="IX87" s="85"/>
      <c r="IY87" s="85"/>
      <c r="IZ87" s="85"/>
      <c r="JA87" s="85"/>
      <c r="JB87" s="85"/>
      <c r="JC87" s="85"/>
      <c r="JD87" s="85"/>
      <c r="JE87" s="85"/>
      <c r="JF87" s="85"/>
      <c r="JG87" s="85"/>
      <c r="JH87" s="85"/>
      <c r="JI87" s="85"/>
      <c r="JJ87" s="85"/>
      <c r="JK87" s="85"/>
      <c r="JL87" s="85"/>
      <c r="JM87" s="85"/>
      <c r="JN87" s="85"/>
      <c r="JO87" s="85"/>
      <c r="JP87" s="85"/>
      <c r="JQ87" s="85"/>
      <c r="JR87" s="85"/>
      <c r="JS87" s="85"/>
      <c r="JT87" s="85"/>
      <c r="JU87" s="85"/>
      <c r="JV87" s="85"/>
      <c r="JW87" s="85"/>
      <c r="JX87" s="85"/>
      <c r="JY87" s="85"/>
      <c r="JZ87" s="85"/>
      <c r="KA87" s="85"/>
      <c r="KB87" s="85"/>
      <c r="KC87" s="85"/>
      <c r="KD87" s="85"/>
      <c r="KE87" s="85"/>
      <c r="KF87" s="85"/>
      <c r="KG87" s="85"/>
      <c r="KH87" s="85"/>
      <c r="KI87" s="85"/>
      <c r="KJ87" s="85"/>
      <c r="KK87" s="85"/>
      <c r="KL87" s="85"/>
      <c r="KM87" s="85"/>
      <c r="KN87" s="85"/>
      <c r="KO87" s="85"/>
      <c r="KP87" s="85"/>
      <c r="KQ87" s="85"/>
      <c r="KR87" s="85"/>
      <c r="KS87" s="85"/>
      <c r="KT87" s="85"/>
      <c r="KU87" s="85"/>
      <c r="KV87" s="85"/>
      <c r="KW87" s="85"/>
      <c r="KX87" s="85"/>
      <c r="KY87" s="85"/>
      <c r="KZ87" s="85"/>
      <c r="LA87" s="85"/>
      <c r="LB87" s="85"/>
      <c r="LC87" s="85"/>
      <c r="LD87" s="85"/>
      <c r="LE87" s="85"/>
      <c r="LF87" s="85"/>
      <c r="LG87" s="85"/>
      <c r="LH87" s="85"/>
      <c r="LI87" s="85"/>
      <c r="LJ87" s="85"/>
      <c r="LK87" s="85"/>
      <c r="LL87" s="85"/>
      <c r="LM87" s="85"/>
      <c r="LN87" s="85"/>
      <c r="LO87" s="85"/>
      <c r="LP87" s="85"/>
      <c r="LQ87" s="85"/>
      <c r="LR87" s="85"/>
      <c r="LS87" s="85"/>
      <c r="LT87" s="85"/>
      <c r="LU87" s="85"/>
      <c r="LV87" s="85"/>
      <c r="LW87" s="85"/>
      <c r="LX87" s="85"/>
      <c r="LY87" s="85"/>
      <c r="LZ87" s="85"/>
      <c r="MA87" s="85"/>
      <c r="MB87" s="85"/>
      <c r="MC87" s="85"/>
      <c r="MD87" s="85"/>
      <c r="ME87" s="85"/>
      <c r="MF87" s="85"/>
      <c r="MG87" s="85"/>
      <c r="MH87" s="85"/>
      <c r="MI87" s="85"/>
      <c r="MJ87" s="85"/>
      <c r="MK87" s="85"/>
      <c r="ML87" s="85"/>
      <c r="MM87" s="85"/>
      <c r="MN87" s="85"/>
      <c r="MO87" s="85"/>
      <c r="MP87" s="85"/>
      <c r="MQ87" s="85"/>
      <c r="MR87" s="85"/>
      <c r="MS87" s="85"/>
      <c r="MT87" s="85"/>
      <c r="MU87" s="85"/>
      <c r="MV87" s="85"/>
      <c r="MW87" s="85"/>
      <c r="MX87" s="85"/>
      <c r="MY87" s="85"/>
      <c r="MZ87" s="85"/>
      <c r="NA87" s="85"/>
      <c r="NB87" s="85"/>
      <c r="NC87" s="85"/>
      <c r="ND87" s="85"/>
      <c r="NE87" s="85"/>
      <c r="NF87" s="85"/>
      <c r="NG87" s="85"/>
      <c r="NH87" s="85"/>
      <c r="NI87" s="85"/>
      <c r="NJ87" s="85"/>
      <c r="NK87" s="85"/>
      <c r="NL87" s="85"/>
      <c r="NM87" s="85"/>
      <c r="NN87" s="85"/>
      <c r="NO87" s="85"/>
      <c r="NP87" s="85"/>
      <c r="NQ87" s="85"/>
      <c r="NR87" s="85"/>
      <c r="NS87" s="85"/>
      <c r="NT87" s="85"/>
      <c r="NU87" s="85"/>
      <c r="NV87" s="85"/>
      <c r="NW87" s="85"/>
      <c r="NX87" s="85"/>
      <c r="NY87" s="85"/>
      <c r="NZ87" s="85"/>
      <c r="OA87" s="85"/>
      <c r="OB87" s="85"/>
      <c r="OC87" s="85"/>
      <c r="OD87" s="85"/>
      <c r="OE87" s="85"/>
      <c r="OF87" s="85"/>
      <c r="OG87" s="85"/>
      <c r="OH87" s="85"/>
      <c r="OI87" s="85"/>
      <c r="OJ87" s="85"/>
      <c r="OK87" s="85"/>
      <c r="OL87" s="85"/>
      <c r="OM87" s="85"/>
      <c r="ON87" s="85"/>
      <c r="OO87" s="85"/>
      <c r="OP87" s="85"/>
      <c r="OQ87" s="85"/>
      <c r="OR87" s="85"/>
      <c r="OS87" s="85"/>
      <c r="OT87" s="85"/>
      <c r="OU87" s="85"/>
      <c r="OV87" s="85"/>
      <c r="OW87" s="85"/>
      <c r="OX87" s="85"/>
      <c r="OY87" s="85"/>
      <c r="OZ87" s="85"/>
      <c r="PA87" s="85"/>
      <c r="PB87" s="85"/>
      <c r="PC87" s="85"/>
      <c r="PD87" s="85"/>
      <c r="PE87" s="85"/>
      <c r="PF87" s="85"/>
      <c r="PG87" s="85"/>
      <c r="PH87" s="85"/>
      <c r="PI87" s="85"/>
      <c r="PJ87" s="85"/>
      <c r="PK87" s="85"/>
      <c r="PL87" s="85"/>
      <c r="PM87" s="85"/>
      <c r="PN87" s="85"/>
      <c r="PO87" s="85"/>
      <c r="PP87" s="85"/>
      <c r="PQ87" s="85"/>
      <c r="PR87" s="85"/>
      <c r="PS87" s="85"/>
      <c r="PT87" s="85"/>
      <c r="PU87" s="85"/>
      <c r="PV87" s="85"/>
      <c r="PW87" s="85"/>
      <c r="PX87" s="85"/>
      <c r="PY87" s="85"/>
      <c r="PZ87" s="85"/>
      <c r="QA87" s="85"/>
      <c r="QB87" s="85"/>
      <c r="QC87" s="85"/>
      <c r="QD87" s="85"/>
      <c r="QE87" s="85"/>
      <c r="QF87" s="85"/>
      <c r="QG87" s="85"/>
      <c r="QH87" s="85"/>
      <c r="QI87" s="85"/>
      <c r="QJ87" s="85"/>
      <c r="QK87" s="85"/>
      <c r="QL87" s="85"/>
      <c r="QM87" s="85"/>
      <c r="QN87" s="85"/>
      <c r="QO87" s="85"/>
      <c r="QP87" s="85"/>
      <c r="QQ87" s="85"/>
      <c r="QR87" s="85"/>
      <c r="QS87" s="85"/>
      <c r="QT87" s="85"/>
      <c r="QU87" s="85"/>
      <c r="QV87" s="85"/>
      <c r="QW87" s="85"/>
      <c r="QX87" s="85"/>
      <c r="QY87" s="85"/>
      <c r="QZ87" s="85"/>
      <c r="RA87" s="85"/>
      <c r="RB87" s="85"/>
      <c r="RC87" s="85"/>
      <c r="RD87" s="85"/>
      <c r="RE87" s="85"/>
      <c r="RF87" s="85"/>
      <c r="RG87" s="85"/>
      <c r="RH87" s="85"/>
      <c r="RI87" s="85"/>
      <c r="RJ87" s="85"/>
      <c r="RK87" s="85"/>
      <c r="RL87" s="85"/>
      <c r="RM87" s="85"/>
      <c r="RN87" s="85"/>
      <c r="RO87" s="85"/>
      <c r="RP87" s="85"/>
      <c r="RQ87" s="85"/>
      <c r="RR87" s="85"/>
      <c r="RS87" s="85"/>
      <c r="RT87" s="85"/>
      <c r="RU87" s="85"/>
      <c r="RV87" s="85"/>
      <c r="RW87" s="85"/>
      <c r="RX87" s="85"/>
      <c r="RY87" s="85"/>
      <c r="RZ87" s="85"/>
      <c r="SA87" s="85"/>
      <c r="SB87" s="85"/>
      <c r="SC87" s="85"/>
      <c r="SD87" s="85"/>
      <c r="SE87" s="85"/>
      <c r="SF87" s="85"/>
      <c r="SG87" s="85"/>
      <c r="SH87" s="85"/>
      <c r="SI87" s="85"/>
      <c r="SJ87" s="85"/>
      <c r="SK87" s="85"/>
      <c r="SL87" s="85"/>
      <c r="SM87" s="85"/>
      <c r="SN87" s="85"/>
      <c r="SO87" s="85"/>
      <c r="SP87" s="85"/>
      <c r="SQ87" s="85"/>
      <c r="SR87" s="85"/>
      <c r="SS87" s="85"/>
      <c r="ST87" s="85"/>
      <c r="SU87" s="85"/>
      <c r="SV87" s="85"/>
      <c r="SW87" s="85"/>
      <c r="SX87" s="85"/>
      <c r="SY87" s="85"/>
      <c r="SZ87" s="85"/>
      <c r="TA87" s="85"/>
      <c r="TB87" s="85"/>
      <c r="TC87" s="85"/>
      <c r="TD87" s="85"/>
      <c r="TE87" s="85"/>
      <c r="TF87" s="85"/>
      <c r="TG87" s="85"/>
      <c r="TH87" s="85"/>
      <c r="TI87" s="85"/>
      <c r="TJ87" s="85"/>
      <c r="TK87" s="85"/>
      <c r="TL87" s="85"/>
      <c r="TM87" s="85"/>
      <c r="TN87" s="85"/>
      <c r="TO87" s="85"/>
      <c r="TP87" s="85"/>
      <c r="TQ87" s="85"/>
      <c r="TR87" s="85"/>
      <c r="TS87" s="85"/>
      <c r="TT87" s="85"/>
      <c r="TU87" s="85"/>
      <c r="TV87" s="85"/>
      <c r="TW87" s="85"/>
      <c r="TX87" s="85"/>
      <c r="TY87" s="85"/>
      <c r="TZ87" s="85"/>
      <c r="UA87" s="85"/>
      <c r="UB87" s="85"/>
      <c r="UC87" s="85"/>
      <c r="UD87" s="85"/>
      <c r="UE87" s="85"/>
      <c r="UF87" s="85"/>
      <c r="UG87" s="85"/>
      <c r="UH87" s="85"/>
      <c r="UI87" s="85"/>
      <c r="UJ87" s="85"/>
      <c r="UK87" s="85"/>
      <c r="UL87" s="85"/>
      <c r="UM87" s="85"/>
      <c r="UN87" s="85"/>
      <c r="UO87" s="85"/>
      <c r="UP87" s="85"/>
      <c r="UQ87" s="85"/>
      <c r="UR87" s="85"/>
      <c r="US87" s="85"/>
      <c r="UT87" s="85"/>
      <c r="UU87" s="85"/>
      <c r="UV87" s="85"/>
      <c r="UW87" s="85"/>
      <c r="UX87" s="85"/>
      <c r="UY87" s="85"/>
      <c r="UZ87" s="85"/>
      <c r="VA87" s="85"/>
      <c r="VB87" s="85"/>
      <c r="VC87" s="85"/>
      <c r="VD87" s="85"/>
      <c r="VE87" s="85"/>
      <c r="VF87" s="85"/>
      <c r="VG87" s="85"/>
      <c r="VH87" s="85"/>
      <c r="VI87" s="85"/>
      <c r="VJ87" s="85"/>
      <c r="VK87" s="85"/>
      <c r="VL87" s="85"/>
      <c r="VM87" s="85"/>
      <c r="VN87" s="85"/>
      <c r="VO87" s="85"/>
      <c r="VP87" s="85"/>
      <c r="VQ87" s="85"/>
      <c r="VR87" s="85"/>
      <c r="VS87" s="85"/>
      <c r="VT87" s="85"/>
      <c r="VU87" s="85"/>
      <c r="VV87" s="85"/>
      <c r="VW87" s="85"/>
      <c r="VX87" s="85"/>
      <c r="VY87" s="85"/>
      <c r="VZ87" s="85"/>
      <c r="WA87" s="85"/>
      <c r="WB87" s="85"/>
      <c r="WC87" s="85"/>
      <c r="WD87" s="85"/>
      <c r="WE87" s="85"/>
      <c r="WF87" s="85"/>
      <c r="WG87" s="85"/>
      <c r="WH87" s="85"/>
      <c r="WI87" s="85"/>
      <c r="WJ87" s="85"/>
      <c r="WK87" s="85"/>
      <c r="WL87" s="85"/>
      <c r="WM87" s="85"/>
      <c r="WN87" s="85"/>
      <c r="WO87" s="85"/>
      <c r="WP87" s="85"/>
      <c r="WQ87" s="85"/>
      <c r="WR87" s="85"/>
      <c r="WS87" s="85"/>
      <c r="WT87" s="85"/>
      <c r="WU87" s="85"/>
      <c r="WV87" s="85"/>
      <c r="WW87" s="85"/>
      <c r="WX87" s="85"/>
      <c r="WY87" s="85"/>
      <c r="WZ87" s="85"/>
      <c r="XA87" s="85"/>
      <c r="XB87" s="85"/>
      <c r="XC87" s="85"/>
      <c r="XD87" s="85"/>
      <c r="XE87" s="85"/>
      <c r="XF87" s="85"/>
      <c r="XG87" s="85"/>
      <c r="XH87" s="85"/>
      <c r="XI87" s="85"/>
      <c r="XJ87" s="85"/>
      <c r="XK87" s="85"/>
      <c r="XL87" s="85"/>
      <c r="XM87" s="85"/>
      <c r="XN87" s="85"/>
      <c r="XO87" s="85"/>
      <c r="XP87" s="85"/>
      <c r="XQ87" s="85"/>
      <c r="XR87" s="85"/>
      <c r="XS87" s="85"/>
      <c r="XT87" s="85"/>
      <c r="XU87" s="85"/>
      <c r="XV87" s="85"/>
      <c r="XW87" s="85"/>
      <c r="XX87" s="85"/>
      <c r="XY87" s="85"/>
      <c r="XZ87" s="85"/>
      <c r="YA87" s="85"/>
      <c r="YB87" s="85"/>
      <c r="YC87" s="85"/>
      <c r="YD87" s="85"/>
      <c r="YE87" s="85"/>
      <c r="YF87" s="85"/>
      <c r="YG87" s="85"/>
      <c r="YH87" s="85"/>
      <c r="YI87" s="85"/>
      <c r="YJ87" s="85"/>
      <c r="YK87" s="85"/>
      <c r="YL87" s="85"/>
      <c r="YM87" s="85"/>
      <c r="YN87" s="85"/>
      <c r="YO87" s="85"/>
      <c r="YP87" s="85"/>
      <c r="YQ87" s="85"/>
      <c r="YR87" s="85"/>
      <c r="YS87" s="85"/>
      <c r="YT87" s="85"/>
      <c r="YU87" s="85"/>
      <c r="YV87" s="85"/>
      <c r="YW87" s="85"/>
      <c r="YX87" s="85"/>
      <c r="YY87" s="85"/>
      <c r="YZ87" s="85"/>
      <c r="ZA87" s="85"/>
      <c r="ZB87" s="85"/>
      <c r="ZC87" s="85"/>
      <c r="ZD87" s="85"/>
      <c r="ZE87" s="85"/>
      <c r="ZF87" s="85"/>
      <c r="ZG87" s="85"/>
      <c r="ZH87" s="85"/>
      <c r="ZI87" s="85"/>
      <c r="ZJ87" s="85"/>
      <c r="ZK87" s="85"/>
      <c r="ZL87" s="85"/>
      <c r="ZM87" s="85"/>
      <c r="ZN87" s="85"/>
      <c r="ZO87" s="85"/>
      <c r="ZP87" s="85"/>
      <c r="ZQ87" s="85"/>
      <c r="ZR87" s="85"/>
      <c r="ZS87" s="85"/>
      <c r="ZT87" s="85"/>
      <c r="ZU87" s="85"/>
      <c r="ZV87" s="85"/>
      <c r="ZW87" s="85"/>
      <c r="ZX87" s="85"/>
      <c r="ZY87" s="85"/>
      <c r="ZZ87" s="85"/>
      <c r="AAA87" s="85"/>
      <c r="AAB87" s="85"/>
      <c r="AAC87" s="85"/>
      <c r="AAD87" s="85"/>
      <c r="AAE87" s="85"/>
      <c r="AAF87" s="85"/>
      <c r="AAG87" s="85"/>
      <c r="AAH87" s="85"/>
      <c r="AAI87" s="85"/>
      <c r="AAJ87" s="85"/>
      <c r="AAK87" s="85"/>
      <c r="AAL87" s="85"/>
      <c r="AAM87" s="85"/>
      <c r="AAN87" s="85"/>
      <c r="AAO87" s="85"/>
      <c r="AAP87" s="85"/>
      <c r="AAQ87" s="85"/>
      <c r="AAR87" s="85"/>
      <c r="AAS87" s="85"/>
      <c r="AAT87" s="85"/>
      <c r="AAU87" s="85"/>
      <c r="AAV87" s="85"/>
      <c r="AAW87" s="85"/>
      <c r="AAX87" s="85"/>
      <c r="AAY87" s="85"/>
      <c r="AAZ87" s="85"/>
      <c r="ABA87" s="85"/>
      <c r="ABB87" s="85"/>
      <c r="ABC87" s="85"/>
      <c r="ABD87" s="85"/>
      <c r="ABE87" s="85"/>
      <c r="ABF87" s="85"/>
      <c r="ABG87" s="85"/>
      <c r="ABH87" s="85"/>
      <c r="ABI87" s="85"/>
      <c r="ABJ87" s="85"/>
      <c r="ABK87" s="85"/>
      <c r="ABL87" s="85"/>
      <c r="ABM87" s="85"/>
      <c r="ABN87" s="85"/>
      <c r="ABO87" s="85"/>
      <c r="ABP87" s="85"/>
      <c r="ABQ87" s="85"/>
      <c r="ABR87" s="85"/>
      <c r="ABS87" s="85"/>
      <c r="ABT87" s="85"/>
      <c r="ABU87" s="85"/>
      <c r="ABV87" s="85"/>
      <c r="ABW87" s="85"/>
      <c r="ABX87" s="85"/>
      <c r="ABY87" s="85"/>
      <c r="ABZ87" s="85"/>
      <c r="ACA87" s="85"/>
      <c r="ACB87" s="85"/>
      <c r="ACC87" s="85"/>
      <c r="ACD87" s="85"/>
      <c r="ACE87" s="85"/>
      <c r="ACF87" s="85"/>
      <c r="ACG87" s="85"/>
      <c r="ACH87" s="85"/>
      <c r="ACI87" s="85"/>
      <c r="ACJ87" s="85"/>
      <c r="ACK87" s="85"/>
      <c r="ACL87" s="85"/>
      <c r="ACM87" s="85"/>
      <c r="ACN87" s="85"/>
      <c r="ACO87" s="85"/>
      <c r="ACP87" s="85"/>
      <c r="ACQ87" s="85"/>
      <c r="ACR87" s="85"/>
      <c r="ACS87" s="85"/>
      <c r="ACT87" s="85"/>
      <c r="ACU87" s="85"/>
      <c r="ACV87" s="85"/>
      <c r="ACW87" s="85"/>
      <c r="ACX87" s="85"/>
      <c r="ACY87" s="85"/>
      <c r="ACZ87" s="85"/>
      <c r="ADA87" s="85"/>
      <c r="ADB87" s="85"/>
      <c r="ADC87" s="85"/>
      <c r="ADD87" s="85"/>
      <c r="ADE87" s="85"/>
      <c r="ADF87" s="85"/>
      <c r="ADG87" s="85"/>
      <c r="ADH87" s="85"/>
      <c r="ADI87" s="85"/>
      <c r="ADJ87" s="85"/>
      <c r="ADK87" s="85"/>
      <c r="ADL87" s="85"/>
      <c r="ADM87" s="85"/>
      <c r="ADN87" s="85"/>
      <c r="ADO87" s="85"/>
      <c r="ADP87" s="85"/>
      <c r="ADQ87" s="85"/>
      <c r="ADR87" s="85"/>
      <c r="ADS87" s="85"/>
      <c r="ADT87" s="85"/>
      <c r="ADU87" s="85"/>
      <c r="ADV87" s="85"/>
      <c r="ADW87" s="85"/>
      <c r="ADX87" s="85"/>
      <c r="ADY87" s="85"/>
      <c r="ADZ87" s="85"/>
      <c r="AEA87" s="85"/>
      <c r="AEB87" s="85"/>
      <c r="AEC87" s="85"/>
      <c r="AED87" s="85"/>
      <c r="AEE87" s="85"/>
      <c r="AEF87" s="85"/>
      <c r="AEG87" s="85"/>
      <c r="AEH87" s="85"/>
      <c r="AEI87" s="85"/>
      <c r="AEJ87" s="85"/>
      <c r="AEK87" s="85"/>
      <c r="AEL87" s="85"/>
      <c r="AEM87" s="85"/>
      <c r="AEN87" s="85"/>
      <c r="AEO87" s="85"/>
      <c r="AEP87" s="85"/>
      <c r="AEQ87" s="85"/>
      <c r="AER87" s="85"/>
      <c r="AES87" s="85"/>
      <c r="AET87" s="85"/>
      <c r="AEU87" s="85"/>
      <c r="AEV87" s="85"/>
      <c r="AEW87" s="85"/>
      <c r="AEX87" s="85"/>
      <c r="AEY87" s="85"/>
      <c r="AEZ87" s="85"/>
      <c r="AFA87" s="85"/>
      <c r="AFB87" s="85"/>
      <c r="AFC87" s="85"/>
      <c r="AFD87" s="85"/>
      <c r="AFE87" s="85"/>
      <c r="AFF87" s="85"/>
      <c r="AFG87" s="85"/>
      <c r="AFH87" s="85"/>
      <c r="AFI87" s="85"/>
      <c r="AFJ87" s="85"/>
      <c r="AFK87" s="85"/>
      <c r="AFL87" s="85"/>
      <c r="AFM87" s="85"/>
      <c r="AFN87" s="85"/>
      <c r="AFO87" s="85"/>
      <c r="AFP87" s="85"/>
      <c r="AFQ87" s="85"/>
      <c r="AFR87" s="85"/>
      <c r="AFS87" s="85"/>
      <c r="AFT87" s="85"/>
      <c r="AFU87" s="85"/>
      <c r="AFV87" s="85"/>
      <c r="AFW87" s="85"/>
      <c r="AFX87" s="85"/>
      <c r="AFY87" s="85"/>
      <c r="AFZ87" s="85"/>
      <c r="AGA87" s="85"/>
      <c r="AGB87" s="85"/>
      <c r="AGC87" s="85"/>
      <c r="AGD87" s="85"/>
      <c r="AGE87" s="85"/>
      <c r="AGF87" s="85"/>
      <c r="AGG87" s="85"/>
      <c r="AGH87" s="85"/>
      <c r="AGI87" s="85"/>
      <c r="AGJ87" s="85"/>
      <c r="AGK87" s="85"/>
      <c r="AGL87" s="85"/>
      <c r="AGM87" s="85"/>
      <c r="AGN87" s="85"/>
      <c r="AGO87" s="85"/>
      <c r="AGP87" s="85"/>
      <c r="AGQ87" s="85"/>
      <c r="AGR87" s="85"/>
      <c r="AGS87" s="85"/>
      <c r="AGT87" s="85"/>
      <c r="AGU87" s="85"/>
      <c r="AGV87" s="85"/>
      <c r="AGW87" s="85"/>
      <c r="AGX87" s="85"/>
      <c r="AGY87" s="85"/>
      <c r="AGZ87" s="85"/>
      <c r="AHA87" s="85"/>
      <c r="AHB87" s="85"/>
      <c r="AHC87" s="85"/>
      <c r="AHD87" s="85"/>
      <c r="AHE87" s="85"/>
      <c r="AHF87" s="85"/>
      <c r="AHG87" s="85"/>
      <c r="AHH87" s="85"/>
      <c r="AHI87" s="85"/>
      <c r="AHJ87" s="85"/>
      <c r="AHK87" s="85"/>
      <c r="AHL87" s="85"/>
      <c r="AHM87" s="85"/>
      <c r="AHN87" s="85"/>
      <c r="AHO87" s="85"/>
      <c r="AHP87" s="85"/>
      <c r="AHQ87" s="85"/>
      <c r="AHR87" s="85"/>
      <c r="AHS87" s="85"/>
      <c r="AHT87" s="85"/>
      <c r="AHU87" s="85"/>
      <c r="AHV87" s="85"/>
      <c r="AHW87" s="85"/>
      <c r="AHX87" s="85"/>
      <c r="AHY87" s="85"/>
      <c r="AHZ87" s="85"/>
      <c r="AIA87" s="85"/>
      <c r="AIB87" s="85"/>
      <c r="AIC87" s="85"/>
      <c r="AID87" s="85"/>
      <c r="AIE87" s="85"/>
      <c r="AIF87" s="85"/>
      <c r="AIG87" s="85"/>
      <c r="AIH87" s="85"/>
      <c r="AII87" s="85"/>
      <c r="AIJ87" s="85"/>
      <c r="AIK87" s="85"/>
      <c r="AIL87" s="85"/>
      <c r="AIM87" s="85"/>
      <c r="AIN87" s="85"/>
      <c r="AIO87" s="85"/>
      <c r="AIP87" s="85"/>
      <c r="AIQ87" s="85"/>
      <c r="AIR87" s="85"/>
      <c r="AIS87" s="85"/>
      <c r="AIT87" s="85"/>
      <c r="AIU87" s="85"/>
      <c r="AIV87" s="85"/>
      <c r="AIW87" s="85"/>
      <c r="AIX87" s="85"/>
      <c r="AIY87" s="85"/>
      <c r="AIZ87" s="85"/>
      <c r="AJA87" s="85"/>
      <c r="AJB87" s="85"/>
      <c r="AJC87" s="85"/>
      <c r="AJD87" s="85"/>
      <c r="AJE87" s="85"/>
      <c r="AJF87" s="85"/>
      <c r="AJG87" s="85"/>
      <c r="AJH87" s="85"/>
      <c r="AJI87" s="85"/>
      <c r="AJJ87" s="85"/>
      <c r="AJK87" s="85"/>
      <c r="AJL87" s="85"/>
      <c r="AJM87" s="85"/>
      <c r="AJN87" s="85"/>
      <c r="AJO87" s="85"/>
      <c r="AJP87" s="85"/>
      <c r="AJQ87" s="85"/>
      <c r="AJR87" s="85"/>
      <c r="AJS87" s="85"/>
      <c r="AJT87" s="85"/>
      <c r="AJU87" s="85"/>
      <c r="AJV87" s="85"/>
      <c r="AJW87" s="85"/>
      <c r="AJX87" s="85"/>
      <c r="AJY87" s="85"/>
      <c r="AJZ87" s="85"/>
      <c r="AKA87" s="85"/>
      <c r="AKB87" s="85"/>
      <c r="AKC87" s="85"/>
      <c r="AKD87" s="85"/>
      <c r="AKE87" s="85"/>
      <c r="AKF87" s="85"/>
      <c r="AKG87" s="85"/>
      <c r="AKH87" s="85"/>
      <c r="AKI87" s="85"/>
      <c r="AKJ87" s="85"/>
      <c r="AKK87" s="85"/>
      <c r="AKL87" s="85"/>
      <c r="AKM87" s="85"/>
      <c r="AKN87" s="85"/>
      <c r="AKO87" s="85"/>
      <c r="AKP87" s="85"/>
      <c r="AKQ87" s="85"/>
      <c r="AKR87" s="85"/>
      <c r="AKS87" s="85"/>
      <c r="AKT87" s="85"/>
      <c r="AKU87" s="85"/>
      <c r="AKV87" s="85"/>
      <c r="AKW87" s="85"/>
      <c r="AKX87" s="85"/>
      <c r="AKY87" s="85"/>
      <c r="AKZ87" s="85"/>
      <c r="ALA87" s="85"/>
      <c r="ALB87" s="85"/>
      <c r="ALC87" s="85"/>
      <c r="ALD87" s="85"/>
      <c r="ALE87" s="85"/>
      <c r="ALF87" s="85"/>
      <c r="ALG87" s="85"/>
      <c r="ALH87" s="85"/>
      <c r="ALI87" s="85"/>
      <c r="ALJ87" s="85"/>
      <c r="ALK87" s="85"/>
      <c r="ALL87" s="85"/>
      <c r="ALM87" s="85"/>
      <c r="ALN87" s="85"/>
      <c r="ALO87" s="85"/>
      <c r="ALP87" s="85"/>
      <c r="ALQ87" s="85"/>
      <c r="ALR87" s="85"/>
      <c r="ALS87" s="85"/>
      <c r="ALT87" s="85"/>
      <c r="ALU87" s="85"/>
      <c r="ALV87" s="85"/>
      <c r="ALW87" s="85"/>
      <c r="ALX87" s="85"/>
      <c r="ALY87" s="85"/>
      <c r="ALZ87" s="85"/>
      <c r="AMA87" s="85"/>
      <c r="AMB87" s="85"/>
      <c r="AMC87" s="85"/>
      <c r="AMD87" s="85"/>
      <c r="AME87" s="85"/>
      <c r="AMF87" s="85"/>
      <c r="AMG87" s="85"/>
      <c r="AMH87" s="85"/>
      <c r="AMI87" s="85"/>
      <c r="AMJ87" s="85"/>
      <c r="AMK87" s="85"/>
      <c r="AML87" s="85"/>
      <c r="AMM87" s="85"/>
      <c r="AMN87" s="85"/>
      <c r="AMO87" s="85"/>
      <c r="AMP87" s="85"/>
      <c r="AMQ87" s="85"/>
      <c r="AMR87" s="85"/>
      <c r="AMS87" s="85"/>
      <c r="AMT87" s="85"/>
      <c r="AMU87" s="85"/>
      <c r="AMV87" s="85"/>
      <c r="AMW87" s="85"/>
      <c r="AMX87" s="85"/>
      <c r="AMY87" s="85"/>
      <c r="AMZ87" s="85"/>
      <c r="ANA87" s="85"/>
      <c r="ANB87" s="85"/>
      <c r="ANC87" s="85"/>
      <c r="AND87" s="85"/>
      <c r="ANE87" s="85"/>
      <c r="ANF87" s="85"/>
      <c r="ANG87" s="85"/>
      <c r="ANH87" s="85"/>
      <c r="ANI87" s="85"/>
      <c r="ANJ87" s="85"/>
      <c r="ANK87" s="85"/>
      <c r="ANL87" s="85"/>
      <c r="ANM87" s="85"/>
      <c r="ANN87" s="85"/>
      <c r="ANO87" s="85"/>
      <c r="ANP87" s="85"/>
      <c r="ANQ87" s="85"/>
      <c r="ANR87" s="85"/>
      <c r="ANS87" s="85"/>
      <c r="ANT87" s="85"/>
      <c r="ANU87" s="85"/>
      <c r="ANV87" s="85"/>
      <c r="ANW87" s="85"/>
      <c r="ANX87" s="85"/>
      <c r="ANY87" s="85"/>
      <c r="ANZ87" s="85"/>
      <c r="AOA87" s="85"/>
      <c r="AOB87" s="85"/>
      <c r="AOC87" s="85"/>
      <c r="AOD87" s="85"/>
      <c r="AOE87" s="85"/>
      <c r="AOF87" s="85"/>
      <c r="AOG87" s="85"/>
      <c r="AOH87" s="85"/>
      <c r="AOI87" s="85"/>
      <c r="AOJ87" s="85"/>
      <c r="AOK87" s="85"/>
      <c r="AOL87" s="85"/>
      <c r="AOM87" s="85"/>
      <c r="AON87" s="85"/>
      <c r="AOO87" s="85"/>
      <c r="AOP87" s="85"/>
      <c r="AOQ87" s="85"/>
      <c r="AOR87" s="85"/>
      <c r="AOS87" s="85"/>
      <c r="AOT87" s="85"/>
      <c r="AOU87" s="85"/>
      <c r="AOV87" s="85"/>
      <c r="AOW87" s="85"/>
      <c r="AOX87" s="85"/>
      <c r="AOY87" s="85"/>
      <c r="AOZ87" s="85"/>
      <c r="APA87" s="85"/>
      <c r="APB87" s="85"/>
      <c r="APC87" s="85"/>
      <c r="APD87" s="85"/>
      <c r="APE87" s="85"/>
      <c r="APF87" s="85"/>
      <c r="APG87" s="85"/>
      <c r="APH87" s="85"/>
      <c r="API87" s="85"/>
    </row>
    <row r="88" spans="1:1101" ht="33" x14ac:dyDescent="0.25">
      <c r="A88" s="200" t="s">
        <v>171</v>
      </c>
      <c r="B88" s="189">
        <f>SUM(B89:B93)</f>
        <v>5</v>
      </c>
      <c r="C88" s="189"/>
      <c r="D88" s="189"/>
      <c r="E88" s="189">
        <f t="shared" ref="E88:I88" si="44">SUM(E89:E93)</f>
        <v>230.5</v>
      </c>
      <c r="F88" s="189"/>
      <c r="G88" s="206"/>
      <c r="H88" s="206">
        <f t="shared" si="44"/>
        <v>4274.7800000000007</v>
      </c>
      <c r="I88" s="206">
        <f t="shared" si="44"/>
        <v>5283.19</v>
      </c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  <c r="BG88" s="85"/>
      <c r="BH88" s="85"/>
      <c r="BI88" s="85"/>
      <c r="BJ88" s="85"/>
      <c r="BK88" s="85"/>
      <c r="BL88" s="85"/>
      <c r="BM88" s="85"/>
      <c r="BN88" s="85"/>
      <c r="BO88" s="85"/>
      <c r="BP88" s="85"/>
      <c r="BQ88" s="85"/>
      <c r="BR88" s="85"/>
      <c r="BS88" s="85"/>
      <c r="BT88" s="85"/>
      <c r="BU88" s="85"/>
      <c r="BV88" s="85"/>
      <c r="BW88" s="85"/>
      <c r="BX88" s="85"/>
      <c r="BY88" s="85"/>
      <c r="BZ88" s="85"/>
      <c r="CA88" s="85"/>
      <c r="CB88" s="85"/>
      <c r="CC88" s="85"/>
      <c r="CD88" s="85"/>
      <c r="CE88" s="85"/>
      <c r="CF88" s="85"/>
      <c r="CG88" s="85"/>
      <c r="CH88" s="85"/>
      <c r="CI88" s="85"/>
      <c r="CJ88" s="85"/>
      <c r="CK88" s="85"/>
      <c r="CL88" s="85"/>
      <c r="CM88" s="85"/>
      <c r="CN88" s="85"/>
      <c r="CO88" s="85"/>
      <c r="CP88" s="85"/>
      <c r="CQ88" s="85"/>
      <c r="CR88" s="85"/>
      <c r="CS88" s="85"/>
      <c r="CT88" s="85"/>
      <c r="CU88" s="85"/>
      <c r="CV88" s="85"/>
      <c r="CW88" s="85"/>
      <c r="CX88" s="85"/>
      <c r="CY88" s="85"/>
      <c r="CZ88" s="85"/>
      <c r="DA88" s="85"/>
      <c r="DB88" s="85"/>
      <c r="DC88" s="85"/>
      <c r="DD88" s="85"/>
      <c r="DE88" s="85"/>
      <c r="DF88" s="85"/>
      <c r="DG88" s="85"/>
      <c r="DH88" s="85"/>
      <c r="DI88" s="85"/>
      <c r="DJ88" s="85"/>
      <c r="DK88" s="85"/>
      <c r="DL88" s="85"/>
      <c r="DM88" s="85"/>
      <c r="DN88" s="85"/>
      <c r="DO88" s="85"/>
      <c r="DP88" s="85"/>
      <c r="DQ88" s="85"/>
      <c r="DR88" s="85"/>
      <c r="DS88" s="85"/>
      <c r="DT88" s="85"/>
      <c r="DU88" s="85"/>
      <c r="DV88" s="85"/>
      <c r="DW88" s="85"/>
      <c r="DX88" s="85"/>
      <c r="DY88" s="85"/>
      <c r="DZ88" s="85"/>
      <c r="EA88" s="85"/>
      <c r="EB88" s="85"/>
      <c r="EC88" s="85"/>
      <c r="ED88" s="85"/>
      <c r="EE88" s="85"/>
      <c r="EF88" s="85"/>
      <c r="EG88" s="85"/>
      <c r="EH88" s="85"/>
      <c r="EI88" s="85"/>
      <c r="EJ88" s="85"/>
      <c r="EK88" s="85"/>
      <c r="EL88" s="85"/>
      <c r="EM88" s="85"/>
      <c r="EN88" s="85"/>
      <c r="EO88" s="85"/>
      <c r="EP88" s="85"/>
      <c r="EQ88" s="85"/>
      <c r="ER88" s="85"/>
      <c r="ES88" s="85"/>
      <c r="ET88" s="85"/>
      <c r="EU88" s="85"/>
      <c r="EV88" s="85"/>
      <c r="EW88" s="85"/>
      <c r="EX88" s="85"/>
      <c r="EY88" s="85"/>
      <c r="EZ88" s="85"/>
      <c r="FA88" s="85"/>
      <c r="FB88" s="85"/>
      <c r="FC88" s="85"/>
      <c r="FD88" s="85"/>
      <c r="FE88" s="85"/>
      <c r="FF88" s="85"/>
      <c r="FG88" s="85"/>
      <c r="FH88" s="85"/>
      <c r="FI88" s="85"/>
      <c r="FJ88" s="85"/>
      <c r="FK88" s="85"/>
      <c r="FL88" s="85"/>
      <c r="FM88" s="85"/>
      <c r="FN88" s="85"/>
      <c r="FO88" s="85"/>
      <c r="FP88" s="85"/>
      <c r="FQ88" s="85"/>
      <c r="FR88" s="85"/>
      <c r="FS88" s="85"/>
      <c r="FT88" s="85"/>
      <c r="FU88" s="85"/>
      <c r="FV88" s="85"/>
      <c r="FW88" s="85"/>
      <c r="FX88" s="85"/>
      <c r="FY88" s="85"/>
      <c r="FZ88" s="85"/>
      <c r="GA88" s="85"/>
      <c r="GB88" s="85"/>
      <c r="GC88" s="85"/>
      <c r="GD88" s="85"/>
      <c r="GE88" s="85"/>
      <c r="GF88" s="85"/>
      <c r="GG88" s="85"/>
      <c r="GH88" s="85"/>
      <c r="GI88" s="85"/>
      <c r="GJ88" s="85"/>
      <c r="GK88" s="85"/>
      <c r="GL88" s="85"/>
      <c r="GM88" s="85"/>
      <c r="GN88" s="85"/>
      <c r="GO88" s="85"/>
      <c r="GP88" s="85"/>
      <c r="GQ88" s="85"/>
      <c r="GR88" s="85"/>
      <c r="GS88" s="85"/>
      <c r="GT88" s="85"/>
      <c r="GU88" s="85"/>
      <c r="GV88" s="85"/>
      <c r="GW88" s="85"/>
      <c r="GX88" s="85"/>
      <c r="GY88" s="85"/>
      <c r="GZ88" s="85"/>
      <c r="HA88" s="85"/>
      <c r="HB88" s="85"/>
      <c r="HC88" s="85"/>
      <c r="HD88" s="85"/>
      <c r="HE88" s="85"/>
      <c r="HF88" s="85"/>
      <c r="HG88" s="85"/>
      <c r="HH88" s="85"/>
      <c r="HI88" s="85"/>
      <c r="HJ88" s="85"/>
      <c r="HK88" s="85"/>
      <c r="HL88" s="85"/>
      <c r="HM88" s="85"/>
      <c r="HN88" s="85"/>
      <c r="HO88" s="85"/>
      <c r="HP88" s="85"/>
      <c r="HQ88" s="85"/>
      <c r="HR88" s="85"/>
      <c r="HS88" s="85"/>
      <c r="HT88" s="85"/>
      <c r="HU88" s="85"/>
      <c r="HV88" s="85"/>
      <c r="HW88" s="85"/>
      <c r="HX88" s="85"/>
      <c r="HY88" s="85"/>
      <c r="HZ88" s="85"/>
      <c r="IA88" s="85"/>
      <c r="IB88" s="85"/>
      <c r="IC88" s="85"/>
      <c r="ID88" s="85"/>
      <c r="IE88" s="85"/>
      <c r="IF88" s="85"/>
      <c r="IG88" s="85"/>
      <c r="IH88" s="85"/>
      <c r="II88" s="85"/>
      <c r="IJ88" s="85"/>
      <c r="IK88" s="85"/>
      <c r="IL88" s="85"/>
      <c r="IM88" s="85"/>
      <c r="IN88" s="85"/>
      <c r="IO88" s="85"/>
      <c r="IP88" s="85"/>
      <c r="IQ88" s="85"/>
      <c r="IR88" s="85"/>
      <c r="IS88" s="85"/>
      <c r="IT88" s="85"/>
      <c r="IU88" s="85"/>
      <c r="IV88" s="85"/>
      <c r="IW88" s="85"/>
      <c r="IX88" s="85"/>
      <c r="IY88" s="85"/>
      <c r="IZ88" s="85"/>
      <c r="JA88" s="85"/>
      <c r="JB88" s="85"/>
      <c r="JC88" s="85"/>
      <c r="JD88" s="85"/>
      <c r="JE88" s="85"/>
      <c r="JF88" s="85"/>
      <c r="JG88" s="85"/>
      <c r="JH88" s="85"/>
      <c r="JI88" s="85"/>
      <c r="JJ88" s="85"/>
      <c r="JK88" s="85"/>
      <c r="JL88" s="85"/>
      <c r="JM88" s="85"/>
      <c r="JN88" s="85"/>
      <c r="JO88" s="85"/>
      <c r="JP88" s="85"/>
      <c r="JQ88" s="85"/>
      <c r="JR88" s="85"/>
      <c r="JS88" s="85"/>
      <c r="JT88" s="85"/>
      <c r="JU88" s="85"/>
      <c r="JV88" s="85"/>
      <c r="JW88" s="85"/>
      <c r="JX88" s="85"/>
      <c r="JY88" s="85"/>
      <c r="JZ88" s="85"/>
      <c r="KA88" s="85"/>
      <c r="KB88" s="85"/>
      <c r="KC88" s="85"/>
      <c r="KD88" s="85"/>
      <c r="KE88" s="85"/>
      <c r="KF88" s="85"/>
      <c r="KG88" s="85"/>
      <c r="KH88" s="85"/>
      <c r="KI88" s="85"/>
      <c r="KJ88" s="85"/>
      <c r="KK88" s="85"/>
      <c r="KL88" s="85"/>
      <c r="KM88" s="85"/>
      <c r="KN88" s="85"/>
      <c r="KO88" s="85"/>
      <c r="KP88" s="85"/>
      <c r="KQ88" s="85"/>
      <c r="KR88" s="85"/>
      <c r="KS88" s="85"/>
      <c r="KT88" s="85"/>
      <c r="KU88" s="85"/>
      <c r="KV88" s="85"/>
      <c r="KW88" s="85"/>
      <c r="KX88" s="85"/>
      <c r="KY88" s="85"/>
      <c r="KZ88" s="85"/>
      <c r="LA88" s="85"/>
      <c r="LB88" s="85"/>
      <c r="LC88" s="85"/>
      <c r="LD88" s="85"/>
      <c r="LE88" s="85"/>
      <c r="LF88" s="85"/>
      <c r="LG88" s="85"/>
      <c r="LH88" s="85"/>
      <c r="LI88" s="85"/>
      <c r="LJ88" s="85"/>
      <c r="LK88" s="85"/>
      <c r="LL88" s="85"/>
      <c r="LM88" s="85"/>
      <c r="LN88" s="85"/>
      <c r="LO88" s="85"/>
      <c r="LP88" s="85"/>
      <c r="LQ88" s="85"/>
      <c r="LR88" s="85"/>
      <c r="LS88" s="85"/>
      <c r="LT88" s="85"/>
      <c r="LU88" s="85"/>
      <c r="LV88" s="85"/>
      <c r="LW88" s="85"/>
      <c r="LX88" s="85"/>
      <c r="LY88" s="85"/>
      <c r="LZ88" s="85"/>
      <c r="MA88" s="85"/>
      <c r="MB88" s="85"/>
      <c r="MC88" s="85"/>
      <c r="MD88" s="85"/>
      <c r="ME88" s="85"/>
      <c r="MF88" s="85"/>
      <c r="MG88" s="85"/>
      <c r="MH88" s="85"/>
      <c r="MI88" s="85"/>
      <c r="MJ88" s="85"/>
      <c r="MK88" s="85"/>
      <c r="ML88" s="85"/>
      <c r="MM88" s="85"/>
      <c r="MN88" s="85"/>
      <c r="MO88" s="85"/>
      <c r="MP88" s="85"/>
      <c r="MQ88" s="85"/>
      <c r="MR88" s="85"/>
      <c r="MS88" s="85"/>
      <c r="MT88" s="85"/>
      <c r="MU88" s="85"/>
      <c r="MV88" s="85"/>
      <c r="MW88" s="85"/>
      <c r="MX88" s="85"/>
      <c r="MY88" s="85"/>
      <c r="MZ88" s="85"/>
      <c r="NA88" s="85"/>
      <c r="NB88" s="85"/>
      <c r="NC88" s="85"/>
      <c r="ND88" s="85"/>
      <c r="NE88" s="85"/>
      <c r="NF88" s="85"/>
      <c r="NG88" s="85"/>
      <c r="NH88" s="85"/>
      <c r="NI88" s="85"/>
      <c r="NJ88" s="85"/>
      <c r="NK88" s="85"/>
      <c r="NL88" s="85"/>
      <c r="NM88" s="85"/>
      <c r="NN88" s="85"/>
      <c r="NO88" s="85"/>
      <c r="NP88" s="85"/>
      <c r="NQ88" s="85"/>
      <c r="NR88" s="85"/>
      <c r="NS88" s="85"/>
      <c r="NT88" s="85"/>
      <c r="NU88" s="85"/>
      <c r="NV88" s="85"/>
      <c r="NW88" s="85"/>
      <c r="NX88" s="85"/>
      <c r="NY88" s="85"/>
      <c r="NZ88" s="85"/>
      <c r="OA88" s="85"/>
      <c r="OB88" s="85"/>
      <c r="OC88" s="85"/>
      <c r="OD88" s="85"/>
      <c r="OE88" s="85"/>
      <c r="OF88" s="85"/>
      <c r="OG88" s="85"/>
      <c r="OH88" s="85"/>
      <c r="OI88" s="85"/>
      <c r="OJ88" s="85"/>
      <c r="OK88" s="85"/>
      <c r="OL88" s="85"/>
      <c r="OM88" s="85"/>
      <c r="ON88" s="85"/>
      <c r="OO88" s="85"/>
      <c r="OP88" s="85"/>
      <c r="OQ88" s="85"/>
      <c r="OR88" s="85"/>
      <c r="OS88" s="85"/>
      <c r="OT88" s="85"/>
      <c r="OU88" s="85"/>
      <c r="OV88" s="85"/>
      <c r="OW88" s="85"/>
      <c r="OX88" s="85"/>
      <c r="OY88" s="85"/>
      <c r="OZ88" s="85"/>
      <c r="PA88" s="85"/>
      <c r="PB88" s="85"/>
      <c r="PC88" s="85"/>
      <c r="PD88" s="85"/>
      <c r="PE88" s="85"/>
      <c r="PF88" s="85"/>
      <c r="PG88" s="85"/>
      <c r="PH88" s="85"/>
      <c r="PI88" s="85"/>
      <c r="PJ88" s="85"/>
      <c r="PK88" s="85"/>
      <c r="PL88" s="85"/>
      <c r="PM88" s="85"/>
      <c r="PN88" s="85"/>
      <c r="PO88" s="85"/>
      <c r="PP88" s="85"/>
      <c r="PQ88" s="85"/>
      <c r="PR88" s="85"/>
      <c r="PS88" s="85"/>
      <c r="PT88" s="85"/>
      <c r="PU88" s="85"/>
      <c r="PV88" s="85"/>
      <c r="PW88" s="85"/>
      <c r="PX88" s="85"/>
      <c r="PY88" s="85"/>
      <c r="PZ88" s="85"/>
      <c r="QA88" s="85"/>
      <c r="QB88" s="85"/>
      <c r="QC88" s="85"/>
      <c r="QD88" s="85"/>
      <c r="QE88" s="85"/>
      <c r="QF88" s="85"/>
      <c r="QG88" s="85"/>
      <c r="QH88" s="85"/>
      <c r="QI88" s="85"/>
      <c r="QJ88" s="85"/>
      <c r="QK88" s="85"/>
      <c r="QL88" s="85"/>
      <c r="QM88" s="85"/>
      <c r="QN88" s="85"/>
      <c r="QO88" s="85"/>
      <c r="QP88" s="85"/>
      <c r="QQ88" s="85"/>
      <c r="QR88" s="85"/>
      <c r="QS88" s="85"/>
      <c r="QT88" s="85"/>
      <c r="QU88" s="85"/>
      <c r="QV88" s="85"/>
      <c r="QW88" s="85"/>
      <c r="QX88" s="85"/>
      <c r="QY88" s="85"/>
      <c r="QZ88" s="85"/>
      <c r="RA88" s="85"/>
      <c r="RB88" s="85"/>
      <c r="RC88" s="85"/>
      <c r="RD88" s="85"/>
      <c r="RE88" s="85"/>
      <c r="RF88" s="85"/>
      <c r="RG88" s="85"/>
      <c r="RH88" s="85"/>
      <c r="RI88" s="85"/>
      <c r="RJ88" s="85"/>
      <c r="RK88" s="85"/>
      <c r="RL88" s="85"/>
      <c r="RM88" s="85"/>
      <c r="RN88" s="85"/>
      <c r="RO88" s="85"/>
      <c r="RP88" s="85"/>
      <c r="RQ88" s="85"/>
      <c r="RR88" s="85"/>
      <c r="RS88" s="85"/>
      <c r="RT88" s="85"/>
      <c r="RU88" s="85"/>
      <c r="RV88" s="85"/>
      <c r="RW88" s="85"/>
      <c r="RX88" s="85"/>
      <c r="RY88" s="85"/>
      <c r="RZ88" s="85"/>
      <c r="SA88" s="85"/>
      <c r="SB88" s="85"/>
      <c r="SC88" s="85"/>
      <c r="SD88" s="85"/>
      <c r="SE88" s="85"/>
      <c r="SF88" s="85"/>
      <c r="SG88" s="85"/>
      <c r="SH88" s="85"/>
      <c r="SI88" s="85"/>
      <c r="SJ88" s="85"/>
      <c r="SK88" s="85"/>
      <c r="SL88" s="85"/>
      <c r="SM88" s="85"/>
      <c r="SN88" s="85"/>
      <c r="SO88" s="85"/>
      <c r="SP88" s="85"/>
      <c r="SQ88" s="85"/>
      <c r="SR88" s="85"/>
      <c r="SS88" s="85"/>
      <c r="ST88" s="85"/>
      <c r="SU88" s="85"/>
      <c r="SV88" s="85"/>
      <c r="SW88" s="85"/>
      <c r="SX88" s="85"/>
      <c r="SY88" s="85"/>
      <c r="SZ88" s="85"/>
      <c r="TA88" s="85"/>
      <c r="TB88" s="85"/>
      <c r="TC88" s="85"/>
      <c r="TD88" s="85"/>
      <c r="TE88" s="85"/>
      <c r="TF88" s="85"/>
      <c r="TG88" s="85"/>
      <c r="TH88" s="85"/>
      <c r="TI88" s="85"/>
      <c r="TJ88" s="85"/>
      <c r="TK88" s="85"/>
      <c r="TL88" s="85"/>
      <c r="TM88" s="85"/>
      <c r="TN88" s="85"/>
      <c r="TO88" s="85"/>
      <c r="TP88" s="85"/>
      <c r="TQ88" s="85"/>
      <c r="TR88" s="85"/>
      <c r="TS88" s="85"/>
      <c r="TT88" s="85"/>
      <c r="TU88" s="85"/>
      <c r="TV88" s="85"/>
      <c r="TW88" s="85"/>
      <c r="TX88" s="85"/>
      <c r="TY88" s="85"/>
      <c r="TZ88" s="85"/>
      <c r="UA88" s="85"/>
      <c r="UB88" s="85"/>
      <c r="UC88" s="85"/>
      <c r="UD88" s="85"/>
      <c r="UE88" s="85"/>
      <c r="UF88" s="85"/>
      <c r="UG88" s="85"/>
      <c r="UH88" s="85"/>
      <c r="UI88" s="85"/>
      <c r="UJ88" s="85"/>
      <c r="UK88" s="85"/>
      <c r="UL88" s="85"/>
      <c r="UM88" s="85"/>
      <c r="UN88" s="85"/>
      <c r="UO88" s="85"/>
      <c r="UP88" s="85"/>
      <c r="UQ88" s="85"/>
      <c r="UR88" s="85"/>
      <c r="US88" s="85"/>
      <c r="UT88" s="85"/>
      <c r="UU88" s="85"/>
      <c r="UV88" s="85"/>
      <c r="UW88" s="85"/>
      <c r="UX88" s="85"/>
      <c r="UY88" s="85"/>
      <c r="UZ88" s="85"/>
      <c r="VA88" s="85"/>
      <c r="VB88" s="85"/>
      <c r="VC88" s="85"/>
      <c r="VD88" s="85"/>
      <c r="VE88" s="85"/>
      <c r="VF88" s="85"/>
      <c r="VG88" s="85"/>
      <c r="VH88" s="85"/>
      <c r="VI88" s="85"/>
      <c r="VJ88" s="85"/>
      <c r="VK88" s="85"/>
      <c r="VL88" s="85"/>
      <c r="VM88" s="85"/>
      <c r="VN88" s="85"/>
      <c r="VO88" s="85"/>
      <c r="VP88" s="85"/>
      <c r="VQ88" s="85"/>
      <c r="VR88" s="85"/>
      <c r="VS88" s="85"/>
      <c r="VT88" s="85"/>
      <c r="VU88" s="85"/>
      <c r="VV88" s="85"/>
      <c r="VW88" s="85"/>
      <c r="VX88" s="85"/>
      <c r="VY88" s="85"/>
      <c r="VZ88" s="85"/>
      <c r="WA88" s="85"/>
      <c r="WB88" s="85"/>
      <c r="WC88" s="85"/>
      <c r="WD88" s="85"/>
      <c r="WE88" s="85"/>
      <c r="WF88" s="85"/>
      <c r="WG88" s="85"/>
      <c r="WH88" s="85"/>
      <c r="WI88" s="85"/>
      <c r="WJ88" s="85"/>
      <c r="WK88" s="85"/>
      <c r="WL88" s="85"/>
      <c r="WM88" s="85"/>
      <c r="WN88" s="85"/>
      <c r="WO88" s="85"/>
      <c r="WP88" s="85"/>
      <c r="WQ88" s="85"/>
      <c r="WR88" s="85"/>
      <c r="WS88" s="85"/>
      <c r="WT88" s="85"/>
      <c r="WU88" s="85"/>
      <c r="WV88" s="85"/>
      <c r="WW88" s="85"/>
      <c r="WX88" s="85"/>
      <c r="WY88" s="85"/>
      <c r="WZ88" s="85"/>
      <c r="XA88" s="85"/>
      <c r="XB88" s="85"/>
      <c r="XC88" s="85"/>
      <c r="XD88" s="85"/>
      <c r="XE88" s="85"/>
      <c r="XF88" s="85"/>
      <c r="XG88" s="85"/>
      <c r="XH88" s="85"/>
      <c r="XI88" s="85"/>
      <c r="XJ88" s="85"/>
      <c r="XK88" s="85"/>
      <c r="XL88" s="85"/>
      <c r="XM88" s="85"/>
      <c r="XN88" s="85"/>
      <c r="XO88" s="85"/>
      <c r="XP88" s="85"/>
      <c r="XQ88" s="85"/>
      <c r="XR88" s="85"/>
      <c r="XS88" s="85"/>
      <c r="XT88" s="85"/>
      <c r="XU88" s="85"/>
      <c r="XV88" s="85"/>
      <c r="XW88" s="85"/>
      <c r="XX88" s="85"/>
      <c r="XY88" s="85"/>
      <c r="XZ88" s="85"/>
      <c r="YA88" s="85"/>
      <c r="YB88" s="85"/>
      <c r="YC88" s="85"/>
      <c r="YD88" s="85"/>
      <c r="YE88" s="85"/>
      <c r="YF88" s="85"/>
      <c r="YG88" s="85"/>
      <c r="YH88" s="85"/>
      <c r="YI88" s="85"/>
      <c r="YJ88" s="85"/>
      <c r="YK88" s="85"/>
      <c r="YL88" s="85"/>
      <c r="YM88" s="85"/>
      <c r="YN88" s="85"/>
      <c r="YO88" s="85"/>
      <c r="YP88" s="85"/>
      <c r="YQ88" s="85"/>
      <c r="YR88" s="85"/>
      <c r="YS88" s="85"/>
      <c r="YT88" s="85"/>
      <c r="YU88" s="85"/>
      <c r="YV88" s="85"/>
      <c r="YW88" s="85"/>
      <c r="YX88" s="85"/>
      <c r="YY88" s="85"/>
      <c r="YZ88" s="85"/>
      <c r="ZA88" s="85"/>
      <c r="ZB88" s="85"/>
      <c r="ZC88" s="85"/>
      <c r="ZD88" s="85"/>
      <c r="ZE88" s="85"/>
      <c r="ZF88" s="85"/>
      <c r="ZG88" s="85"/>
      <c r="ZH88" s="85"/>
      <c r="ZI88" s="85"/>
      <c r="ZJ88" s="85"/>
      <c r="ZK88" s="85"/>
      <c r="ZL88" s="85"/>
      <c r="ZM88" s="85"/>
      <c r="ZN88" s="85"/>
      <c r="ZO88" s="85"/>
      <c r="ZP88" s="85"/>
      <c r="ZQ88" s="85"/>
      <c r="ZR88" s="85"/>
      <c r="ZS88" s="85"/>
      <c r="ZT88" s="85"/>
      <c r="ZU88" s="85"/>
      <c r="ZV88" s="85"/>
      <c r="ZW88" s="85"/>
      <c r="ZX88" s="85"/>
      <c r="ZY88" s="85"/>
      <c r="ZZ88" s="85"/>
      <c r="AAA88" s="85"/>
      <c r="AAB88" s="85"/>
      <c r="AAC88" s="85"/>
      <c r="AAD88" s="85"/>
      <c r="AAE88" s="85"/>
      <c r="AAF88" s="85"/>
      <c r="AAG88" s="85"/>
      <c r="AAH88" s="85"/>
      <c r="AAI88" s="85"/>
      <c r="AAJ88" s="85"/>
      <c r="AAK88" s="85"/>
      <c r="AAL88" s="85"/>
      <c r="AAM88" s="85"/>
      <c r="AAN88" s="85"/>
      <c r="AAO88" s="85"/>
      <c r="AAP88" s="85"/>
      <c r="AAQ88" s="85"/>
      <c r="AAR88" s="85"/>
      <c r="AAS88" s="85"/>
      <c r="AAT88" s="85"/>
      <c r="AAU88" s="85"/>
      <c r="AAV88" s="85"/>
      <c r="AAW88" s="85"/>
      <c r="AAX88" s="85"/>
      <c r="AAY88" s="85"/>
      <c r="AAZ88" s="85"/>
      <c r="ABA88" s="85"/>
      <c r="ABB88" s="85"/>
      <c r="ABC88" s="85"/>
      <c r="ABD88" s="85"/>
      <c r="ABE88" s="85"/>
      <c r="ABF88" s="85"/>
      <c r="ABG88" s="85"/>
      <c r="ABH88" s="85"/>
      <c r="ABI88" s="85"/>
      <c r="ABJ88" s="85"/>
      <c r="ABK88" s="85"/>
      <c r="ABL88" s="85"/>
      <c r="ABM88" s="85"/>
      <c r="ABN88" s="85"/>
      <c r="ABO88" s="85"/>
      <c r="ABP88" s="85"/>
      <c r="ABQ88" s="85"/>
      <c r="ABR88" s="85"/>
      <c r="ABS88" s="85"/>
      <c r="ABT88" s="85"/>
      <c r="ABU88" s="85"/>
      <c r="ABV88" s="85"/>
      <c r="ABW88" s="85"/>
      <c r="ABX88" s="85"/>
      <c r="ABY88" s="85"/>
      <c r="ABZ88" s="85"/>
      <c r="ACA88" s="85"/>
      <c r="ACB88" s="85"/>
      <c r="ACC88" s="85"/>
      <c r="ACD88" s="85"/>
      <c r="ACE88" s="85"/>
      <c r="ACF88" s="85"/>
      <c r="ACG88" s="85"/>
      <c r="ACH88" s="85"/>
      <c r="ACI88" s="85"/>
      <c r="ACJ88" s="85"/>
      <c r="ACK88" s="85"/>
      <c r="ACL88" s="85"/>
      <c r="ACM88" s="85"/>
      <c r="ACN88" s="85"/>
      <c r="ACO88" s="85"/>
      <c r="ACP88" s="85"/>
      <c r="ACQ88" s="85"/>
      <c r="ACR88" s="85"/>
      <c r="ACS88" s="85"/>
      <c r="ACT88" s="85"/>
      <c r="ACU88" s="85"/>
      <c r="ACV88" s="85"/>
      <c r="ACW88" s="85"/>
      <c r="ACX88" s="85"/>
      <c r="ACY88" s="85"/>
      <c r="ACZ88" s="85"/>
      <c r="ADA88" s="85"/>
      <c r="ADB88" s="85"/>
      <c r="ADC88" s="85"/>
      <c r="ADD88" s="85"/>
      <c r="ADE88" s="85"/>
      <c r="ADF88" s="85"/>
      <c r="ADG88" s="85"/>
      <c r="ADH88" s="85"/>
      <c r="ADI88" s="85"/>
      <c r="ADJ88" s="85"/>
      <c r="ADK88" s="85"/>
      <c r="ADL88" s="85"/>
      <c r="ADM88" s="85"/>
      <c r="ADN88" s="85"/>
      <c r="ADO88" s="85"/>
      <c r="ADP88" s="85"/>
      <c r="ADQ88" s="85"/>
      <c r="ADR88" s="85"/>
      <c r="ADS88" s="85"/>
      <c r="ADT88" s="85"/>
      <c r="ADU88" s="85"/>
      <c r="ADV88" s="85"/>
      <c r="ADW88" s="85"/>
      <c r="ADX88" s="85"/>
      <c r="ADY88" s="85"/>
      <c r="ADZ88" s="85"/>
      <c r="AEA88" s="85"/>
      <c r="AEB88" s="85"/>
      <c r="AEC88" s="85"/>
      <c r="AED88" s="85"/>
      <c r="AEE88" s="85"/>
      <c r="AEF88" s="85"/>
      <c r="AEG88" s="85"/>
      <c r="AEH88" s="85"/>
      <c r="AEI88" s="85"/>
      <c r="AEJ88" s="85"/>
      <c r="AEK88" s="85"/>
      <c r="AEL88" s="85"/>
      <c r="AEM88" s="85"/>
      <c r="AEN88" s="85"/>
      <c r="AEO88" s="85"/>
      <c r="AEP88" s="85"/>
      <c r="AEQ88" s="85"/>
      <c r="AER88" s="85"/>
      <c r="AES88" s="85"/>
      <c r="AET88" s="85"/>
      <c r="AEU88" s="85"/>
      <c r="AEV88" s="85"/>
      <c r="AEW88" s="85"/>
      <c r="AEX88" s="85"/>
      <c r="AEY88" s="85"/>
      <c r="AEZ88" s="85"/>
      <c r="AFA88" s="85"/>
      <c r="AFB88" s="85"/>
      <c r="AFC88" s="85"/>
      <c r="AFD88" s="85"/>
      <c r="AFE88" s="85"/>
      <c r="AFF88" s="85"/>
      <c r="AFG88" s="85"/>
      <c r="AFH88" s="85"/>
      <c r="AFI88" s="85"/>
      <c r="AFJ88" s="85"/>
      <c r="AFK88" s="85"/>
      <c r="AFL88" s="85"/>
      <c r="AFM88" s="85"/>
      <c r="AFN88" s="85"/>
      <c r="AFO88" s="85"/>
      <c r="AFP88" s="85"/>
      <c r="AFQ88" s="85"/>
      <c r="AFR88" s="85"/>
      <c r="AFS88" s="85"/>
      <c r="AFT88" s="85"/>
      <c r="AFU88" s="85"/>
      <c r="AFV88" s="85"/>
      <c r="AFW88" s="85"/>
      <c r="AFX88" s="85"/>
      <c r="AFY88" s="85"/>
      <c r="AFZ88" s="85"/>
      <c r="AGA88" s="85"/>
      <c r="AGB88" s="85"/>
      <c r="AGC88" s="85"/>
      <c r="AGD88" s="85"/>
      <c r="AGE88" s="85"/>
      <c r="AGF88" s="85"/>
      <c r="AGG88" s="85"/>
      <c r="AGH88" s="85"/>
      <c r="AGI88" s="85"/>
      <c r="AGJ88" s="85"/>
      <c r="AGK88" s="85"/>
      <c r="AGL88" s="85"/>
      <c r="AGM88" s="85"/>
      <c r="AGN88" s="85"/>
      <c r="AGO88" s="85"/>
      <c r="AGP88" s="85"/>
      <c r="AGQ88" s="85"/>
      <c r="AGR88" s="85"/>
      <c r="AGS88" s="85"/>
      <c r="AGT88" s="85"/>
      <c r="AGU88" s="85"/>
      <c r="AGV88" s="85"/>
      <c r="AGW88" s="85"/>
      <c r="AGX88" s="85"/>
      <c r="AGY88" s="85"/>
      <c r="AGZ88" s="85"/>
      <c r="AHA88" s="85"/>
      <c r="AHB88" s="85"/>
      <c r="AHC88" s="85"/>
      <c r="AHD88" s="85"/>
      <c r="AHE88" s="85"/>
      <c r="AHF88" s="85"/>
      <c r="AHG88" s="85"/>
      <c r="AHH88" s="85"/>
      <c r="AHI88" s="85"/>
      <c r="AHJ88" s="85"/>
      <c r="AHK88" s="85"/>
      <c r="AHL88" s="85"/>
      <c r="AHM88" s="85"/>
      <c r="AHN88" s="85"/>
      <c r="AHO88" s="85"/>
      <c r="AHP88" s="85"/>
      <c r="AHQ88" s="85"/>
      <c r="AHR88" s="85"/>
      <c r="AHS88" s="85"/>
      <c r="AHT88" s="85"/>
      <c r="AHU88" s="85"/>
      <c r="AHV88" s="85"/>
      <c r="AHW88" s="85"/>
      <c r="AHX88" s="85"/>
      <c r="AHY88" s="85"/>
      <c r="AHZ88" s="85"/>
      <c r="AIA88" s="85"/>
      <c r="AIB88" s="85"/>
      <c r="AIC88" s="85"/>
      <c r="AID88" s="85"/>
      <c r="AIE88" s="85"/>
      <c r="AIF88" s="85"/>
      <c r="AIG88" s="85"/>
      <c r="AIH88" s="85"/>
      <c r="AII88" s="85"/>
      <c r="AIJ88" s="85"/>
      <c r="AIK88" s="85"/>
      <c r="AIL88" s="85"/>
      <c r="AIM88" s="85"/>
      <c r="AIN88" s="85"/>
      <c r="AIO88" s="85"/>
      <c r="AIP88" s="85"/>
      <c r="AIQ88" s="85"/>
      <c r="AIR88" s="85"/>
      <c r="AIS88" s="85"/>
      <c r="AIT88" s="85"/>
      <c r="AIU88" s="85"/>
      <c r="AIV88" s="85"/>
      <c r="AIW88" s="85"/>
      <c r="AIX88" s="85"/>
      <c r="AIY88" s="85"/>
      <c r="AIZ88" s="85"/>
      <c r="AJA88" s="85"/>
      <c r="AJB88" s="85"/>
      <c r="AJC88" s="85"/>
      <c r="AJD88" s="85"/>
      <c r="AJE88" s="85"/>
      <c r="AJF88" s="85"/>
      <c r="AJG88" s="85"/>
      <c r="AJH88" s="85"/>
      <c r="AJI88" s="85"/>
      <c r="AJJ88" s="85"/>
      <c r="AJK88" s="85"/>
      <c r="AJL88" s="85"/>
      <c r="AJM88" s="85"/>
      <c r="AJN88" s="85"/>
      <c r="AJO88" s="85"/>
      <c r="AJP88" s="85"/>
      <c r="AJQ88" s="85"/>
      <c r="AJR88" s="85"/>
      <c r="AJS88" s="85"/>
      <c r="AJT88" s="85"/>
      <c r="AJU88" s="85"/>
      <c r="AJV88" s="85"/>
      <c r="AJW88" s="85"/>
      <c r="AJX88" s="85"/>
      <c r="AJY88" s="85"/>
      <c r="AJZ88" s="85"/>
      <c r="AKA88" s="85"/>
      <c r="AKB88" s="85"/>
      <c r="AKC88" s="85"/>
      <c r="AKD88" s="85"/>
      <c r="AKE88" s="85"/>
      <c r="AKF88" s="85"/>
      <c r="AKG88" s="85"/>
      <c r="AKH88" s="85"/>
      <c r="AKI88" s="85"/>
      <c r="AKJ88" s="85"/>
      <c r="AKK88" s="85"/>
      <c r="AKL88" s="85"/>
      <c r="AKM88" s="85"/>
      <c r="AKN88" s="85"/>
      <c r="AKO88" s="85"/>
      <c r="AKP88" s="85"/>
      <c r="AKQ88" s="85"/>
      <c r="AKR88" s="85"/>
      <c r="AKS88" s="85"/>
      <c r="AKT88" s="85"/>
      <c r="AKU88" s="85"/>
      <c r="AKV88" s="85"/>
      <c r="AKW88" s="85"/>
      <c r="AKX88" s="85"/>
      <c r="AKY88" s="85"/>
      <c r="AKZ88" s="85"/>
      <c r="ALA88" s="85"/>
      <c r="ALB88" s="85"/>
      <c r="ALC88" s="85"/>
      <c r="ALD88" s="85"/>
      <c r="ALE88" s="85"/>
      <c r="ALF88" s="85"/>
      <c r="ALG88" s="85"/>
      <c r="ALH88" s="85"/>
      <c r="ALI88" s="85"/>
      <c r="ALJ88" s="85"/>
      <c r="ALK88" s="85"/>
      <c r="ALL88" s="85"/>
      <c r="ALM88" s="85"/>
      <c r="ALN88" s="85"/>
      <c r="ALO88" s="85"/>
      <c r="ALP88" s="85"/>
      <c r="ALQ88" s="85"/>
      <c r="ALR88" s="85"/>
      <c r="ALS88" s="85"/>
      <c r="ALT88" s="85"/>
      <c r="ALU88" s="85"/>
      <c r="ALV88" s="85"/>
      <c r="ALW88" s="85"/>
      <c r="ALX88" s="85"/>
      <c r="ALY88" s="85"/>
      <c r="ALZ88" s="85"/>
      <c r="AMA88" s="85"/>
      <c r="AMB88" s="85"/>
      <c r="AMC88" s="85"/>
      <c r="AMD88" s="85"/>
      <c r="AME88" s="85"/>
      <c r="AMF88" s="85"/>
      <c r="AMG88" s="85"/>
      <c r="AMH88" s="85"/>
      <c r="AMI88" s="85"/>
      <c r="AMJ88" s="85"/>
      <c r="AMK88" s="85"/>
      <c r="AML88" s="85"/>
      <c r="AMM88" s="85"/>
      <c r="AMN88" s="85"/>
      <c r="AMO88" s="85"/>
      <c r="AMP88" s="85"/>
      <c r="AMQ88" s="85"/>
      <c r="AMR88" s="85"/>
      <c r="AMS88" s="85"/>
      <c r="AMT88" s="85"/>
      <c r="AMU88" s="85"/>
      <c r="AMV88" s="85"/>
      <c r="AMW88" s="85"/>
      <c r="AMX88" s="85"/>
      <c r="AMY88" s="85"/>
      <c r="AMZ88" s="85"/>
      <c r="ANA88" s="85"/>
      <c r="ANB88" s="85"/>
      <c r="ANC88" s="85"/>
      <c r="AND88" s="85"/>
      <c r="ANE88" s="85"/>
      <c r="ANF88" s="85"/>
      <c r="ANG88" s="85"/>
      <c r="ANH88" s="85"/>
      <c r="ANI88" s="85"/>
      <c r="ANJ88" s="85"/>
      <c r="ANK88" s="85"/>
      <c r="ANL88" s="85"/>
      <c r="ANM88" s="85"/>
      <c r="ANN88" s="85"/>
      <c r="ANO88" s="85"/>
      <c r="ANP88" s="85"/>
      <c r="ANQ88" s="85"/>
      <c r="ANR88" s="85"/>
      <c r="ANS88" s="85"/>
      <c r="ANT88" s="85"/>
      <c r="ANU88" s="85"/>
      <c r="ANV88" s="85"/>
      <c r="ANW88" s="85"/>
      <c r="ANX88" s="85"/>
      <c r="ANY88" s="85"/>
      <c r="ANZ88" s="85"/>
      <c r="AOA88" s="85"/>
      <c r="AOB88" s="85"/>
      <c r="AOC88" s="85"/>
      <c r="AOD88" s="85"/>
      <c r="AOE88" s="85"/>
      <c r="AOF88" s="85"/>
      <c r="AOG88" s="85"/>
      <c r="AOH88" s="85"/>
      <c r="AOI88" s="85"/>
      <c r="AOJ88" s="85"/>
      <c r="AOK88" s="85"/>
      <c r="AOL88" s="85"/>
      <c r="AOM88" s="85"/>
      <c r="AON88" s="85"/>
      <c r="AOO88" s="85"/>
      <c r="AOP88" s="85"/>
      <c r="AOQ88" s="85"/>
      <c r="AOR88" s="85"/>
      <c r="AOS88" s="85"/>
      <c r="AOT88" s="85"/>
      <c r="AOU88" s="85"/>
      <c r="AOV88" s="85"/>
      <c r="AOW88" s="85"/>
      <c r="AOX88" s="85"/>
      <c r="AOY88" s="85"/>
      <c r="AOZ88" s="85"/>
      <c r="APA88" s="85"/>
      <c r="APB88" s="85"/>
      <c r="APC88" s="85"/>
      <c r="APD88" s="85"/>
      <c r="APE88" s="85"/>
      <c r="APF88" s="85"/>
      <c r="APG88" s="85"/>
      <c r="APH88" s="85"/>
      <c r="API88" s="85"/>
    </row>
    <row r="89" spans="1:1101" x14ac:dyDescent="0.25">
      <c r="A89" s="188" t="s">
        <v>27</v>
      </c>
      <c r="B89" s="190">
        <v>1</v>
      </c>
      <c r="C89" s="190">
        <f>D89+E89</f>
        <v>216</v>
      </c>
      <c r="D89" s="190">
        <f>D4</f>
        <v>179</v>
      </c>
      <c r="E89" s="191">
        <v>37</v>
      </c>
      <c r="F89" s="190"/>
      <c r="G89" s="193">
        <v>9.2669999999999995</v>
      </c>
      <c r="H89" s="192">
        <f t="shared" si="39"/>
        <v>685.76</v>
      </c>
      <c r="I89" s="193">
        <f t="shared" si="40"/>
        <v>847.53</v>
      </c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5"/>
      <c r="Z89" s="85"/>
      <c r="AA89" s="85"/>
      <c r="AB89" s="85"/>
      <c r="AC89" s="85"/>
      <c r="AD89" s="85"/>
      <c r="AE89" s="85"/>
      <c r="AF89" s="85"/>
      <c r="AG89" s="85"/>
      <c r="AH89" s="85"/>
      <c r="AI89" s="85"/>
      <c r="AJ89" s="85"/>
      <c r="AK89" s="85"/>
      <c r="AL89" s="85"/>
      <c r="AM89" s="85"/>
      <c r="AN89" s="85"/>
      <c r="AO89" s="85"/>
      <c r="AP89" s="85"/>
      <c r="AQ89" s="85"/>
      <c r="AR89" s="85"/>
      <c r="AS89" s="85"/>
      <c r="AT89" s="85"/>
      <c r="AU89" s="85"/>
      <c r="AV89" s="85"/>
      <c r="AW89" s="85"/>
      <c r="AX89" s="85"/>
      <c r="AY89" s="85"/>
      <c r="AZ89" s="85"/>
      <c r="BA89" s="85"/>
      <c r="BB89" s="85"/>
      <c r="BC89" s="85"/>
      <c r="BD89" s="85"/>
      <c r="BE89" s="85"/>
      <c r="BF89" s="85"/>
      <c r="BG89" s="85"/>
      <c r="BH89" s="85"/>
      <c r="BI89" s="85"/>
      <c r="BJ89" s="85"/>
      <c r="BK89" s="85"/>
      <c r="BL89" s="85"/>
      <c r="BM89" s="85"/>
      <c r="BN89" s="85"/>
      <c r="BO89" s="85"/>
      <c r="BP89" s="85"/>
      <c r="BQ89" s="85"/>
      <c r="BR89" s="85"/>
      <c r="BS89" s="85"/>
      <c r="BT89" s="85"/>
      <c r="BU89" s="85"/>
      <c r="BV89" s="85"/>
      <c r="BW89" s="85"/>
      <c r="BX89" s="85"/>
      <c r="BY89" s="85"/>
      <c r="BZ89" s="85"/>
      <c r="CA89" s="85"/>
      <c r="CB89" s="85"/>
      <c r="CC89" s="85"/>
      <c r="CD89" s="85"/>
      <c r="CE89" s="85"/>
      <c r="CF89" s="85"/>
      <c r="CG89" s="85"/>
      <c r="CH89" s="85"/>
      <c r="CI89" s="85"/>
      <c r="CJ89" s="85"/>
      <c r="CK89" s="85"/>
      <c r="CL89" s="85"/>
      <c r="CM89" s="85"/>
      <c r="CN89" s="85"/>
      <c r="CO89" s="85"/>
      <c r="CP89" s="85"/>
      <c r="CQ89" s="85"/>
      <c r="CR89" s="85"/>
      <c r="CS89" s="85"/>
      <c r="CT89" s="85"/>
      <c r="CU89" s="85"/>
      <c r="CV89" s="85"/>
      <c r="CW89" s="85"/>
      <c r="CX89" s="85"/>
      <c r="CY89" s="85"/>
      <c r="CZ89" s="85"/>
      <c r="DA89" s="85"/>
      <c r="DB89" s="85"/>
      <c r="DC89" s="85"/>
      <c r="DD89" s="85"/>
      <c r="DE89" s="85"/>
      <c r="DF89" s="85"/>
      <c r="DG89" s="85"/>
      <c r="DH89" s="85"/>
      <c r="DI89" s="85"/>
      <c r="DJ89" s="85"/>
      <c r="DK89" s="85"/>
      <c r="DL89" s="85"/>
      <c r="DM89" s="85"/>
      <c r="DN89" s="85"/>
      <c r="DO89" s="85"/>
      <c r="DP89" s="85"/>
      <c r="DQ89" s="85"/>
      <c r="DR89" s="85"/>
      <c r="DS89" s="85"/>
      <c r="DT89" s="85"/>
      <c r="DU89" s="85"/>
      <c r="DV89" s="85"/>
      <c r="DW89" s="85"/>
      <c r="DX89" s="85"/>
      <c r="DY89" s="85"/>
      <c r="DZ89" s="85"/>
      <c r="EA89" s="85"/>
      <c r="EB89" s="85"/>
      <c r="EC89" s="85"/>
      <c r="ED89" s="85"/>
      <c r="EE89" s="85"/>
      <c r="EF89" s="85"/>
      <c r="EG89" s="85"/>
      <c r="EH89" s="85"/>
      <c r="EI89" s="85"/>
      <c r="EJ89" s="85"/>
      <c r="EK89" s="85"/>
      <c r="EL89" s="85"/>
      <c r="EM89" s="85"/>
      <c r="EN89" s="85"/>
      <c r="EO89" s="85"/>
      <c r="EP89" s="85"/>
      <c r="EQ89" s="85"/>
      <c r="ER89" s="85"/>
      <c r="ES89" s="85"/>
      <c r="ET89" s="85"/>
      <c r="EU89" s="85"/>
      <c r="EV89" s="85"/>
      <c r="EW89" s="85"/>
      <c r="EX89" s="85"/>
      <c r="EY89" s="85"/>
      <c r="EZ89" s="85"/>
      <c r="FA89" s="85"/>
      <c r="FB89" s="85"/>
      <c r="FC89" s="85"/>
      <c r="FD89" s="85"/>
      <c r="FE89" s="85"/>
      <c r="FF89" s="85"/>
      <c r="FG89" s="85"/>
      <c r="FH89" s="85"/>
      <c r="FI89" s="85"/>
      <c r="FJ89" s="85"/>
      <c r="FK89" s="85"/>
      <c r="FL89" s="85"/>
      <c r="FM89" s="85"/>
      <c r="FN89" s="85"/>
      <c r="FO89" s="85"/>
      <c r="FP89" s="85"/>
      <c r="FQ89" s="85"/>
      <c r="FR89" s="85"/>
      <c r="FS89" s="85"/>
      <c r="FT89" s="85"/>
      <c r="FU89" s="85"/>
      <c r="FV89" s="85"/>
      <c r="FW89" s="85"/>
      <c r="FX89" s="85"/>
      <c r="FY89" s="85"/>
      <c r="FZ89" s="85"/>
      <c r="GA89" s="85"/>
      <c r="GB89" s="85"/>
      <c r="GC89" s="85"/>
      <c r="GD89" s="85"/>
      <c r="GE89" s="85"/>
      <c r="GF89" s="85"/>
      <c r="GG89" s="85"/>
      <c r="GH89" s="85"/>
      <c r="GI89" s="85"/>
      <c r="GJ89" s="85"/>
      <c r="GK89" s="85"/>
      <c r="GL89" s="85"/>
      <c r="GM89" s="85"/>
      <c r="GN89" s="85"/>
      <c r="GO89" s="85"/>
      <c r="GP89" s="85"/>
      <c r="GQ89" s="85"/>
      <c r="GR89" s="85"/>
      <c r="GS89" s="85"/>
      <c r="GT89" s="85"/>
      <c r="GU89" s="85"/>
      <c r="GV89" s="85"/>
      <c r="GW89" s="85"/>
      <c r="GX89" s="85"/>
      <c r="GY89" s="85"/>
      <c r="GZ89" s="85"/>
      <c r="HA89" s="85"/>
      <c r="HB89" s="85"/>
      <c r="HC89" s="85"/>
      <c r="HD89" s="85"/>
      <c r="HE89" s="85"/>
      <c r="HF89" s="85"/>
      <c r="HG89" s="85"/>
      <c r="HH89" s="85"/>
      <c r="HI89" s="85"/>
      <c r="HJ89" s="85"/>
      <c r="HK89" s="85"/>
      <c r="HL89" s="85"/>
      <c r="HM89" s="85"/>
      <c r="HN89" s="85"/>
      <c r="HO89" s="85"/>
      <c r="HP89" s="85"/>
      <c r="HQ89" s="85"/>
      <c r="HR89" s="85"/>
      <c r="HS89" s="85"/>
      <c r="HT89" s="85"/>
      <c r="HU89" s="85"/>
      <c r="HV89" s="85"/>
      <c r="HW89" s="85"/>
      <c r="HX89" s="85"/>
      <c r="HY89" s="85"/>
      <c r="HZ89" s="85"/>
      <c r="IA89" s="85"/>
      <c r="IB89" s="85"/>
      <c r="IC89" s="85"/>
      <c r="ID89" s="85"/>
      <c r="IE89" s="85"/>
      <c r="IF89" s="85"/>
      <c r="IG89" s="85"/>
      <c r="IH89" s="85"/>
      <c r="II89" s="85"/>
      <c r="IJ89" s="85"/>
      <c r="IK89" s="85"/>
      <c r="IL89" s="85"/>
      <c r="IM89" s="85"/>
      <c r="IN89" s="85"/>
      <c r="IO89" s="85"/>
      <c r="IP89" s="85"/>
      <c r="IQ89" s="85"/>
      <c r="IR89" s="85"/>
      <c r="IS89" s="85"/>
      <c r="IT89" s="85"/>
      <c r="IU89" s="85"/>
      <c r="IV89" s="85"/>
      <c r="IW89" s="85"/>
      <c r="IX89" s="85"/>
      <c r="IY89" s="85"/>
      <c r="IZ89" s="85"/>
      <c r="JA89" s="85"/>
      <c r="JB89" s="85"/>
      <c r="JC89" s="85"/>
      <c r="JD89" s="85"/>
      <c r="JE89" s="85"/>
      <c r="JF89" s="85"/>
      <c r="JG89" s="85"/>
      <c r="JH89" s="85"/>
      <c r="JI89" s="85"/>
      <c r="JJ89" s="85"/>
      <c r="JK89" s="85"/>
      <c r="JL89" s="85"/>
      <c r="JM89" s="85"/>
      <c r="JN89" s="85"/>
      <c r="JO89" s="85"/>
      <c r="JP89" s="85"/>
      <c r="JQ89" s="85"/>
      <c r="JR89" s="85"/>
      <c r="JS89" s="85"/>
      <c r="JT89" s="85"/>
      <c r="JU89" s="85"/>
      <c r="JV89" s="85"/>
      <c r="JW89" s="85"/>
      <c r="JX89" s="85"/>
      <c r="JY89" s="85"/>
      <c r="JZ89" s="85"/>
      <c r="KA89" s="85"/>
      <c r="KB89" s="85"/>
      <c r="KC89" s="85"/>
      <c r="KD89" s="85"/>
      <c r="KE89" s="85"/>
      <c r="KF89" s="85"/>
      <c r="KG89" s="85"/>
      <c r="KH89" s="85"/>
      <c r="KI89" s="85"/>
      <c r="KJ89" s="85"/>
      <c r="KK89" s="85"/>
      <c r="KL89" s="85"/>
      <c r="KM89" s="85"/>
      <c r="KN89" s="85"/>
      <c r="KO89" s="85"/>
      <c r="KP89" s="85"/>
      <c r="KQ89" s="85"/>
      <c r="KR89" s="85"/>
      <c r="KS89" s="85"/>
      <c r="KT89" s="85"/>
      <c r="KU89" s="85"/>
      <c r="KV89" s="85"/>
      <c r="KW89" s="85"/>
      <c r="KX89" s="85"/>
      <c r="KY89" s="85"/>
      <c r="KZ89" s="85"/>
      <c r="LA89" s="85"/>
      <c r="LB89" s="85"/>
      <c r="LC89" s="85"/>
      <c r="LD89" s="85"/>
      <c r="LE89" s="85"/>
      <c r="LF89" s="85"/>
      <c r="LG89" s="85"/>
      <c r="LH89" s="85"/>
      <c r="LI89" s="85"/>
      <c r="LJ89" s="85"/>
      <c r="LK89" s="85"/>
      <c r="LL89" s="85"/>
      <c r="LM89" s="85"/>
      <c r="LN89" s="85"/>
      <c r="LO89" s="85"/>
      <c r="LP89" s="85"/>
      <c r="LQ89" s="85"/>
      <c r="LR89" s="85"/>
      <c r="LS89" s="85"/>
      <c r="LT89" s="85"/>
      <c r="LU89" s="85"/>
      <c r="LV89" s="85"/>
      <c r="LW89" s="85"/>
      <c r="LX89" s="85"/>
      <c r="LY89" s="85"/>
      <c r="LZ89" s="85"/>
      <c r="MA89" s="85"/>
      <c r="MB89" s="85"/>
      <c r="MC89" s="85"/>
      <c r="MD89" s="85"/>
      <c r="ME89" s="85"/>
      <c r="MF89" s="85"/>
      <c r="MG89" s="85"/>
      <c r="MH89" s="85"/>
      <c r="MI89" s="85"/>
      <c r="MJ89" s="85"/>
      <c r="MK89" s="85"/>
      <c r="ML89" s="85"/>
      <c r="MM89" s="85"/>
      <c r="MN89" s="85"/>
      <c r="MO89" s="85"/>
      <c r="MP89" s="85"/>
      <c r="MQ89" s="85"/>
      <c r="MR89" s="85"/>
      <c r="MS89" s="85"/>
      <c r="MT89" s="85"/>
      <c r="MU89" s="85"/>
      <c r="MV89" s="85"/>
      <c r="MW89" s="85"/>
      <c r="MX89" s="85"/>
      <c r="MY89" s="85"/>
      <c r="MZ89" s="85"/>
      <c r="NA89" s="85"/>
      <c r="NB89" s="85"/>
      <c r="NC89" s="85"/>
      <c r="ND89" s="85"/>
      <c r="NE89" s="85"/>
      <c r="NF89" s="85"/>
      <c r="NG89" s="85"/>
      <c r="NH89" s="85"/>
      <c r="NI89" s="85"/>
      <c r="NJ89" s="85"/>
      <c r="NK89" s="85"/>
      <c r="NL89" s="85"/>
      <c r="NM89" s="85"/>
      <c r="NN89" s="85"/>
      <c r="NO89" s="85"/>
      <c r="NP89" s="85"/>
      <c r="NQ89" s="85"/>
      <c r="NR89" s="85"/>
      <c r="NS89" s="85"/>
      <c r="NT89" s="85"/>
      <c r="NU89" s="85"/>
      <c r="NV89" s="85"/>
      <c r="NW89" s="85"/>
      <c r="NX89" s="85"/>
      <c r="NY89" s="85"/>
      <c r="NZ89" s="85"/>
      <c r="OA89" s="85"/>
      <c r="OB89" s="85"/>
      <c r="OC89" s="85"/>
      <c r="OD89" s="85"/>
      <c r="OE89" s="85"/>
      <c r="OF89" s="85"/>
      <c r="OG89" s="85"/>
      <c r="OH89" s="85"/>
      <c r="OI89" s="85"/>
      <c r="OJ89" s="85"/>
      <c r="OK89" s="85"/>
      <c r="OL89" s="85"/>
      <c r="OM89" s="85"/>
      <c r="ON89" s="85"/>
      <c r="OO89" s="85"/>
      <c r="OP89" s="85"/>
      <c r="OQ89" s="85"/>
      <c r="OR89" s="85"/>
      <c r="OS89" s="85"/>
      <c r="OT89" s="85"/>
      <c r="OU89" s="85"/>
      <c r="OV89" s="85"/>
      <c r="OW89" s="85"/>
      <c r="OX89" s="85"/>
      <c r="OY89" s="85"/>
      <c r="OZ89" s="85"/>
      <c r="PA89" s="85"/>
      <c r="PB89" s="85"/>
      <c r="PC89" s="85"/>
      <c r="PD89" s="85"/>
      <c r="PE89" s="85"/>
      <c r="PF89" s="85"/>
      <c r="PG89" s="85"/>
      <c r="PH89" s="85"/>
      <c r="PI89" s="85"/>
      <c r="PJ89" s="85"/>
      <c r="PK89" s="85"/>
      <c r="PL89" s="85"/>
      <c r="PM89" s="85"/>
      <c r="PN89" s="85"/>
      <c r="PO89" s="85"/>
      <c r="PP89" s="85"/>
      <c r="PQ89" s="85"/>
      <c r="PR89" s="85"/>
      <c r="PS89" s="85"/>
      <c r="PT89" s="85"/>
      <c r="PU89" s="85"/>
      <c r="PV89" s="85"/>
      <c r="PW89" s="85"/>
      <c r="PX89" s="85"/>
      <c r="PY89" s="85"/>
      <c r="PZ89" s="85"/>
      <c r="QA89" s="85"/>
      <c r="QB89" s="85"/>
      <c r="QC89" s="85"/>
      <c r="QD89" s="85"/>
      <c r="QE89" s="85"/>
      <c r="QF89" s="85"/>
      <c r="QG89" s="85"/>
      <c r="QH89" s="85"/>
      <c r="QI89" s="85"/>
      <c r="QJ89" s="85"/>
      <c r="QK89" s="85"/>
      <c r="QL89" s="85"/>
      <c r="QM89" s="85"/>
      <c r="QN89" s="85"/>
      <c r="QO89" s="85"/>
      <c r="QP89" s="85"/>
      <c r="QQ89" s="85"/>
      <c r="QR89" s="85"/>
      <c r="QS89" s="85"/>
      <c r="QT89" s="85"/>
      <c r="QU89" s="85"/>
      <c r="QV89" s="85"/>
      <c r="QW89" s="85"/>
      <c r="QX89" s="85"/>
      <c r="QY89" s="85"/>
      <c r="QZ89" s="85"/>
      <c r="RA89" s="85"/>
      <c r="RB89" s="85"/>
      <c r="RC89" s="85"/>
      <c r="RD89" s="85"/>
      <c r="RE89" s="85"/>
      <c r="RF89" s="85"/>
      <c r="RG89" s="85"/>
      <c r="RH89" s="85"/>
      <c r="RI89" s="85"/>
      <c r="RJ89" s="85"/>
      <c r="RK89" s="85"/>
      <c r="RL89" s="85"/>
      <c r="RM89" s="85"/>
      <c r="RN89" s="85"/>
      <c r="RO89" s="85"/>
      <c r="RP89" s="85"/>
      <c r="RQ89" s="85"/>
      <c r="RR89" s="85"/>
      <c r="RS89" s="85"/>
      <c r="RT89" s="85"/>
      <c r="RU89" s="85"/>
      <c r="RV89" s="85"/>
      <c r="RW89" s="85"/>
      <c r="RX89" s="85"/>
      <c r="RY89" s="85"/>
      <c r="RZ89" s="85"/>
      <c r="SA89" s="85"/>
      <c r="SB89" s="85"/>
      <c r="SC89" s="85"/>
      <c r="SD89" s="85"/>
      <c r="SE89" s="85"/>
      <c r="SF89" s="85"/>
      <c r="SG89" s="85"/>
      <c r="SH89" s="85"/>
      <c r="SI89" s="85"/>
      <c r="SJ89" s="85"/>
      <c r="SK89" s="85"/>
      <c r="SL89" s="85"/>
      <c r="SM89" s="85"/>
      <c r="SN89" s="85"/>
      <c r="SO89" s="85"/>
      <c r="SP89" s="85"/>
      <c r="SQ89" s="85"/>
      <c r="SR89" s="85"/>
      <c r="SS89" s="85"/>
      <c r="ST89" s="85"/>
      <c r="SU89" s="85"/>
      <c r="SV89" s="85"/>
      <c r="SW89" s="85"/>
      <c r="SX89" s="85"/>
      <c r="SY89" s="85"/>
      <c r="SZ89" s="85"/>
      <c r="TA89" s="85"/>
      <c r="TB89" s="85"/>
      <c r="TC89" s="85"/>
      <c r="TD89" s="85"/>
      <c r="TE89" s="85"/>
      <c r="TF89" s="85"/>
      <c r="TG89" s="85"/>
      <c r="TH89" s="85"/>
      <c r="TI89" s="85"/>
      <c r="TJ89" s="85"/>
      <c r="TK89" s="85"/>
      <c r="TL89" s="85"/>
      <c r="TM89" s="85"/>
      <c r="TN89" s="85"/>
      <c r="TO89" s="85"/>
      <c r="TP89" s="85"/>
      <c r="TQ89" s="85"/>
      <c r="TR89" s="85"/>
      <c r="TS89" s="85"/>
      <c r="TT89" s="85"/>
      <c r="TU89" s="85"/>
      <c r="TV89" s="85"/>
      <c r="TW89" s="85"/>
      <c r="TX89" s="85"/>
      <c r="TY89" s="85"/>
      <c r="TZ89" s="85"/>
      <c r="UA89" s="85"/>
      <c r="UB89" s="85"/>
      <c r="UC89" s="85"/>
      <c r="UD89" s="85"/>
      <c r="UE89" s="85"/>
      <c r="UF89" s="85"/>
      <c r="UG89" s="85"/>
      <c r="UH89" s="85"/>
      <c r="UI89" s="85"/>
      <c r="UJ89" s="85"/>
      <c r="UK89" s="85"/>
      <c r="UL89" s="85"/>
      <c r="UM89" s="85"/>
      <c r="UN89" s="85"/>
      <c r="UO89" s="85"/>
      <c r="UP89" s="85"/>
      <c r="UQ89" s="85"/>
      <c r="UR89" s="85"/>
      <c r="US89" s="85"/>
      <c r="UT89" s="85"/>
      <c r="UU89" s="85"/>
      <c r="UV89" s="85"/>
      <c r="UW89" s="85"/>
      <c r="UX89" s="85"/>
      <c r="UY89" s="85"/>
      <c r="UZ89" s="85"/>
      <c r="VA89" s="85"/>
      <c r="VB89" s="85"/>
      <c r="VC89" s="85"/>
      <c r="VD89" s="85"/>
      <c r="VE89" s="85"/>
      <c r="VF89" s="85"/>
      <c r="VG89" s="85"/>
      <c r="VH89" s="85"/>
      <c r="VI89" s="85"/>
      <c r="VJ89" s="85"/>
      <c r="VK89" s="85"/>
      <c r="VL89" s="85"/>
      <c r="VM89" s="85"/>
      <c r="VN89" s="85"/>
      <c r="VO89" s="85"/>
      <c r="VP89" s="85"/>
      <c r="VQ89" s="85"/>
      <c r="VR89" s="85"/>
      <c r="VS89" s="85"/>
      <c r="VT89" s="85"/>
      <c r="VU89" s="85"/>
      <c r="VV89" s="85"/>
      <c r="VW89" s="85"/>
      <c r="VX89" s="85"/>
      <c r="VY89" s="85"/>
      <c r="VZ89" s="85"/>
      <c r="WA89" s="85"/>
      <c r="WB89" s="85"/>
      <c r="WC89" s="85"/>
      <c r="WD89" s="85"/>
      <c r="WE89" s="85"/>
      <c r="WF89" s="85"/>
      <c r="WG89" s="85"/>
      <c r="WH89" s="85"/>
      <c r="WI89" s="85"/>
      <c r="WJ89" s="85"/>
      <c r="WK89" s="85"/>
      <c r="WL89" s="85"/>
      <c r="WM89" s="85"/>
      <c r="WN89" s="85"/>
      <c r="WO89" s="85"/>
      <c r="WP89" s="85"/>
      <c r="WQ89" s="85"/>
      <c r="WR89" s="85"/>
      <c r="WS89" s="85"/>
      <c r="WT89" s="85"/>
      <c r="WU89" s="85"/>
      <c r="WV89" s="85"/>
      <c r="WW89" s="85"/>
      <c r="WX89" s="85"/>
      <c r="WY89" s="85"/>
      <c r="WZ89" s="85"/>
      <c r="XA89" s="85"/>
      <c r="XB89" s="85"/>
      <c r="XC89" s="85"/>
      <c r="XD89" s="85"/>
      <c r="XE89" s="85"/>
      <c r="XF89" s="85"/>
      <c r="XG89" s="85"/>
      <c r="XH89" s="85"/>
      <c r="XI89" s="85"/>
      <c r="XJ89" s="85"/>
      <c r="XK89" s="85"/>
      <c r="XL89" s="85"/>
      <c r="XM89" s="85"/>
      <c r="XN89" s="85"/>
      <c r="XO89" s="85"/>
      <c r="XP89" s="85"/>
      <c r="XQ89" s="85"/>
      <c r="XR89" s="85"/>
      <c r="XS89" s="85"/>
      <c r="XT89" s="85"/>
      <c r="XU89" s="85"/>
      <c r="XV89" s="85"/>
      <c r="XW89" s="85"/>
      <c r="XX89" s="85"/>
      <c r="XY89" s="85"/>
      <c r="XZ89" s="85"/>
      <c r="YA89" s="85"/>
      <c r="YB89" s="85"/>
      <c r="YC89" s="85"/>
      <c r="YD89" s="85"/>
      <c r="YE89" s="85"/>
      <c r="YF89" s="85"/>
      <c r="YG89" s="85"/>
      <c r="YH89" s="85"/>
      <c r="YI89" s="85"/>
      <c r="YJ89" s="85"/>
      <c r="YK89" s="85"/>
      <c r="YL89" s="85"/>
      <c r="YM89" s="85"/>
      <c r="YN89" s="85"/>
      <c r="YO89" s="85"/>
      <c r="YP89" s="85"/>
      <c r="YQ89" s="85"/>
      <c r="YR89" s="85"/>
      <c r="YS89" s="85"/>
      <c r="YT89" s="85"/>
      <c r="YU89" s="85"/>
      <c r="YV89" s="85"/>
      <c r="YW89" s="85"/>
      <c r="YX89" s="85"/>
      <c r="YY89" s="85"/>
      <c r="YZ89" s="85"/>
      <c r="ZA89" s="85"/>
      <c r="ZB89" s="85"/>
      <c r="ZC89" s="85"/>
      <c r="ZD89" s="85"/>
      <c r="ZE89" s="85"/>
      <c r="ZF89" s="85"/>
      <c r="ZG89" s="85"/>
      <c r="ZH89" s="85"/>
      <c r="ZI89" s="85"/>
      <c r="ZJ89" s="85"/>
      <c r="ZK89" s="85"/>
      <c r="ZL89" s="85"/>
      <c r="ZM89" s="85"/>
      <c r="ZN89" s="85"/>
      <c r="ZO89" s="85"/>
      <c r="ZP89" s="85"/>
      <c r="ZQ89" s="85"/>
      <c r="ZR89" s="85"/>
      <c r="ZS89" s="85"/>
      <c r="ZT89" s="85"/>
      <c r="ZU89" s="85"/>
      <c r="ZV89" s="85"/>
      <c r="ZW89" s="85"/>
      <c r="ZX89" s="85"/>
      <c r="ZY89" s="85"/>
      <c r="ZZ89" s="85"/>
      <c r="AAA89" s="85"/>
      <c r="AAB89" s="85"/>
      <c r="AAC89" s="85"/>
      <c r="AAD89" s="85"/>
      <c r="AAE89" s="85"/>
      <c r="AAF89" s="85"/>
      <c r="AAG89" s="85"/>
      <c r="AAH89" s="85"/>
      <c r="AAI89" s="85"/>
      <c r="AAJ89" s="85"/>
      <c r="AAK89" s="85"/>
      <c r="AAL89" s="85"/>
      <c r="AAM89" s="85"/>
      <c r="AAN89" s="85"/>
      <c r="AAO89" s="85"/>
      <c r="AAP89" s="85"/>
      <c r="AAQ89" s="85"/>
      <c r="AAR89" s="85"/>
      <c r="AAS89" s="85"/>
      <c r="AAT89" s="85"/>
      <c r="AAU89" s="85"/>
      <c r="AAV89" s="85"/>
      <c r="AAW89" s="85"/>
      <c r="AAX89" s="85"/>
      <c r="AAY89" s="85"/>
      <c r="AAZ89" s="85"/>
      <c r="ABA89" s="85"/>
      <c r="ABB89" s="85"/>
      <c r="ABC89" s="85"/>
      <c r="ABD89" s="85"/>
      <c r="ABE89" s="85"/>
      <c r="ABF89" s="85"/>
      <c r="ABG89" s="85"/>
      <c r="ABH89" s="85"/>
      <c r="ABI89" s="85"/>
      <c r="ABJ89" s="85"/>
      <c r="ABK89" s="85"/>
      <c r="ABL89" s="85"/>
      <c r="ABM89" s="85"/>
      <c r="ABN89" s="85"/>
      <c r="ABO89" s="85"/>
      <c r="ABP89" s="85"/>
      <c r="ABQ89" s="85"/>
      <c r="ABR89" s="85"/>
      <c r="ABS89" s="85"/>
      <c r="ABT89" s="85"/>
      <c r="ABU89" s="85"/>
      <c r="ABV89" s="85"/>
      <c r="ABW89" s="85"/>
      <c r="ABX89" s="85"/>
      <c r="ABY89" s="85"/>
      <c r="ABZ89" s="85"/>
      <c r="ACA89" s="85"/>
      <c r="ACB89" s="85"/>
      <c r="ACC89" s="85"/>
      <c r="ACD89" s="85"/>
      <c r="ACE89" s="85"/>
      <c r="ACF89" s="85"/>
      <c r="ACG89" s="85"/>
      <c r="ACH89" s="85"/>
      <c r="ACI89" s="85"/>
      <c r="ACJ89" s="85"/>
      <c r="ACK89" s="85"/>
      <c r="ACL89" s="85"/>
      <c r="ACM89" s="85"/>
      <c r="ACN89" s="85"/>
      <c r="ACO89" s="85"/>
      <c r="ACP89" s="85"/>
      <c r="ACQ89" s="85"/>
      <c r="ACR89" s="85"/>
      <c r="ACS89" s="85"/>
      <c r="ACT89" s="85"/>
      <c r="ACU89" s="85"/>
      <c r="ACV89" s="85"/>
      <c r="ACW89" s="85"/>
      <c r="ACX89" s="85"/>
      <c r="ACY89" s="85"/>
      <c r="ACZ89" s="85"/>
      <c r="ADA89" s="85"/>
      <c r="ADB89" s="85"/>
      <c r="ADC89" s="85"/>
      <c r="ADD89" s="85"/>
      <c r="ADE89" s="85"/>
      <c r="ADF89" s="85"/>
      <c r="ADG89" s="85"/>
      <c r="ADH89" s="85"/>
      <c r="ADI89" s="85"/>
      <c r="ADJ89" s="85"/>
      <c r="ADK89" s="85"/>
      <c r="ADL89" s="85"/>
      <c r="ADM89" s="85"/>
      <c r="ADN89" s="85"/>
      <c r="ADO89" s="85"/>
      <c r="ADP89" s="85"/>
      <c r="ADQ89" s="85"/>
      <c r="ADR89" s="85"/>
      <c r="ADS89" s="85"/>
      <c r="ADT89" s="85"/>
      <c r="ADU89" s="85"/>
      <c r="ADV89" s="85"/>
      <c r="ADW89" s="85"/>
      <c r="ADX89" s="85"/>
      <c r="ADY89" s="85"/>
      <c r="ADZ89" s="85"/>
      <c r="AEA89" s="85"/>
      <c r="AEB89" s="85"/>
      <c r="AEC89" s="85"/>
      <c r="AED89" s="85"/>
      <c r="AEE89" s="85"/>
      <c r="AEF89" s="85"/>
      <c r="AEG89" s="85"/>
      <c r="AEH89" s="85"/>
      <c r="AEI89" s="85"/>
      <c r="AEJ89" s="85"/>
      <c r="AEK89" s="85"/>
      <c r="AEL89" s="85"/>
      <c r="AEM89" s="85"/>
      <c r="AEN89" s="85"/>
      <c r="AEO89" s="85"/>
      <c r="AEP89" s="85"/>
      <c r="AEQ89" s="85"/>
      <c r="AER89" s="85"/>
      <c r="AES89" s="85"/>
      <c r="AET89" s="85"/>
      <c r="AEU89" s="85"/>
      <c r="AEV89" s="85"/>
      <c r="AEW89" s="85"/>
      <c r="AEX89" s="85"/>
      <c r="AEY89" s="85"/>
      <c r="AEZ89" s="85"/>
      <c r="AFA89" s="85"/>
      <c r="AFB89" s="85"/>
      <c r="AFC89" s="85"/>
      <c r="AFD89" s="85"/>
      <c r="AFE89" s="85"/>
      <c r="AFF89" s="85"/>
      <c r="AFG89" s="85"/>
      <c r="AFH89" s="85"/>
      <c r="AFI89" s="85"/>
      <c r="AFJ89" s="85"/>
      <c r="AFK89" s="85"/>
      <c r="AFL89" s="85"/>
      <c r="AFM89" s="85"/>
      <c r="AFN89" s="85"/>
      <c r="AFO89" s="85"/>
      <c r="AFP89" s="85"/>
      <c r="AFQ89" s="85"/>
      <c r="AFR89" s="85"/>
      <c r="AFS89" s="85"/>
      <c r="AFT89" s="85"/>
      <c r="AFU89" s="85"/>
      <c r="AFV89" s="85"/>
      <c r="AFW89" s="85"/>
      <c r="AFX89" s="85"/>
      <c r="AFY89" s="85"/>
      <c r="AFZ89" s="85"/>
      <c r="AGA89" s="85"/>
      <c r="AGB89" s="85"/>
      <c r="AGC89" s="85"/>
      <c r="AGD89" s="85"/>
      <c r="AGE89" s="85"/>
      <c r="AGF89" s="85"/>
      <c r="AGG89" s="85"/>
      <c r="AGH89" s="85"/>
      <c r="AGI89" s="85"/>
      <c r="AGJ89" s="85"/>
      <c r="AGK89" s="85"/>
      <c r="AGL89" s="85"/>
      <c r="AGM89" s="85"/>
      <c r="AGN89" s="85"/>
      <c r="AGO89" s="85"/>
      <c r="AGP89" s="85"/>
      <c r="AGQ89" s="85"/>
      <c r="AGR89" s="85"/>
      <c r="AGS89" s="85"/>
      <c r="AGT89" s="85"/>
      <c r="AGU89" s="85"/>
      <c r="AGV89" s="85"/>
      <c r="AGW89" s="85"/>
      <c r="AGX89" s="85"/>
      <c r="AGY89" s="85"/>
      <c r="AGZ89" s="85"/>
      <c r="AHA89" s="85"/>
      <c r="AHB89" s="85"/>
      <c r="AHC89" s="85"/>
      <c r="AHD89" s="85"/>
      <c r="AHE89" s="85"/>
      <c r="AHF89" s="85"/>
      <c r="AHG89" s="85"/>
      <c r="AHH89" s="85"/>
      <c r="AHI89" s="85"/>
      <c r="AHJ89" s="85"/>
      <c r="AHK89" s="85"/>
      <c r="AHL89" s="85"/>
      <c r="AHM89" s="85"/>
      <c r="AHN89" s="85"/>
      <c r="AHO89" s="85"/>
      <c r="AHP89" s="85"/>
      <c r="AHQ89" s="85"/>
      <c r="AHR89" s="85"/>
      <c r="AHS89" s="85"/>
      <c r="AHT89" s="85"/>
      <c r="AHU89" s="85"/>
      <c r="AHV89" s="85"/>
      <c r="AHW89" s="85"/>
      <c r="AHX89" s="85"/>
      <c r="AHY89" s="85"/>
      <c r="AHZ89" s="85"/>
      <c r="AIA89" s="85"/>
      <c r="AIB89" s="85"/>
      <c r="AIC89" s="85"/>
      <c r="AID89" s="85"/>
      <c r="AIE89" s="85"/>
      <c r="AIF89" s="85"/>
      <c r="AIG89" s="85"/>
      <c r="AIH89" s="85"/>
      <c r="AII89" s="85"/>
      <c r="AIJ89" s="85"/>
      <c r="AIK89" s="85"/>
      <c r="AIL89" s="85"/>
      <c r="AIM89" s="85"/>
      <c r="AIN89" s="85"/>
      <c r="AIO89" s="85"/>
      <c r="AIP89" s="85"/>
      <c r="AIQ89" s="85"/>
      <c r="AIR89" s="85"/>
      <c r="AIS89" s="85"/>
      <c r="AIT89" s="85"/>
      <c r="AIU89" s="85"/>
      <c r="AIV89" s="85"/>
      <c r="AIW89" s="85"/>
      <c r="AIX89" s="85"/>
      <c r="AIY89" s="85"/>
      <c r="AIZ89" s="85"/>
      <c r="AJA89" s="85"/>
      <c r="AJB89" s="85"/>
      <c r="AJC89" s="85"/>
      <c r="AJD89" s="85"/>
      <c r="AJE89" s="85"/>
      <c r="AJF89" s="85"/>
      <c r="AJG89" s="85"/>
      <c r="AJH89" s="85"/>
      <c r="AJI89" s="85"/>
      <c r="AJJ89" s="85"/>
      <c r="AJK89" s="85"/>
      <c r="AJL89" s="85"/>
      <c r="AJM89" s="85"/>
      <c r="AJN89" s="85"/>
      <c r="AJO89" s="85"/>
      <c r="AJP89" s="85"/>
      <c r="AJQ89" s="85"/>
      <c r="AJR89" s="85"/>
      <c r="AJS89" s="85"/>
      <c r="AJT89" s="85"/>
      <c r="AJU89" s="85"/>
      <c r="AJV89" s="85"/>
      <c r="AJW89" s="85"/>
      <c r="AJX89" s="85"/>
      <c r="AJY89" s="85"/>
      <c r="AJZ89" s="85"/>
      <c r="AKA89" s="85"/>
      <c r="AKB89" s="85"/>
      <c r="AKC89" s="85"/>
      <c r="AKD89" s="85"/>
      <c r="AKE89" s="85"/>
      <c r="AKF89" s="85"/>
      <c r="AKG89" s="85"/>
      <c r="AKH89" s="85"/>
      <c r="AKI89" s="85"/>
      <c r="AKJ89" s="85"/>
      <c r="AKK89" s="85"/>
      <c r="AKL89" s="85"/>
      <c r="AKM89" s="85"/>
      <c r="AKN89" s="85"/>
      <c r="AKO89" s="85"/>
      <c r="AKP89" s="85"/>
      <c r="AKQ89" s="85"/>
      <c r="AKR89" s="85"/>
      <c r="AKS89" s="85"/>
      <c r="AKT89" s="85"/>
      <c r="AKU89" s="85"/>
      <c r="AKV89" s="85"/>
      <c r="AKW89" s="85"/>
      <c r="AKX89" s="85"/>
      <c r="AKY89" s="85"/>
      <c r="AKZ89" s="85"/>
      <c r="ALA89" s="85"/>
      <c r="ALB89" s="85"/>
      <c r="ALC89" s="85"/>
      <c r="ALD89" s="85"/>
      <c r="ALE89" s="85"/>
      <c r="ALF89" s="85"/>
      <c r="ALG89" s="85"/>
      <c r="ALH89" s="85"/>
      <c r="ALI89" s="85"/>
      <c r="ALJ89" s="85"/>
      <c r="ALK89" s="85"/>
      <c r="ALL89" s="85"/>
      <c r="ALM89" s="85"/>
      <c r="ALN89" s="85"/>
      <c r="ALO89" s="85"/>
      <c r="ALP89" s="85"/>
      <c r="ALQ89" s="85"/>
      <c r="ALR89" s="85"/>
      <c r="ALS89" s="85"/>
      <c r="ALT89" s="85"/>
      <c r="ALU89" s="85"/>
      <c r="ALV89" s="85"/>
      <c r="ALW89" s="85"/>
      <c r="ALX89" s="85"/>
      <c r="ALY89" s="85"/>
      <c r="ALZ89" s="85"/>
      <c r="AMA89" s="85"/>
      <c r="AMB89" s="85"/>
      <c r="AMC89" s="85"/>
      <c r="AMD89" s="85"/>
      <c r="AME89" s="85"/>
      <c r="AMF89" s="85"/>
      <c r="AMG89" s="85"/>
      <c r="AMH89" s="85"/>
      <c r="AMI89" s="85"/>
      <c r="AMJ89" s="85"/>
      <c r="AMK89" s="85"/>
      <c r="AML89" s="85"/>
      <c r="AMM89" s="85"/>
      <c r="AMN89" s="85"/>
      <c r="AMO89" s="85"/>
      <c r="AMP89" s="85"/>
      <c r="AMQ89" s="85"/>
      <c r="AMR89" s="85"/>
      <c r="AMS89" s="85"/>
      <c r="AMT89" s="85"/>
      <c r="AMU89" s="85"/>
      <c r="AMV89" s="85"/>
      <c r="AMW89" s="85"/>
      <c r="AMX89" s="85"/>
      <c r="AMY89" s="85"/>
      <c r="AMZ89" s="85"/>
      <c r="ANA89" s="85"/>
      <c r="ANB89" s="85"/>
      <c r="ANC89" s="85"/>
      <c r="AND89" s="85"/>
      <c r="ANE89" s="85"/>
      <c r="ANF89" s="85"/>
      <c r="ANG89" s="85"/>
      <c r="ANH89" s="85"/>
      <c r="ANI89" s="85"/>
      <c r="ANJ89" s="85"/>
      <c r="ANK89" s="85"/>
      <c r="ANL89" s="85"/>
      <c r="ANM89" s="85"/>
      <c r="ANN89" s="85"/>
      <c r="ANO89" s="85"/>
      <c r="ANP89" s="85"/>
      <c r="ANQ89" s="85"/>
      <c r="ANR89" s="85"/>
      <c r="ANS89" s="85"/>
      <c r="ANT89" s="85"/>
      <c r="ANU89" s="85"/>
      <c r="ANV89" s="85"/>
      <c r="ANW89" s="85"/>
      <c r="ANX89" s="85"/>
      <c r="ANY89" s="85"/>
      <c r="ANZ89" s="85"/>
      <c r="AOA89" s="85"/>
      <c r="AOB89" s="85"/>
      <c r="AOC89" s="85"/>
      <c r="AOD89" s="85"/>
      <c r="AOE89" s="85"/>
      <c r="AOF89" s="85"/>
      <c r="AOG89" s="85"/>
      <c r="AOH89" s="85"/>
      <c r="AOI89" s="85"/>
      <c r="AOJ89" s="85"/>
      <c r="AOK89" s="85"/>
      <c r="AOL89" s="85"/>
      <c r="AOM89" s="85"/>
      <c r="AON89" s="85"/>
      <c r="AOO89" s="85"/>
      <c r="AOP89" s="85"/>
      <c r="AOQ89" s="85"/>
      <c r="AOR89" s="85"/>
      <c r="AOS89" s="85"/>
      <c r="AOT89" s="85"/>
      <c r="AOU89" s="85"/>
      <c r="AOV89" s="85"/>
      <c r="AOW89" s="85"/>
      <c r="AOX89" s="85"/>
      <c r="AOY89" s="85"/>
      <c r="AOZ89" s="85"/>
      <c r="APA89" s="85"/>
      <c r="APB89" s="85"/>
      <c r="APC89" s="85"/>
      <c r="APD89" s="85"/>
      <c r="APE89" s="85"/>
      <c r="APF89" s="85"/>
      <c r="APG89" s="85"/>
      <c r="APH89" s="85"/>
      <c r="API89" s="85"/>
    </row>
    <row r="90" spans="1:1101" x14ac:dyDescent="0.25">
      <c r="A90" s="188" t="s">
        <v>27</v>
      </c>
      <c r="B90" s="190">
        <v>1</v>
      </c>
      <c r="C90" s="190">
        <f>D90+E90</f>
        <v>252.5</v>
      </c>
      <c r="D90" s="190">
        <f>D89</f>
        <v>179</v>
      </c>
      <c r="E90" s="191">
        <v>73.5</v>
      </c>
      <c r="F90" s="190"/>
      <c r="G90" s="193">
        <v>9.2669999999999995</v>
      </c>
      <c r="H90" s="192">
        <f t="shared" si="39"/>
        <v>1362.25</v>
      </c>
      <c r="I90" s="193">
        <f t="shared" si="40"/>
        <v>1683.6</v>
      </c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  <c r="AA90" s="85"/>
      <c r="AB90" s="85"/>
      <c r="AC90" s="85"/>
      <c r="AD90" s="85"/>
      <c r="AE90" s="85"/>
      <c r="AF90" s="85"/>
      <c r="AG90" s="85"/>
      <c r="AH90" s="85"/>
      <c r="AI90" s="85"/>
      <c r="AJ90" s="85"/>
      <c r="AK90" s="85"/>
      <c r="AL90" s="85"/>
      <c r="AM90" s="85"/>
      <c r="AN90" s="85"/>
      <c r="AO90" s="85"/>
      <c r="AP90" s="85"/>
      <c r="AQ90" s="85"/>
      <c r="AR90" s="85"/>
      <c r="AS90" s="85"/>
      <c r="AT90" s="85"/>
      <c r="AU90" s="85"/>
      <c r="AV90" s="85"/>
      <c r="AW90" s="85"/>
      <c r="AX90" s="85"/>
      <c r="AY90" s="85"/>
      <c r="AZ90" s="85"/>
      <c r="BA90" s="85"/>
      <c r="BB90" s="85"/>
      <c r="BC90" s="85"/>
      <c r="BD90" s="85"/>
      <c r="BE90" s="85"/>
      <c r="BF90" s="85"/>
      <c r="BG90" s="85"/>
      <c r="BH90" s="85"/>
      <c r="BI90" s="85"/>
      <c r="BJ90" s="85"/>
      <c r="BK90" s="85"/>
      <c r="BL90" s="85"/>
      <c r="BM90" s="85"/>
      <c r="BN90" s="85"/>
      <c r="BO90" s="85"/>
      <c r="BP90" s="85"/>
      <c r="BQ90" s="85"/>
      <c r="BR90" s="85"/>
      <c r="BS90" s="85"/>
      <c r="BT90" s="85"/>
      <c r="BU90" s="85"/>
      <c r="BV90" s="85"/>
      <c r="BW90" s="85"/>
      <c r="BX90" s="85"/>
      <c r="BY90" s="85"/>
      <c r="BZ90" s="85"/>
      <c r="CA90" s="85"/>
      <c r="CB90" s="85"/>
      <c r="CC90" s="85"/>
      <c r="CD90" s="85"/>
      <c r="CE90" s="85"/>
      <c r="CF90" s="85"/>
      <c r="CG90" s="85"/>
      <c r="CH90" s="85"/>
      <c r="CI90" s="85"/>
      <c r="CJ90" s="85"/>
      <c r="CK90" s="85"/>
      <c r="CL90" s="85"/>
      <c r="CM90" s="85"/>
      <c r="CN90" s="85"/>
      <c r="CO90" s="85"/>
      <c r="CP90" s="85"/>
      <c r="CQ90" s="85"/>
      <c r="CR90" s="85"/>
      <c r="CS90" s="85"/>
      <c r="CT90" s="85"/>
      <c r="CU90" s="85"/>
      <c r="CV90" s="85"/>
      <c r="CW90" s="85"/>
      <c r="CX90" s="85"/>
      <c r="CY90" s="85"/>
      <c r="CZ90" s="85"/>
      <c r="DA90" s="85"/>
      <c r="DB90" s="85"/>
      <c r="DC90" s="85"/>
      <c r="DD90" s="85"/>
      <c r="DE90" s="85"/>
      <c r="DF90" s="85"/>
      <c r="DG90" s="85"/>
      <c r="DH90" s="85"/>
      <c r="DI90" s="85"/>
      <c r="DJ90" s="85"/>
      <c r="DK90" s="85"/>
      <c r="DL90" s="85"/>
      <c r="DM90" s="85"/>
      <c r="DN90" s="85"/>
      <c r="DO90" s="85"/>
      <c r="DP90" s="85"/>
      <c r="DQ90" s="85"/>
      <c r="DR90" s="85"/>
      <c r="DS90" s="85"/>
      <c r="DT90" s="85"/>
      <c r="DU90" s="85"/>
      <c r="DV90" s="85"/>
      <c r="DW90" s="85"/>
      <c r="DX90" s="85"/>
      <c r="DY90" s="85"/>
      <c r="DZ90" s="85"/>
      <c r="EA90" s="85"/>
      <c r="EB90" s="85"/>
      <c r="EC90" s="85"/>
      <c r="ED90" s="85"/>
      <c r="EE90" s="85"/>
      <c r="EF90" s="85"/>
      <c r="EG90" s="85"/>
      <c r="EH90" s="85"/>
      <c r="EI90" s="85"/>
      <c r="EJ90" s="85"/>
      <c r="EK90" s="85"/>
      <c r="EL90" s="85"/>
      <c r="EM90" s="85"/>
      <c r="EN90" s="85"/>
      <c r="EO90" s="85"/>
      <c r="EP90" s="85"/>
      <c r="EQ90" s="85"/>
      <c r="ER90" s="85"/>
      <c r="ES90" s="85"/>
      <c r="ET90" s="85"/>
      <c r="EU90" s="85"/>
      <c r="EV90" s="85"/>
      <c r="EW90" s="85"/>
      <c r="EX90" s="85"/>
      <c r="EY90" s="85"/>
      <c r="EZ90" s="85"/>
      <c r="FA90" s="85"/>
      <c r="FB90" s="85"/>
      <c r="FC90" s="85"/>
      <c r="FD90" s="85"/>
      <c r="FE90" s="85"/>
      <c r="FF90" s="85"/>
      <c r="FG90" s="85"/>
      <c r="FH90" s="85"/>
      <c r="FI90" s="85"/>
      <c r="FJ90" s="85"/>
      <c r="FK90" s="85"/>
      <c r="FL90" s="85"/>
      <c r="FM90" s="85"/>
      <c r="FN90" s="85"/>
      <c r="FO90" s="85"/>
      <c r="FP90" s="85"/>
      <c r="FQ90" s="85"/>
      <c r="FR90" s="85"/>
      <c r="FS90" s="85"/>
      <c r="FT90" s="85"/>
      <c r="FU90" s="85"/>
      <c r="FV90" s="85"/>
      <c r="FW90" s="85"/>
      <c r="FX90" s="85"/>
      <c r="FY90" s="85"/>
      <c r="FZ90" s="85"/>
      <c r="GA90" s="85"/>
      <c r="GB90" s="85"/>
      <c r="GC90" s="85"/>
      <c r="GD90" s="85"/>
      <c r="GE90" s="85"/>
      <c r="GF90" s="85"/>
      <c r="GG90" s="85"/>
      <c r="GH90" s="85"/>
      <c r="GI90" s="85"/>
      <c r="GJ90" s="85"/>
      <c r="GK90" s="85"/>
      <c r="GL90" s="85"/>
      <c r="GM90" s="85"/>
      <c r="GN90" s="85"/>
      <c r="GO90" s="85"/>
      <c r="GP90" s="85"/>
      <c r="GQ90" s="85"/>
      <c r="GR90" s="85"/>
      <c r="GS90" s="85"/>
      <c r="GT90" s="85"/>
      <c r="GU90" s="85"/>
      <c r="GV90" s="85"/>
      <c r="GW90" s="85"/>
      <c r="GX90" s="85"/>
      <c r="GY90" s="85"/>
      <c r="GZ90" s="85"/>
      <c r="HA90" s="85"/>
      <c r="HB90" s="85"/>
      <c r="HC90" s="85"/>
      <c r="HD90" s="85"/>
      <c r="HE90" s="85"/>
      <c r="HF90" s="85"/>
      <c r="HG90" s="85"/>
      <c r="HH90" s="85"/>
      <c r="HI90" s="85"/>
      <c r="HJ90" s="85"/>
      <c r="HK90" s="85"/>
      <c r="HL90" s="85"/>
      <c r="HM90" s="85"/>
      <c r="HN90" s="85"/>
      <c r="HO90" s="85"/>
      <c r="HP90" s="85"/>
      <c r="HQ90" s="85"/>
      <c r="HR90" s="85"/>
      <c r="HS90" s="85"/>
      <c r="HT90" s="85"/>
      <c r="HU90" s="85"/>
      <c r="HV90" s="85"/>
      <c r="HW90" s="85"/>
      <c r="HX90" s="85"/>
      <c r="HY90" s="85"/>
      <c r="HZ90" s="85"/>
      <c r="IA90" s="85"/>
      <c r="IB90" s="85"/>
      <c r="IC90" s="85"/>
      <c r="ID90" s="85"/>
      <c r="IE90" s="85"/>
      <c r="IF90" s="85"/>
      <c r="IG90" s="85"/>
      <c r="IH90" s="85"/>
      <c r="II90" s="85"/>
      <c r="IJ90" s="85"/>
      <c r="IK90" s="85"/>
      <c r="IL90" s="85"/>
      <c r="IM90" s="85"/>
      <c r="IN90" s="85"/>
      <c r="IO90" s="85"/>
      <c r="IP90" s="85"/>
      <c r="IQ90" s="85"/>
      <c r="IR90" s="85"/>
      <c r="IS90" s="85"/>
      <c r="IT90" s="85"/>
      <c r="IU90" s="85"/>
      <c r="IV90" s="85"/>
      <c r="IW90" s="85"/>
      <c r="IX90" s="85"/>
      <c r="IY90" s="85"/>
      <c r="IZ90" s="85"/>
      <c r="JA90" s="85"/>
      <c r="JB90" s="85"/>
      <c r="JC90" s="85"/>
      <c r="JD90" s="85"/>
      <c r="JE90" s="85"/>
      <c r="JF90" s="85"/>
      <c r="JG90" s="85"/>
      <c r="JH90" s="85"/>
      <c r="JI90" s="85"/>
      <c r="JJ90" s="85"/>
      <c r="JK90" s="85"/>
      <c r="JL90" s="85"/>
      <c r="JM90" s="85"/>
      <c r="JN90" s="85"/>
      <c r="JO90" s="85"/>
      <c r="JP90" s="85"/>
      <c r="JQ90" s="85"/>
      <c r="JR90" s="85"/>
      <c r="JS90" s="85"/>
      <c r="JT90" s="85"/>
      <c r="JU90" s="85"/>
      <c r="JV90" s="85"/>
      <c r="JW90" s="85"/>
      <c r="JX90" s="85"/>
      <c r="JY90" s="85"/>
      <c r="JZ90" s="85"/>
      <c r="KA90" s="85"/>
      <c r="KB90" s="85"/>
      <c r="KC90" s="85"/>
      <c r="KD90" s="85"/>
      <c r="KE90" s="85"/>
      <c r="KF90" s="85"/>
      <c r="KG90" s="85"/>
      <c r="KH90" s="85"/>
      <c r="KI90" s="85"/>
      <c r="KJ90" s="85"/>
      <c r="KK90" s="85"/>
      <c r="KL90" s="85"/>
      <c r="KM90" s="85"/>
      <c r="KN90" s="85"/>
      <c r="KO90" s="85"/>
      <c r="KP90" s="85"/>
      <c r="KQ90" s="85"/>
      <c r="KR90" s="85"/>
      <c r="KS90" s="85"/>
      <c r="KT90" s="85"/>
      <c r="KU90" s="85"/>
      <c r="KV90" s="85"/>
      <c r="KW90" s="85"/>
      <c r="KX90" s="85"/>
      <c r="KY90" s="85"/>
      <c r="KZ90" s="85"/>
      <c r="LA90" s="85"/>
      <c r="LB90" s="85"/>
      <c r="LC90" s="85"/>
      <c r="LD90" s="85"/>
      <c r="LE90" s="85"/>
      <c r="LF90" s="85"/>
      <c r="LG90" s="85"/>
      <c r="LH90" s="85"/>
      <c r="LI90" s="85"/>
      <c r="LJ90" s="85"/>
      <c r="LK90" s="85"/>
      <c r="LL90" s="85"/>
      <c r="LM90" s="85"/>
      <c r="LN90" s="85"/>
      <c r="LO90" s="85"/>
      <c r="LP90" s="85"/>
      <c r="LQ90" s="85"/>
      <c r="LR90" s="85"/>
      <c r="LS90" s="85"/>
      <c r="LT90" s="85"/>
      <c r="LU90" s="85"/>
      <c r="LV90" s="85"/>
      <c r="LW90" s="85"/>
      <c r="LX90" s="85"/>
      <c r="LY90" s="85"/>
      <c r="LZ90" s="85"/>
      <c r="MA90" s="85"/>
      <c r="MB90" s="85"/>
      <c r="MC90" s="85"/>
      <c r="MD90" s="85"/>
      <c r="ME90" s="85"/>
      <c r="MF90" s="85"/>
      <c r="MG90" s="85"/>
      <c r="MH90" s="85"/>
      <c r="MI90" s="85"/>
      <c r="MJ90" s="85"/>
      <c r="MK90" s="85"/>
      <c r="ML90" s="85"/>
      <c r="MM90" s="85"/>
      <c r="MN90" s="85"/>
      <c r="MO90" s="85"/>
      <c r="MP90" s="85"/>
      <c r="MQ90" s="85"/>
      <c r="MR90" s="85"/>
      <c r="MS90" s="85"/>
      <c r="MT90" s="85"/>
      <c r="MU90" s="85"/>
      <c r="MV90" s="85"/>
      <c r="MW90" s="85"/>
      <c r="MX90" s="85"/>
      <c r="MY90" s="85"/>
      <c r="MZ90" s="85"/>
      <c r="NA90" s="85"/>
      <c r="NB90" s="85"/>
      <c r="NC90" s="85"/>
      <c r="ND90" s="85"/>
      <c r="NE90" s="85"/>
      <c r="NF90" s="85"/>
      <c r="NG90" s="85"/>
      <c r="NH90" s="85"/>
      <c r="NI90" s="85"/>
      <c r="NJ90" s="85"/>
      <c r="NK90" s="85"/>
      <c r="NL90" s="85"/>
      <c r="NM90" s="85"/>
      <c r="NN90" s="85"/>
      <c r="NO90" s="85"/>
      <c r="NP90" s="85"/>
      <c r="NQ90" s="85"/>
      <c r="NR90" s="85"/>
      <c r="NS90" s="85"/>
      <c r="NT90" s="85"/>
      <c r="NU90" s="85"/>
      <c r="NV90" s="85"/>
      <c r="NW90" s="85"/>
      <c r="NX90" s="85"/>
      <c r="NY90" s="85"/>
      <c r="NZ90" s="85"/>
      <c r="OA90" s="85"/>
      <c r="OB90" s="85"/>
      <c r="OC90" s="85"/>
      <c r="OD90" s="85"/>
      <c r="OE90" s="85"/>
      <c r="OF90" s="85"/>
      <c r="OG90" s="85"/>
      <c r="OH90" s="85"/>
      <c r="OI90" s="85"/>
      <c r="OJ90" s="85"/>
      <c r="OK90" s="85"/>
      <c r="OL90" s="85"/>
      <c r="OM90" s="85"/>
      <c r="ON90" s="85"/>
      <c r="OO90" s="85"/>
      <c r="OP90" s="85"/>
      <c r="OQ90" s="85"/>
      <c r="OR90" s="85"/>
      <c r="OS90" s="85"/>
      <c r="OT90" s="85"/>
      <c r="OU90" s="85"/>
      <c r="OV90" s="85"/>
      <c r="OW90" s="85"/>
      <c r="OX90" s="85"/>
      <c r="OY90" s="85"/>
      <c r="OZ90" s="85"/>
      <c r="PA90" s="85"/>
      <c r="PB90" s="85"/>
      <c r="PC90" s="85"/>
      <c r="PD90" s="85"/>
      <c r="PE90" s="85"/>
      <c r="PF90" s="85"/>
      <c r="PG90" s="85"/>
      <c r="PH90" s="85"/>
      <c r="PI90" s="85"/>
      <c r="PJ90" s="85"/>
      <c r="PK90" s="85"/>
      <c r="PL90" s="85"/>
      <c r="PM90" s="85"/>
      <c r="PN90" s="85"/>
      <c r="PO90" s="85"/>
      <c r="PP90" s="85"/>
      <c r="PQ90" s="85"/>
      <c r="PR90" s="85"/>
      <c r="PS90" s="85"/>
      <c r="PT90" s="85"/>
      <c r="PU90" s="85"/>
      <c r="PV90" s="85"/>
      <c r="PW90" s="85"/>
      <c r="PX90" s="85"/>
      <c r="PY90" s="85"/>
      <c r="PZ90" s="85"/>
      <c r="QA90" s="85"/>
      <c r="QB90" s="85"/>
      <c r="QC90" s="85"/>
      <c r="QD90" s="85"/>
      <c r="QE90" s="85"/>
      <c r="QF90" s="85"/>
      <c r="QG90" s="85"/>
      <c r="QH90" s="85"/>
      <c r="QI90" s="85"/>
      <c r="QJ90" s="85"/>
      <c r="QK90" s="85"/>
      <c r="QL90" s="85"/>
      <c r="QM90" s="85"/>
      <c r="QN90" s="85"/>
      <c r="QO90" s="85"/>
      <c r="QP90" s="85"/>
      <c r="QQ90" s="85"/>
      <c r="QR90" s="85"/>
      <c r="QS90" s="85"/>
      <c r="QT90" s="85"/>
      <c r="QU90" s="85"/>
      <c r="QV90" s="85"/>
      <c r="QW90" s="85"/>
      <c r="QX90" s="85"/>
      <c r="QY90" s="85"/>
      <c r="QZ90" s="85"/>
      <c r="RA90" s="85"/>
      <c r="RB90" s="85"/>
      <c r="RC90" s="85"/>
      <c r="RD90" s="85"/>
      <c r="RE90" s="85"/>
      <c r="RF90" s="85"/>
      <c r="RG90" s="85"/>
      <c r="RH90" s="85"/>
      <c r="RI90" s="85"/>
      <c r="RJ90" s="85"/>
      <c r="RK90" s="85"/>
      <c r="RL90" s="85"/>
      <c r="RM90" s="85"/>
      <c r="RN90" s="85"/>
      <c r="RO90" s="85"/>
      <c r="RP90" s="85"/>
      <c r="RQ90" s="85"/>
      <c r="RR90" s="85"/>
      <c r="RS90" s="85"/>
      <c r="RT90" s="85"/>
      <c r="RU90" s="85"/>
      <c r="RV90" s="85"/>
      <c r="RW90" s="85"/>
      <c r="RX90" s="85"/>
      <c r="RY90" s="85"/>
      <c r="RZ90" s="85"/>
      <c r="SA90" s="85"/>
      <c r="SB90" s="85"/>
      <c r="SC90" s="85"/>
      <c r="SD90" s="85"/>
      <c r="SE90" s="85"/>
      <c r="SF90" s="85"/>
      <c r="SG90" s="85"/>
      <c r="SH90" s="85"/>
      <c r="SI90" s="85"/>
      <c r="SJ90" s="85"/>
      <c r="SK90" s="85"/>
      <c r="SL90" s="85"/>
      <c r="SM90" s="85"/>
      <c r="SN90" s="85"/>
      <c r="SO90" s="85"/>
      <c r="SP90" s="85"/>
      <c r="SQ90" s="85"/>
      <c r="SR90" s="85"/>
      <c r="SS90" s="85"/>
      <c r="ST90" s="85"/>
      <c r="SU90" s="85"/>
      <c r="SV90" s="85"/>
      <c r="SW90" s="85"/>
      <c r="SX90" s="85"/>
      <c r="SY90" s="85"/>
      <c r="SZ90" s="85"/>
      <c r="TA90" s="85"/>
      <c r="TB90" s="85"/>
      <c r="TC90" s="85"/>
      <c r="TD90" s="85"/>
      <c r="TE90" s="85"/>
      <c r="TF90" s="85"/>
      <c r="TG90" s="85"/>
      <c r="TH90" s="85"/>
      <c r="TI90" s="85"/>
      <c r="TJ90" s="85"/>
      <c r="TK90" s="85"/>
      <c r="TL90" s="85"/>
      <c r="TM90" s="85"/>
      <c r="TN90" s="85"/>
      <c r="TO90" s="85"/>
      <c r="TP90" s="85"/>
      <c r="TQ90" s="85"/>
      <c r="TR90" s="85"/>
      <c r="TS90" s="85"/>
      <c r="TT90" s="85"/>
      <c r="TU90" s="85"/>
      <c r="TV90" s="85"/>
      <c r="TW90" s="85"/>
      <c r="TX90" s="85"/>
      <c r="TY90" s="85"/>
      <c r="TZ90" s="85"/>
      <c r="UA90" s="85"/>
      <c r="UB90" s="85"/>
      <c r="UC90" s="85"/>
      <c r="UD90" s="85"/>
      <c r="UE90" s="85"/>
      <c r="UF90" s="85"/>
      <c r="UG90" s="85"/>
      <c r="UH90" s="85"/>
      <c r="UI90" s="85"/>
      <c r="UJ90" s="85"/>
      <c r="UK90" s="85"/>
      <c r="UL90" s="85"/>
      <c r="UM90" s="85"/>
      <c r="UN90" s="85"/>
      <c r="UO90" s="85"/>
      <c r="UP90" s="85"/>
      <c r="UQ90" s="85"/>
      <c r="UR90" s="85"/>
      <c r="US90" s="85"/>
      <c r="UT90" s="85"/>
      <c r="UU90" s="85"/>
      <c r="UV90" s="85"/>
      <c r="UW90" s="85"/>
      <c r="UX90" s="85"/>
      <c r="UY90" s="85"/>
      <c r="UZ90" s="85"/>
      <c r="VA90" s="85"/>
      <c r="VB90" s="85"/>
      <c r="VC90" s="85"/>
      <c r="VD90" s="85"/>
      <c r="VE90" s="85"/>
      <c r="VF90" s="85"/>
      <c r="VG90" s="85"/>
      <c r="VH90" s="85"/>
      <c r="VI90" s="85"/>
      <c r="VJ90" s="85"/>
      <c r="VK90" s="85"/>
      <c r="VL90" s="85"/>
      <c r="VM90" s="85"/>
      <c r="VN90" s="85"/>
      <c r="VO90" s="85"/>
      <c r="VP90" s="85"/>
      <c r="VQ90" s="85"/>
      <c r="VR90" s="85"/>
      <c r="VS90" s="85"/>
      <c r="VT90" s="85"/>
      <c r="VU90" s="85"/>
      <c r="VV90" s="85"/>
      <c r="VW90" s="85"/>
      <c r="VX90" s="85"/>
      <c r="VY90" s="85"/>
      <c r="VZ90" s="85"/>
      <c r="WA90" s="85"/>
      <c r="WB90" s="85"/>
      <c r="WC90" s="85"/>
      <c r="WD90" s="85"/>
      <c r="WE90" s="85"/>
      <c r="WF90" s="85"/>
      <c r="WG90" s="85"/>
      <c r="WH90" s="85"/>
      <c r="WI90" s="85"/>
      <c r="WJ90" s="85"/>
      <c r="WK90" s="85"/>
      <c r="WL90" s="85"/>
      <c r="WM90" s="85"/>
      <c r="WN90" s="85"/>
      <c r="WO90" s="85"/>
      <c r="WP90" s="85"/>
      <c r="WQ90" s="85"/>
      <c r="WR90" s="85"/>
      <c r="WS90" s="85"/>
      <c r="WT90" s="85"/>
      <c r="WU90" s="85"/>
      <c r="WV90" s="85"/>
      <c r="WW90" s="85"/>
      <c r="WX90" s="85"/>
      <c r="WY90" s="85"/>
      <c r="WZ90" s="85"/>
      <c r="XA90" s="85"/>
      <c r="XB90" s="85"/>
      <c r="XC90" s="85"/>
      <c r="XD90" s="85"/>
      <c r="XE90" s="85"/>
      <c r="XF90" s="85"/>
      <c r="XG90" s="85"/>
      <c r="XH90" s="85"/>
      <c r="XI90" s="85"/>
      <c r="XJ90" s="85"/>
      <c r="XK90" s="85"/>
      <c r="XL90" s="85"/>
      <c r="XM90" s="85"/>
      <c r="XN90" s="85"/>
      <c r="XO90" s="85"/>
      <c r="XP90" s="85"/>
      <c r="XQ90" s="85"/>
      <c r="XR90" s="85"/>
      <c r="XS90" s="85"/>
      <c r="XT90" s="85"/>
      <c r="XU90" s="85"/>
      <c r="XV90" s="85"/>
      <c r="XW90" s="85"/>
      <c r="XX90" s="85"/>
      <c r="XY90" s="85"/>
      <c r="XZ90" s="85"/>
      <c r="YA90" s="85"/>
      <c r="YB90" s="85"/>
      <c r="YC90" s="85"/>
      <c r="YD90" s="85"/>
      <c r="YE90" s="85"/>
      <c r="YF90" s="85"/>
      <c r="YG90" s="85"/>
      <c r="YH90" s="85"/>
      <c r="YI90" s="85"/>
      <c r="YJ90" s="85"/>
      <c r="YK90" s="85"/>
      <c r="YL90" s="85"/>
      <c r="YM90" s="85"/>
      <c r="YN90" s="85"/>
      <c r="YO90" s="85"/>
      <c r="YP90" s="85"/>
      <c r="YQ90" s="85"/>
      <c r="YR90" s="85"/>
      <c r="YS90" s="85"/>
      <c r="YT90" s="85"/>
      <c r="YU90" s="85"/>
      <c r="YV90" s="85"/>
      <c r="YW90" s="85"/>
      <c r="YX90" s="85"/>
      <c r="YY90" s="85"/>
      <c r="YZ90" s="85"/>
      <c r="ZA90" s="85"/>
      <c r="ZB90" s="85"/>
      <c r="ZC90" s="85"/>
      <c r="ZD90" s="85"/>
      <c r="ZE90" s="85"/>
      <c r="ZF90" s="85"/>
      <c r="ZG90" s="85"/>
      <c r="ZH90" s="85"/>
      <c r="ZI90" s="85"/>
      <c r="ZJ90" s="85"/>
      <c r="ZK90" s="85"/>
      <c r="ZL90" s="85"/>
      <c r="ZM90" s="85"/>
      <c r="ZN90" s="85"/>
      <c r="ZO90" s="85"/>
      <c r="ZP90" s="85"/>
      <c r="ZQ90" s="85"/>
      <c r="ZR90" s="85"/>
      <c r="ZS90" s="85"/>
      <c r="ZT90" s="85"/>
      <c r="ZU90" s="85"/>
      <c r="ZV90" s="85"/>
      <c r="ZW90" s="85"/>
      <c r="ZX90" s="85"/>
      <c r="ZY90" s="85"/>
      <c r="ZZ90" s="85"/>
      <c r="AAA90" s="85"/>
      <c r="AAB90" s="85"/>
      <c r="AAC90" s="85"/>
      <c r="AAD90" s="85"/>
      <c r="AAE90" s="85"/>
      <c r="AAF90" s="85"/>
      <c r="AAG90" s="85"/>
      <c r="AAH90" s="85"/>
      <c r="AAI90" s="85"/>
      <c r="AAJ90" s="85"/>
      <c r="AAK90" s="85"/>
      <c r="AAL90" s="85"/>
      <c r="AAM90" s="85"/>
      <c r="AAN90" s="85"/>
      <c r="AAO90" s="85"/>
      <c r="AAP90" s="85"/>
      <c r="AAQ90" s="85"/>
      <c r="AAR90" s="85"/>
      <c r="AAS90" s="85"/>
      <c r="AAT90" s="85"/>
      <c r="AAU90" s="85"/>
      <c r="AAV90" s="85"/>
      <c r="AAW90" s="85"/>
      <c r="AAX90" s="85"/>
      <c r="AAY90" s="85"/>
      <c r="AAZ90" s="85"/>
      <c r="ABA90" s="85"/>
      <c r="ABB90" s="85"/>
      <c r="ABC90" s="85"/>
      <c r="ABD90" s="85"/>
      <c r="ABE90" s="85"/>
      <c r="ABF90" s="85"/>
      <c r="ABG90" s="85"/>
      <c r="ABH90" s="85"/>
      <c r="ABI90" s="85"/>
      <c r="ABJ90" s="85"/>
      <c r="ABK90" s="85"/>
      <c r="ABL90" s="85"/>
      <c r="ABM90" s="85"/>
      <c r="ABN90" s="85"/>
      <c r="ABO90" s="85"/>
      <c r="ABP90" s="85"/>
      <c r="ABQ90" s="85"/>
      <c r="ABR90" s="85"/>
      <c r="ABS90" s="85"/>
      <c r="ABT90" s="85"/>
      <c r="ABU90" s="85"/>
      <c r="ABV90" s="85"/>
      <c r="ABW90" s="85"/>
      <c r="ABX90" s="85"/>
      <c r="ABY90" s="85"/>
      <c r="ABZ90" s="85"/>
      <c r="ACA90" s="85"/>
      <c r="ACB90" s="85"/>
      <c r="ACC90" s="85"/>
      <c r="ACD90" s="85"/>
      <c r="ACE90" s="85"/>
      <c r="ACF90" s="85"/>
      <c r="ACG90" s="85"/>
      <c r="ACH90" s="85"/>
      <c r="ACI90" s="85"/>
      <c r="ACJ90" s="85"/>
      <c r="ACK90" s="85"/>
      <c r="ACL90" s="85"/>
      <c r="ACM90" s="85"/>
      <c r="ACN90" s="85"/>
      <c r="ACO90" s="85"/>
      <c r="ACP90" s="85"/>
      <c r="ACQ90" s="85"/>
      <c r="ACR90" s="85"/>
      <c r="ACS90" s="85"/>
      <c r="ACT90" s="85"/>
      <c r="ACU90" s="85"/>
      <c r="ACV90" s="85"/>
      <c r="ACW90" s="85"/>
      <c r="ACX90" s="85"/>
      <c r="ACY90" s="85"/>
      <c r="ACZ90" s="85"/>
      <c r="ADA90" s="85"/>
      <c r="ADB90" s="85"/>
      <c r="ADC90" s="85"/>
      <c r="ADD90" s="85"/>
      <c r="ADE90" s="85"/>
      <c r="ADF90" s="85"/>
      <c r="ADG90" s="85"/>
      <c r="ADH90" s="85"/>
      <c r="ADI90" s="85"/>
      <c r="ADJ90" s="85"/>
      <c r="ADK90" s="85"/>
      <c r="ADL90" s="85"/>
      <c r="ADM90" s="85"/>
      <c r="ADN90" s="85"/>
      <c r="ADO90" s="85"/>
      <c r="ADP90" s="85"/>
      <c r="ADQ90" s="85"/>
      <c r="ADR90" s="85"/>
      <c r="ADS90" s="85"/>
      <c r="ADT90" s="85"/>
      <c r="ADU90" s="85"/>
      <c r="ADV90" s="85"/>
      <c r="ADW90" s="85"/>
      <c r="ADX90" s="85"/>
      <c r="ADY90" s="85"/>
      <c r="ADZ90" s="85"/>
      <c r="AEA90" s="85"/>
      <c r="AEB90" s="85"/>
      <c r="AEC90" s="85"/>
      <c r="AED90" s="85"/>
      <c r="AEE90" s="85"/>
      <c r="AEF90" s="85"/>
      <c r="AEG90" s="85"/>
      <c r="AEH90" s="85"/>
      <c r="AEI90" s="85"/>
      <c r="AEJ90" s="85"/>
      <c r="AEK90" s="85"/>
      <c r="AEL90" s="85"/>
      <c r="AEM90" s="85"/>
      <c r="AEN90" s="85"/>
      <c r="AEO90" s="85"/>
      <c r="AEP90" s="85"/>
      <c r="AEQ90" s="85"/>
      <c r="AER90" s="85"/>
      <c r="AES90" s="85"/>
      <c r="AET90" s="85"/>
      <c r="AEU90" s="85"/>
      <c r="AEV90" s="85"/>
      <c r="AEW90" s="85"/>
      <c r="AEX90" s="85"/>
      <c r="AEY90" s="85"/>
      <c r="AEZ90" s="85"/>
      <c r="AFA90" s="85"/>
      <c r="AFB90" s="85"/>
      <c r="AFC90" s="85"/>
      <c r="AFD90" s="85"/>
      <c r="AFE90" s="85"/>
      <c r="AFF90" s="85"/>
      <c r="AFG90" s="85"/>
      <c r="AFH90" s="85"/>
      <c r="AFI90" s="85"/>
      <c r="AFJ90" s="85"/>
      <c r="AFK90" s="85"/>
      <c r="AFL90" s="85"/>
      <c r="AFM90" s="85"/>
      <c r="AFN90" s="85"/>
      <c r="AFO90" s="85"/>
      <c r="AFP90" s="85"/>
      <c r="AFQ90" s="85"/>
      <c r="AFR90" s="85"/>
      <c r="AFS90" s="85"/>
      <c r="AFT90" s="85"/>
      <c r="AFU90" s="85"/>
      <c r="AFV90" s="85"/>
      <c r="AFW90" s="85"/>
      <c r="AFX90" s="85"/>
      <c r="AFY90" s="85"/>
      <c r="AFZ90" s="85"/>
      <c r="AGA90" s="85"/>
      <c r="AGB90" s="85"/>
      <c r="AGC90" s="85"/>
      <c r="AGD90" s="85"/>
      <c r="AGE90" s="85"/>
      <c r="AGF90" s="85"/>
      <c r="AGG90" s="85"/>
      <c r="AGH90" s="85"/>
      <c r="AGI90" s="85"/>
      <c r="AGJ90" s="85"/>
      <c r="AGK90" s="85"/>
      <c r="AGL90" s="85"/>
      <c r="AGM90" s="85"/>
      <c r="AGN90" s="85"/>
      <c r="AGO90" s="85"/>
      <c r="AGP90" s="85"/>
      <c r="AGQ90" s="85"/>
      <c r="AGR90" s="85"/>
      <c r="AGS90" s="85"/>
      <c r="AGT90" s="85"/>
      <c r="AGU90" s="85"/>
      <c r="AGV90" s="85"/>
      <c r="AGW90" s="85"/>
      <c r="AGX90" s="85"/>
      <c r="AGY90" s="85"/>
      <c r="AGZ90" s="85"/>
      <c r="AHA90" s="85"/>
      <c r="AHB90" s="85"/>
      <c r="AHC90" s="85"/>
      <c r="AHD90" s="85"/>
      <c r="AHE90" s="85"/>
      <c r="AHF90" s="85"/>
      <c r="AHG90" s="85"/>
      <c r="AHH90" s="85"/>
      <c r="AHI90" s="85"/>
      <c r="AHJ90" s="85"/>
      <c r="AHK90" s="85"/>
      <c r="AHL90" s="85"/>
      <c r="AHM90" s="85"/>
      <c r="AHN90" s="85"/>
      <c r="AHO90" s="85"/>
      <c r="AHP90" s="85"/>
      <c r="AHQ90" s="85"/>
      <c r="AHR90" s="85"/>
      <c r="AHS90" s="85"/>
      <c r="AHT90" s="85"/>
      <c r="AHU90" s="85"/>
      <c r="AHV90" s="85"/>
      <c r="AHW90" s="85"/>
      <c r="AHX90" s="85"/>
      <c r="AHY90" s="85"/>
      <c r="AHZ90" s="85"/>
      <c r="AIA90" s="85"/>
      <c r="AIB90" s="85"/>
      <c r="AIC90" s="85"/>
      <c r="AID90" s="85"/>
      <c r="AIE90" s="85"/>
      <c r="AIF90" s="85"/>
      <c r="AIG90" s="85"/>
      <c r="AIH90" s="85"/>
      <c r="AII90" s="85"/>
      <c r="AIJ90" s="85"/>
      <c r="AIK90" s="85"/>
      <c r="AIL90" s="85"/>
      <c r="AIM90" s="85"/>
      <c r="AIN90" s="85"/>
      <c r="AIO90" s="85"/>
      <c r="AIP90" s="85"/>
      <c r="AIQ90" s="85"/>
      <c r="AIR90" s="85"/>
      <c r="AIS90" s="85"/>
      <c r="AIT90" s="85"/>
      <c r="AIU90" s="85"/>
      <c r="AIV90" s="85"/>
      <c r="AIW90" s="85"/>
      <c r="AIX90" s="85"/>
      <c r="AIY90" s="85"/>
      <c r="AIZ90" s="85"/>
      <c r="AJA90" s="85"/>
      <c r="AJB90" s="85"/>
      <c r="AJC90" s="85"/>
      <c r="AJD90" s="85"/>
      <c r="AJE90" s="85"/>
      <c r="AJF90" s="85"/>
      <c r="AJG90" s="85"/>
      <c r="AJH90" s="85"/>
      <c r="AJI90" s="85"/>
      <c r="AJJ90" s="85"/>
      <c r="AJK90" s="85"/>
      <c r="AJL90" s="85"/>
      <c r="AJM90" s="85"/>
      <c r="AJN90" s="85"/>
      <c r="AJO90" s="85"/>
      <c r="AJP90" s="85"/>
      <c r="AJQ90" s="85"/>
      <c r="AJR90" s="85"/>
      <c r="AJS90" s="85"/>
      <c r="AJT90" s="85"/>
      <c r="AJU90" s="85"/>
      <c r="AJV90" s="85"/>
      <c r="AJW90" s="85"/>
      <c r="AJX90" s="85"/>
      <c r="AJY90" s="85"/>
      <c r="AJZ90" s="85"/>
      <c r="AKA90" s="85"/>
      <c r="AKB90" s="85"/>
      <c r="AKC90" s="85"/>
      <c r="AKD90" s="85"/>
      <c r="AKE90" s="85"/>
      <c r="AKF90" s="85"/>
      <c r="AKG90" s="85"/>
      <c r="AKH90" s="85"/>
      <c r="AKI90" s="85"/>
      <c r="AKJ90" s="85"/>
      <c r="AKK90" s="85"/>
      <c r="AKL90" s="85"/>
      <c r="AKM90" s="85"/>
      <c r="AKN90" s="85"/>
      <c r="AKO90" s="85"/>
      <c r="AKP90" s="85"/>
      <c r="AKQ90" s="85"/>
      <c r="AKR90" s="85"/>
      <c r="AKS90" s="85"/>
      <c r="AKT90" s="85"/>
      <c r="AKU90" s="85"/>
      <c r="AKV90" s="85"/>
      <c r="AKW90" s="85"/>
      <c r="AKX90" s="85"/>
      <c r="AKY90" s="85"/>
      <c r="AKZ90" s="85"/>
      <c r="ALA90" s="85"/>
      <c r="ALB90" s="85"/>
      <c r="ALC90" s="85"/>
      <c r="ALD90" s="85"/>
      <c r="ALE90" s="85"/>
      <c r="ALF90" s="85"/>
      <c r="ALG90" s="85"/>
      <c r="ALH90" s="85"/>
      <c r="ALI90" s="85"/>
      <c r="ALJ90" s="85"/>
      <c r="ALK90" s="85"/>
      <c r="ALL90" s="85"/>
      <c r="ALM90" s="85"/>
      <c r="ALN90" s="85"/>
      <c r="ALO90" s="85"/>
      <c r="ALP90" s="85"/>
      <c r="ALQ90" s="85"/>
      <c r="ALR90" s="85"/>
      <c r="ALS90" s="85"/>
      <c r="ALT90" s="85"/>
      <c r="ALU90" s="85"/>
      <c r="ALV90" s="85"/>
      <c r="ALW90" s="85"/>
      <c r="ALX90" s="85"/>
      <c r="ALY90" s="85"/>
      <c r="ALZ90" s="85"/>
      <c r="AMA90" s="85"/>
      <c r="AMB90" s="85"/>
      <c r="AMC90" s="85"/>
      <c r="AMD90" s="85"/>
      <c r="AME90" s="85"/>
      <c r="AMF90" s="85"/>
      <c r="AMG90" s="85"/>
      <c r="AMH90" s="85"/>
      <c r="AMI90" s="85"/>
      <c r="AMJ90" s="85"/>
      <c r="AMK90" s="85"/>
      <c r="AML90" s="85"/>
      <c r="AMM90" s="85"/>
      <c r="AMN90" s="85"/>
      <c r="AMO90" s="85"/>
      <c r="AMP90" s="85"/>
      <c r="AMQ90" s="85"/>
      <c r="AMR90" s="85"/>
      <c r="AMS90" s="85"/>
      <c r="AMT90" s="85"/>
      <c r="AMU90" s="85"/>
      <c r="AMV90" s="85"/>
      <c r="AMW90" s="85"/>
      <c r="AMX90" s="85"/>
      <c r="AMY90" s="85"/>
      <c r="AMZ90" s="85"/>
      <c r="ANA90" s="85"/>
      <c r="ANB90" s="85"/>
      <c r="ANC90" s="85"/>
      <c r="AND90" s="85"/>
      <c r="ANE90" s="85"/>
      <c r="ANF90" s="85"/>
      <c r="ANG90" s="85"/>
      <c r="ANH90" s="85"/>
      <c r="ANI90" s="85"/>
      <c r="ANJ90" s="85"/>
      <c r="ANK90" s="85"/>
      <c r="ANL90" s="85"/>
      <c r="ANM90" s="85"/>
      <c r="ANN90" s="85"/>
      <c r="ANO90" s="85"/>
      <c r="ANP90" s="85"/>
      <c r="ANQ90" s="85"/>
      <c r="ANR90" s="85"/>
      <c r="ANS90" s="85"/>
      <c r="ANT90" s="85"/>
      <c r="ANU90" s="85"/>
      <c r="ANV90" s="85"/>
      <c r="ANW90" s="85"/>
      <c r="ANX90" s="85"/>
      <c r="ANY90" s="85"/>
      <c r="ANZ90" s="85"/>
      <c r="AOA90" s="85"/>
      <c r="AOB90" s="85"/>
      <c r="AOC90" s="85"/>
      <c r="AOD90" s="85"/>
      <c r="AOE90" s="85"/>
      <c r="AOF90" s="85"/>
      <c r="AOG90" s="85"/>
      <c r="AOH90" s="85"/>
      <c r="AOI90" s="85"/>
      <c r="AOJ90" s="85"/>
      <c r="AOK90" s="85"/>
      <c r="AOL90" s="85"/>
      <c r="AOM90" s="85"/>
      <c r="AON90" s="85"/>
      <c r="AOO90" s="85"/>
      <c r="AOP90" s="85"/>
      <c r="AOQ90" s="85"/>
      <c r="AOR90" s="85"/>
      <c r="AOS90" s="85"/>
      <c r="AOT90" s="85"/>
      <c r="AOU90" s="85"/>
      <c r="AOV90" s="85"/>
      <c r="AOW90" s="85"/>
      <c r="AOX90" s="85"/>
      <c r="AOY90" s="85"/>
      <c r="AOZ90" s="85"/>
      <c r="APA90" s="85"/>
      <c r="APB90" s="85"/>
      <c r="APC90" s="85"/>
      <c r="APD90" s="85"/>
      <c r="APE90" s="85"/>
      <c r="APF90" s="85"/>
      <c r="APG90" s="85"/>
      <c r="APH90" s="85"/>
      <c r="API90" s="85"/>
    </row>
    <row r="91" spans="1:1101" x14ac:dyDescent="0.25">
      <c r="A91" s="188" t="s">
        <v>27</v>
      </c>
      <c r="B91" s="190">
        <v>1</v>
      </c>
      <c r="C91" s="190">
        <f t="shared" ref="C91:C93" si="45">D91+E91</f>
        <v>254</v>
      </c>
      <c r="D91" s="190">
        <f t="shared" ref="D91:D93" si="46">D90</f>
        <v>179</v>
      </c>
      <c r="E91" s="191">
        <v>75</v>
      </c>
      <c r="F91" s="190"/>
      <c r="G91" s="193">
        <v>9.2669999999999995</v>
      </c>
      <c r="H91" s="192">
        <f t="shared" si="39"/>
        <v>1390.05</v>
      </c>
      <c r="I91" s="193">
        <f t="shared" si="40"/>
        <v>1717.96</v>
      </c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  <c r="BG91" s="85"/>
      <c r="BH91" s="85"/>
      <c r="BI91" s="85"/>
      <c r="BJ91" s="85"/>
      <c r="BK91" s="85"/>
      <c r="BL91" s="85"/>
      <c r="BM91" s="85"/>
      <c r="BN91" s="85"/>
      <c r="BO91" s="85"/>
      <c r="BP91" s="85"/>
      <c r="BQ91" s="85"/>
      <c r="BR91" s="85"/>
      <c r="BS91" s="85"/>
      <c r="BT91" s="85"/>
      <c r="BU91" s="85"/>
      <c r="BV91" s="85"/>
      <c r="BW91" s="85"/>
      <c r="BX91" s="85"/>
      <c r="BY91" s="85"/>
      <c r="BZ91" s="85"/>
      <c r="CA91" s="85"/>
      <c r="CB91" s="85"/>
      <c r="CC91" s="85"/>
      <c r="CD91" s="85"/>
      <c r="CE91" s="85"/>
      <c r="CF91" s="85"/>
      <c r="CG91" s="85"/>
      <c r="CH91" s="85"/>
      <c r="CI91" s="85"/>
      <c r="CJ91" s="85"/>
      <c r="CK91" s="85"/>
      <c r="CL91" s="85"/>
      <c r="CM91" s="85"/>
      <c r="CN91" s="85"/>
      <c r="CO91" s="85"/>
      <c r="CP91" s="85"/>
      <c r="CQ91" s="85"/>
      <c r="CR91" s="85"/>
      <c r="CS91" s="85"/>
      <c r="CT91" s="85"/>
      <c r="CU91" s="85"/>
      <c r="CV91" s="85"/>
      <c r="CW91" s="85"/>
      <c r="CX91" s="85"/>
      <c r="CY91" s="85"/>
      <c r="CZ91" s="85"/>
      <c r="DA91" s="85"/>
      <c r="DB91" s="85"/>
      <c r="DC91" s="85"/>
      <c r="DD91" s="85"/>
      <c r="DE91" s="85"/>
      <c r="DF91" s="85"/>
      <c r="DG91" s="85"/>
      <c r="DH91" s="85"/>
      <c r="DI91" s="85"/>
      <c r="DJ91" s="85"/>
      <c r="DK91" s="85"/>
      <c r="DL91" s="85"/>
      <c r="DM91" s="85"/>
      <c r="DN91" s="85"/>
      <c r="DO91" s="85"/>
      <c r="DP91" s="85"/>
      <c r="DQ91" s="85"/>
      <c r="DR91" s="85"/>
      <c r="DS91" s="85"/>
      <c r="DT91" s="85"/>
      <c r="DU91" s="85"/>
      <c r="DV91" s="85"/>
      <c r="DW91" s="85"/>
      <c r="DX91" s="85"/>
      <c r="DY91" s="85"/>
      <c r="DZ91" s="85"/>
      <c r="EA91" s="85"/>
      <c r="EB91" s="85"/>
      <c r="EC91" s="85"/>
      <c r="ED91" s="85"/>
      <c r="EE91" s="85"/>
      <c r="EF91" s="85"/>
      <c r="EG91" s="85"/>
      <c r="EH91" s="85"/>
      <c r="EI91" s="85"/>
      <c r="EJ91" s="85"/>
      <c r="EK91" s="85"/>
      <c r="EL91" s="85"/>
      <c r="EM91" s="85"/>
      <c r="EN91" s="85"/>
      <c r="EO91" s="85"/>
      <c r="EP91" s="85"/>
      <c r="EQ91" s="85"/>
      <c r="ER91" s="85"/>
      <c r="ES91" s="85"/>
      <c r="ET91" s="85"/>
      <c r="EU91" s="85"/>
      <c r="EV91" s="85"/>
      <c r="EW91" s="85"/>
      <c r="EX91" s="85"/>
      <c r="EY91" s="85"/>
      <c r="EZ91" s="85"/>
      <c r="FA91" s="85"/>
      <c r="FB91" s="85"/>
      <c r="FC91" s="85"/>
      <c r="FD91" s="85"/>
      <c r="FE91" s="85"/>
      <c r="FF91" s="85"/>
      <c r="FG91" s="85"/>
      <c r="FH91" s="85"/>
      <c r="FI91" s="85"/>
      <c r="FJ91" s="85"/>
      <c r="FK91" s="85"/>
      <c r="FL91" s="85"/>
      <c r="FM91" s="85"/>
      <c r="FN91" s="85"/>
      <c r="FO91" s="85"/>
      <c r="FP91" s="85"/>
      <c r="FQ91" s="85"/>
      <c r="FR91" s="85"/>
      <c r="FS91" s="85"/>
      <c r="FT91" s="85"/>
      <c r="FU91" s="85"/>
      <c r="FV91" s="85"/>
      <c r="FW91" s="85"/>
      <c r="FX91" s="85"/>
      <c r="FY91" s="85"/>
      <c r="FZ91" s="85"/>
      <c r="GA91" s="85"/>
      <c r="GB91" s="85"/>
      <c r="GC91" s="85"/>
      <c r="GD91" s="85"/>
      <c r="GE91" s="85"/>
      <c r="GF91" s="85"/>
      <c r="GG91" s="85"/>
      <c r="GH91" s="85"/>
      <c r="GI91" s="85"/>
      <c r="GJ91" s="85"/>
      <c r="GK91" s="85"/>
      <c r="GL91" s="85"/>
      <c r="GM91" s="85"/>
      <c r="GN91" s="85"/>
      <c r="GO91" s="85"/>
      <c r="GP91" s="85"/>
      <c r="GQ91" s="85"/>
      <c r="GR91" s="85"/>
      <c r="GS91" s="85"/>
      <c r="GT91" s="85"/>
      <c r="GU91" s="85"/>
      <c r="GV91" s="85"/>
      <c r="GW91" s="85"/>
      <c r="GX91" s="85"/>
      <c r="GY91" s="85"/>
      <c r="GZ91" s="85"/>
      <c r="HA91" s="85"/>
      <c r="HB91" s="85"/>
      <c r="HC91" s="85"/>
      <c r="HD91" s="85"/>
      <c r="HE91" s="85"/>
      <c r="HF91" s="85"/>
      <c r="HG91" s="85"/>
      <c r="HH91" s="85"/>
      <c r="HI91" s="85"/>
      <c r="HJ91" s="85"/>
      <c r="HK91" s="85"/>
      <c r="HL91" s="85"/>
      <c r="HM91" s="85"/>
      <c r="HN91" s="85"/>
      <c r="HO91" s="85"/>
      <c r="HP91" s="85"/>
      <c r="HQ91" s="85"/>
      <c r="HR91" s="85"/>
      <c r="HS91" s="85"/>
      <c r="HT91" s="85"/>
      <c r="HU91" s="85"/>
      <c r="HV91" s="85"/>
      <c r="HW91" s="85"/>
      <c r="HX91" s="85"/>
      <c r="HY91" s="85"/>
      <c r="HZ91" s="85"/>
      <c r="IA91" s="85"/>
      <c r="IB91" s="85"/>
      <c r="IC91" s="85"/>
      <c r="ID91" s="85"/>
      <c r="IE91" s="85"/>
      <c r="IF91" s="85"/>
      <c r="IG91" s="85"/>
      <c r="IH91" s="85"/>
      <c r="II91" s="85"/>
      <c r="IJ91" s="85"/>
      <c r="IK91" s="85"/>
      <c r="IL91" s="85"/>
      <c r="IM91" s="85"/>
      <c r="IN91" s="85"/>
      <c r="IO91" s="85"/>
      <c r="IP91" s="85"/>
      <c r="IQ91" s="85"/>
      <c r="IR91" s="85"/>
      <c r="IS91" s="85"/>
      <c r="IT91" s="85"/>
      <c r="IU91" s="85"/>
      <c r="IV91" s="85"/>
      <c r="IW91" s="85"/>
      <c r="IX91" s="85"/>
      <c r="IY91" s="85"/>
      <c r="IZ91" s="85"/>
      <c r="JA91" s="85"/>
      <c r="JB91" s="85"/>
      <c r="JC91" s="85"/>
      <c r="JD91" s="85"/>
      <c r="JE91" s="85"/>
      <c r="JF91" s="85"/>
      <c r="JG91" s="85"/>
      <c r="JH91" s="85"/>
      <c r="JI91" s="85"/>
      <c r="JJ91" s="85"/>
      <c r="JK91" s="85"/>
      <c r="JL91" s="85"/>
      <c r="JM91" s="85"/>
      <c r="JN91" s="85"/>
      <c r="JO91" s="85"/>
      <c r="JP91" s="85"/>
      <c r="JQ91" s="85"/>
      <c r="JR91" s="85"/>
      <c r="JS91" s="85"/>
      <c r="JT91" s="85"/>
      <c r="JU91" s="85"/>
      <c r="JV91" s="85"/>
      <c r="JW91" s="85"/>
      <c r="JX91" s="85"/>
      <c r="JY91" s="85"/>
      <c r="JZ91" s="85"/>
      <c r="KA91" s="85"/>
      <c r="KB91" s="85"/>
      <c r="KC91" s="85"/>
      <c r="KD91" s="85"/>
      <c r="KE91" s="85"/>
      <c r="KF91" s="85"/>
      <c r="KG91" s="85"/>
      <c r="KH91" s="85"/>
      <c r="KI91" s="85"/>
      <c r="KJ91" s="85"/>
      <c r="KK91" s="85"/>
      <c r="KL91" s="85"/>
      <c r="KM91" s="85"/>
      <c r="KN91" s="85"/>
      <c r="KO91" s="85"/>
      <c r="KP91" s="85"/>
      <c r="KQ91" s="85"/>
      <c r="KR91" s="85"/>
      <c r="KS91" s="85"/>
      <c r="KT91" s="85"/>
      <c r="KU91" s="85"/>
      <c r="KV91" s="85"/>
      <c r="KW91" s="85"/>
      <c r="KX91" s="85"/>
      <c r="KY91" s="85"/>
      <c r="KZ91" s="85"/>
      <c r="LA91" s="85"/>
      <c r="LB91" s="85"/>
      <c r="LC91" s="85"/>
      <c r="LD91" s="85"/>
      <c r="LE91" s="85"/>
      <c r="LF91" s="85"/>
      <c r="LG91" s="85"/>
      <c r="LH91" s="85"/>
      <c r="LI91" s="85"/>
      <c r="LJ91" s="85"/>
      <c r="LK91" s="85"/>
      <c r="LL91" s="85"/>
      <c r="LM91" s="85"/>
      <c r="LN91" s="85"/>
      <c r="LO91" s="85"/>
      <c r="LP91" s="85"/>
      <c r="LQ91" s="85"/>
      <c r="LR91" s="85"/>
      <c r="LS91" s="85"/>
      <c r="LT91" s="85"/>
      <c r="LU91" s="85"/>
      <c r="LV91" s="85"/>
      <c r="LW91" s="85"/>
      <c r="LX91" s="85"/>
      <c r="LY91" s="85"/>
      <c r="LZ91" s="85"/>
      <c r="MA91" s="85"/>
      <c r="MB91" s="85"/>
      <c r="MC91" s="85"/>
      <c r="MD91" s="85"/>
      <c r="ME91" s="85"/>
      <c r="MF91" s="85"/>
      <c r="MG91" s="85"/>
      <c r="MH91" s="85"/>
      <c r="MI91" s="85"/>
      <c r="MJ91" s="85"/>
      <c r="MK91" s="85"/>
      <c r="ML91" s="85"/>
      <c r="MM91" s="85"/>
      <c r="MN91" s="85"/>
      <c r="MO91" s="85"/>
      <c r="MP91" s="85"/>
      <c r="MQ91" s="85"/>
      <c r="MR91" s="85"/>
      <c r="MS91" s="85"/>
      <c r="MT91" s="85"/>
      <c r="MU91" s="85"/>
      <c r="MV91" s="85"/>
      <c r="MW91" s="85"/>
      <c r="MX91" s="85"/>
      <c r="MY91" s="85"/>
      <c r="MZ91" s="85"/>
      <c r="NA91" s="85"/>
      <c r="NB91" s="85"/>
      <c r="NC91" s="85"/>
      <c r="ND91" s="85"/>
      <c r="NE91" s="85"/>
      <c r="NF91" s="85"/>
      <c r="NG91" s="85"/>
      <c r="NH91" s="85"/>
      <c r="NI91" s="85"/>
      <c r="NJ91" s="85"/>
      <c r="NK91" s="85"/>
      <c r="NL91" s="85"/>
      <c r="NM91" s="85"/>
      <c r="NN91" s="85"/>
      <c r="NO91" s="85"/>
      <c r="NP91" s="85"/>
      <c r="NQ91" s="85"/>
      <c r="NR91" s="85"/>
      <c r="NS91" s="85"/>
      <c r="NT91" s="85"/>
      <c r="NU91" s="85"/>
      <c r="NV91" s="85"/>
      <c r="NW91" s="85"/>
      <c r="NX91" s="85"/>
      <c r="NY91" s="85"/>
      <c r="NZ91" s="85"/>
      <c r="OA91" s="85"/>
      <c r="OB91" s="85"/>
      <c r="OC91" s="85"/>
      <c r="OD91" s="85"/>
      <c r="OE91" s="85"/>
      <c r="OF91" s="85"/>
      <c r="OG91" s="85"/>
      <c r="OH91" s="85"/>
      <c r="OI91" s="85"/>
      <c r="OJ91" s="85"/>
      <c r="OK91" s="85"/>
      <c r="OL91" s="85"/>
      <c r="OM91" s="85"/>
      <c r="ON91" s="85"/>
      <c r="OO91" s="85"/>
      <c r="OP91" s="85"/>
      <c r="OQ91" s="85"/>
      <c r="OR91" s="85"/>
      <c r="OS91" s="85"/>
      <c r="OT91" s="85"/>
      <c r="OU91" s="85"/>
      <c r="OV91" s="85"/>
      <c r="OW91" s="85"/>
      <c r="OX91" s="85"/>
      <c r="OY91" s="85"/>
      <c r="OZ91" s="85"/>
      <c r="PA91" s="85"/>
      <c r="PB91" s="85"/>
      <c r="PC91" s="85"/>
      <c r="PD91" s="85"/>
      <c r="PE91" s="85"/>
      <c r="PF91" s="85"/>
      <c r="PG91" s="85"/>
      <c r="PH91" s="85"/>
      <c r="PI91" s="85"/>
      <c r="PJ91" s="85"/>
      <c r="PK91" s="85"/>
      <c r="PL91" s="85"/>
      <c r="PM91" s="85"/>
      <c r="PN91" s="85"/>
      <c r="PO91" s="85"/>
      <c r="PP91" s="85"/>
      <c r="PQ91" s="85"/>
      <c r="PR91" s="85"/>
      <c r="PS91" s="85"/>
      <c r="PT91" s="85"/>
      <c r="PU91" s="85"/>
      <c r="PV91" s="85"/>
      <c r="PW91" s="85"/>
      <c r="PX91" s="85"/>
      <c r="PY91" s="85"/>
      <c r="PZ91" s="85"/>
      <c r="QA91" s="85"/>
      <c r="QB91" s="85"/>
      <c r="QC91" s="85"/>
      <c r="QD91" s="85"/>
      <c r="QE91" s="85"/>
      <c r="QF91" s="85"/>
      <c r="QG91" s="85"/>
      <c r="QH91" s="85"/>
      <c r="QI91" s="85"/>
      <c r="QJ91" s="85"/>
      <c r="QK91" s="85"/>
      <c r="QL91" s="85"/>
      <c r="QM91" s="85"/>
      <c r="QN91" s="85"/>
      <c r="QO91" s="85"/>
      <c r="QP91" s="85"/>
      <c r="QQ91" s="85"/>
      <c r="QR91" s="85"/>
      <c r="QS91" s="85"/>
      <c r="QT91" s="85"/>
      <c r="QU91" s="85"/>
      <c r="QV91" s="85"/>
      <c r="QW91" s="85"/>
      <c r="QX91" s="85"/>
      <c r="QY91" s="85"/>
      <c r="QZ91" s="85"/>
      <c r="RA91" s="85"/>
      <c r="RB91" s="85"/>
      <c r="RC91" s="85"/>
      <c r="RD91" s="85"/>
      <c r="RE91" s="85"/>
      <c r="RF91" s="85"/>
      <c r="RG91" s="85"/>
      <c r="RH91" s="85"/>
      <c r="RI91" s="85"/>
      <c r="RJ91" s="85"/>
      <c r="RK91" s="85"/>
      <c r="RL91" s="85"/>
      <c r="RM91" s="85"/>
      <c r="RN91" s="85"/>
      <c r="RO91" s="85"/>
      <c r="RP91" s="85"/>
      <c r="RQ91" s="85"/>
      <c r="RR91" s="85"/>
      <c r="RS91" s="85"/>
      <c r="RT91" s="85"/>
      <c r="RU91" s="85"/>
      <c r="RV91" s="85"/>
      <c r="RW91" s="85"/>
      <c r="RX91" s="85"/>
      <c r="RY91" s="85"/>
      <c r="RZ91" s="85"/>
      <c r="SA91" s="85"/>
      <c r="SB91" s="85"/>
      <c r="SC91" s="85"/>
      <c r="SD91" s="85"/>
      <c r="SE91" s="85"/>
      <c r="SF91" s="85"/>
      <c r="SG91" s="85"/>
      <c r="SH91" s="85"/>
      <c r="SI91" s="85"/>
      <c r="SJ91" s="85"/>
      <c r="SK91" s="85"/>
      <c r="SL91" s="85"/>
      <c r="SM91" s="85"/>
      <c r="SN91" s="85"/>
      <c r="SO91" s="85"/>
      <c r="SP91" s="85"/>
      <c r="SQ91" s="85"/>
      <c r="SR91" s="85"/>
      <c r="SS91" s="85"/>
      <c r="ST91" s="85"/>
      <c r="SU91" s="85"/>
      <c r="SV91" s="85"/>
      <c r="SW91" s="85"/>
      <c r="SX91" s="85"/>
      <c r="SY91" s="85"/>
      <c r="SZ91" s="85"/>
      <c r="TA91" s="85"/>
      <c r="TB91" s="85"/>
      <c r="TC91" s="85"/>
      <c r="TD91" s="85"/>
      <c r="TE91" s="85"/>
      <c r="TF91" s="85"/>
      <c r="TG91" s="85"/>
      <c r="TH91" s="85"/>
      <c r="TI91" s="85"/>
      <c r="TJ91" s="85"/>
      <c r="TK91" s="85"/>
      <c r="TL91" s="85"/>
      <c r="TM91" s="85"/>
      <c r="TN91" s="85"/>
      <c r="TO91" s="85"/>
      <c r="TP91" s="85"/>
      <c r="TQ91" s="85"/>
      <c r="TR91" s="85"/>
      <c r="TS91" s="85"/>
      <c r="TT91" s="85"/>
      <c r="TU91" s="85"/>
      <c r="TV91" s="85"/>
      <c r="TW91" s="85"/>
      <c r="TX91" s="85"/>
      <c r="TY91" s="85"/>
      <c r="TZ91" s="85"/>
      <c r="UA91" s="85"/>
      <c r="UB91" s="85"/>
      <c r="UC91" s="85"/>
      <c r="UD91" s="85"/>
      <c r="UE91" s="85"/>
      <c r="UF91" s="85"/>
      <c r="UG91" s="85"/>
      <c r="UH91" s="85"/>
      <c r="UI91" s="85"/>
      <c r="UJ91" s="85"/>
      <c r="UK91" s="85"/>
      <c r="UL91" s="85"/>
      <c r="UM91" s="85"/>
      <c r="UN91" s="85"/>
      <c r="UO91" s="85"/>
      <c r="UP91" s="85"/>
      <c r="UQ91" s="85"/>
      <c r="UR91" s="85"/>
      <c r="US91" s="85"/>
      <c r="UT91" s="85"/>
      <c r="UU91" s="85"/>
      <c r="UV91" s="85"/>
      <c r="UW91" s="85"/>
      <c r="UX91" s="85"/>
      <c r="UY91" s="85"/>
      <c r="UZ91" s="85"/>
      <c r="VA91" s="85"/>
      <c r="VB91" s="85"/>
      <c r="VC91" s="85"/>
      <c r="VD91" s="85"/>
      <c r="VE91" s="85"/>
      <c r="VF91" s="85"/>
      <c r="VG91" s="85"/>
      <c r="VH91" s="85"/>
      <c r="VI91" s="85"/>
      <c r="VJ91" s="85"/>
      <c r="VK91" s="85"/>
      <c r="VL91" s="85"/>
      <c r="VM91" s="85"/>
      <c r="VN91" s="85"/>
      <c r="VO91" s="85"/>
      <c r="VP91" s="85"/>
      <c r="VQ91" s="85"/>
      <c r="VR91" s="85"/>
      <c r="VS91" s="85"/>
      <c r="VT91" s="85"/>
      <c r="VU91" s="85"/>
      <c r="VV91" s="85"/>
      <c r="VW91" s="85"/>
      <c r="VX91" s="85"/>
      <c r="VY91" s="85"/>
      <c r="VZ91" s="85"/>
      <c r="WA91" s="85"/>
      <c r="WB91" s="85"/>
      <c r="WC91" s="85"/>
      <c r="WD91" s="85"/>
      <c r="WE91" s="85"/>
      <c r="WF91" s="85"/>
      <c r="WG91" s="85"/>
      <c r="WH91" s="85"/>
      <c r="WI91" s="85"/>
      <c r="WJ91" s="85"/>
      <c r="WK91" s="85"/>
      <c r="WL91" s="85"/>
      <c r="WM91" s="85"/>
      <c r="WN91" s="85"/>
      <c r="WO91" s="85"/>
      <c r="WP91" s="85"/>
      <c r="WQ91" s="85"/>
      <c r="WR91" s="85"/>
      <c r="WS91" s="85"/>
      <c r="WT91" s="85"/>
      <c r="WU91" s="85"/>
      <c r="WV91" s="85"/>
      <c r="WW91" s="85"/>
      <c r="WX91" s="85"/>
      <c r="WY91" s="85"/>
      <c r="WZ91" s="85"/>
      <c r="XA91" s="85"/>
      <c r="XB91" s="85"/>
      <c r="XC91" s="85"/>
      <c r="XD91" s="85"/>
      <c r="XE91" s="85"/>
      <c r="XF91" s="85"/>
      <c r="XG91" s="85"/>
      <c r="XH91" s="85"/>
      <c r="XI91" s="85"/>
      <c r="XJ91" s="85"/>
      <c r="XK91" s="85"/>
      <c r="XL91" s="85"/>
      <c r="XM91" s="85"/>
      <c r="XN91" s="85"/>
      <c r="XO91" s="85"/>
      <c r="XP91" s="85"/>
      <c r="XQ91" s="85"/>
      <c r="XR91" s="85"/>
      <c r="XS91" s="85"/>
      <c r="XT91" s="85"/>
      <c r="XU91" s="85"/>
      <c r="XV91" s="85"/>
      <c r="XW91" s="85"/>
      <c r="XX91" s="85"/>
      <c r="XY91" s="85"/>
      <c r="XZ91" s="85"/>
      <c r="YA91" s="85"/>
      <c r="YB91" s="85"/>
      <c r="YC91" s="85"/>
      <c r="YD91" s="85"/>
      <c r="YE91" s="85"/>
      <c r="YF91" s="85"/>
      <c r="YG91" s="85"/>
      <c r="YH91" s="85"/>
      <c r="YI91" s="85"/>
      <c r="YJ91" s="85"/>
      <c r="YK91" s="85"/>
      <c r="YL91" s="85"/>
      <c r="YM91" s="85"/>
      <c r="YN91" s="85"/>
      <c r="YO91" s="85"/>
      <c r="YP91" s="85"/>
      <c r="YQ91" s="85"/>
      <c r="YR91" s="85"/>
      <c r="YS91" s="85"/>
      <c r="YT91" s="85"/>
      <c r="YU91" s="85"/>
      <c r="YV91" s="85"/>
      <c r="YW91" s="85"/>
      <c r="YX91" s="85"/>
      <c r="YY91" s="85"/>
      <c r="YZ91" s="85"/>
      <c r="ZA91" s="85"/>
      <c r="ZB91" s="85"/>
      <c r="ZC91" s="85"/>
      <c r="ZD91" s="85"/>
      <c r="ZE91" s="85"/>
      <c r="ZF91" s="85"/>
      <c r="ZG91" s="85"/>
      <c r="ZH91" s="85"/>
      <c r="ZI91" s="85"/>
      <c r="ZJ91" s="85"/>
      <c r="ZK91" s="85"/>
      <c r="ZL91" s="85"/>
      <c r="ZM91" s="85"/>
      <c r="ZN91" s="85"/>
      <c r="ZO91" s="85"/>
      <c r="ZP91" s="85"/>
      <c r="ZQ91" s="85"/>
      <c r="ZR91" s="85"/>
      <c r="ZS91" s="85"/>
      <c r="ZT91" s="85"/>
      <c r="ZU91" s="85"/>
      <c r="ZV91" s="85"/>
      <c r="ZW91" s="85"/>
      <c r="ZX91" s="85"/>
      <c r="ZY91" s="85"/>
      <c r="ZZ91" s="85"/>
      <c r="AAA91" s="85"/>
      <c r="AAB91" s="85"/>
      <c r="AAC91" s="85"/>
      <c r="AAD91" s="85"/>
      <c r="AAE91" s="85"/>
      <c r="AAF91" s="85"/>
      <c r="AAG91" s="85"/>
      <c r="AAH91" s="85"/>
      <c r="AAI91" s="85"/>
      <c r="AAJ91" s="85"/>
      <c r="AAK91" s="85"/>
      <c r="AAL91" s="85"/>
      <c r="AAM91" s="85"/>
      <c r="AAN91" s="85"/>
      <c r="AAO91" s="85"/>
      <c r="AAP91" s="85"/>
      <c r="AAQ91" s="85"/>
      <c r="AAR91" s="85"/>
      <c r="AAS91" s="85"/>
      <c r="AAT91" s="85"/>
      <c r="AAU91" s="85"/>
      <c r="AAV91" s="85"/>
      <c r="AAW91" s="85"/>
      <c r="AAX91" s="85"/>
      <c r="AAY91" s="85"/>
      <c r="AAZ91" s="85"/>
      <c r="ABA91" s="85"/>
      <c r="ABB91" s="85"/>
      <c r="ABC91" s="85"/>
      <c r="ABD91" s="85"/>
      <c r="ABE91" s="85"/>
      <c r="ABF91" s="85"/>
      <c r="ABG91" s="85"/>
      <c r="ABH91" s="85"/>
      <c r="ABI91" s="85"/>
      <c r="ABJ91" s="85"/>
      <c r="ABK91" s="85"/>
      <c r="ABL91" s="85"/>
      <c r="ABM91" s="85"/>
      <c r="ABN91" s="85"/>
      <c r="ABO91" s="85"/>
      <c r="ABP91" s="85"/>
      <c r="ABQ91" s="85"/>
      <c r="ABR91" s="85"/>
      <c r="ABS91" s="85"/>
      <c r="ABT91" s="85"/>
      <c r="ABU91" s="85"/>
      <c r="ABV91" s="85"/>
      <c r="ABW91" s="85"/>
      <c r="ABX91" s="85"/>
      <c r="ABY91" s="85"/>
      <c r="ABZ91" s="85"/>
      <c r="ACA91" s="85"/>
      <c r="ACB91" s="85"/>
      <c r="ACC91" s="85"/>
      <c r="ACD91" s="85"/>
      <c r="ACE91" s="85"/>
      <c r="ACF91" s="85"/>
      <c r="ACG91" s="85"/>
      <c r="ACH91" s="85"/>
      <c r="ACI91" s="85"/>
      <c r="ACJ91" s="85"/>
      <c r="ACK91" s="85"/>
      <c r="ACL91" s="85"/>
      <c r="ACM91" s="85"/>
      <c r="ACN91" s="85"/>
      <c r="ACO91" s="85"/>
      <c r="ACP91" s="85"/>
      <c r="ACQ91" s="85"/>
      <c r="ACR91" s="85"/>
      <c r="ACS91" s="85"/>
      <c r="ACT91" s="85"/>
      <c r="ACU91" s="85"/>
      <c r="ACV91" s="85"/>
      <c r="ACW91" s="85"/>
      <c r="ACX91" s="85"/>
      <c r="ACY91" s="85"/>
      <c r="ACZ91" s="85"/>
      <c r="ADA91" s="85"/>
      <c r="ADB91" s="85"/>
      <c r="ADC91" s="85"/>
      <c r="ADD91" s="85"/>
      <c r="ADE91" s="85"/>
      <c r="ADF91" s="85"/>
      <c r="ADG91" s="85"/>
      <c r="ADH91" s="85"/>
      <c r="ADI91" s="85"/>
      <c r="ADJ91" s="85"/>
      <c r="ADK91" s="85"/>
      <c r="ADL91" s="85"/>
      <c r="ADM91" s="85"/>
      <c r="ADN91" s="85"/>
      <c r="ADO91" s="85"/>
      <c r="ADP91" s="85"/>
      <c r="ADQ91" s="85"/>
      <c r="ADR91" s="85"/>
      <c r="ADS91" s="85"/>
      <c r="ADT91" s="85"/>
      <c r="ADU91" s="85"/>
      <c r="ADV91" s="85"/>
      <c r="ADW91" s="85"/>
      <c r="ADX91" s="85"/>
      <c r="ADY91" s="85"/>
      <c r="ADZ91" s="85"/>
      <c r="AEA91" s="85"/>
      <c r="AEB91" s="85"/>
      <c r="AEC91" s="85"/>
      <c r="AED91" s="85"/>
      <c r="AEE91" s="85"/>
      <c r="AEF91" s="85"/>
      <c r="AEG91" s="85"/>
      <c r="AEH91" s="85"/>
      <c r="AEI91" s="85"/>
      <c r="AEJ91" s="85"/>
      <c r="AEK91" s="85"/>
      <c r="AEL91" s="85"/>
      <c r="AEM91" s="85"/>
      <c r="AEN91" s="85"/>
      <c r="AEO91" s="85"/>
      <c r="AEP91" s="85"/>
      <c r="AEQ91" s="85"/>
      <c r="AER91" s="85"/>
      <c r="AES91" s="85"/>
      <c r="AET91" s="85"/>
      <c r="AEU91" s="85"/>
      <c r="AEV91" s="85"/>
      <c r="AEW91" s="85"/>
      <c r="AEX91" s="85"/>
      <c r="AEY91" s="85"/>
      <c r="AEZ91" s="85"/>
      <c r="AFA91" s="85"/>
      <c r="AFB91" s="85"/>
      <c r="AFC91" s="85"/>
      <c r="AFD91" s="85"/>
      <c r="AFE91" s="85"/>
      <c r="AFF91" s="85"/>
      <c r="AFG91" s="85"/>
      <c r="AFH91" s="85"/>
      <c r="AFI91" s="85"/>
      <c r="AFJ91" s="85"/>
      <c r="AFK91" s="85"/>
      <c r="AFL91" s="85"/>
      <c r="AFM91" s="85"/>
      <c r="AFN91" s="85"/>
      <c r="AFO91" s="85"/>
      <c r="AFP91" s="85"/>
      <c r="AFQ91" s="85"/>
      <c r="AFR91" s="85"/>
      <c r="AFS91" s="85"/>
      <c r="AFT91" s="85"/>
      <c r="AFU91" s="85"/>
      <c r="AFV91" s="85"/>
      <c r="AFW91" s="85"/>
      <c r="AFX91" s="85"/>
      <c r="AFY91" s="85"/>
      <c r="AFZ91" s="85"/>
      <c r="AGA91" s="85"/>
      <c r="AGB91" s="85"/>
      <c r="AGC91" s="85"/>
      <c r="AGD91" s="85"/>
      <c r="AGE91" s="85"/>
      <c r="AGF91" s="85"/>
      <c r="AGG91" s="85"/>
      <c r="AGH91" s="85"/>
      <c r="AGI91" s="85"/>
      <c r="AGJ91" s="85"/>
      <c r="AGK91" s="85"/>
      <c r="AGL91" s="85"/>
      <c r="AGM91" s="85"/>
      <c r="AGN91" s="85"/>
      <c r="AGO91" s="85"/>
      <c r="AGP91" s="85"/>
      <c r="AGQ91" s="85"/>
      <c r="AGR91" s="85"/>
      <c r="AGS91" s="85"/>
      <c r="AGT91" s="85"/>
      <c r="AGU91" s="85"/>
      <c r="AGV91" s="85"/>
      <c r="AGW91" s="85"/>
      <c r="AGX91" s="85"/>
      <c r="AGY91" s="85"/>
      <c r="AGZ91" s="85"/>
      <c r="AHA91" s="85"/>
      <c r="AHB91" s="85"/>
      <c r="AHC91" s="85"/>
      <c r="AHD91" s="85"/>
      <c r="AHE91" s="85"/>
      <c r="AHF91" s="85"/>
      <c r="AHG91" s="85"/>
      <c r="AHH91" s="85"/>
      <c r="AHI91" s="85"/>
      <c r="AHJ91" s="85"/>
      <c r="AHK91" s="85"/>
      <c r="AHL91" s="85"/>
      <c r="AHM91" s="85"/>
      <c r="AHN91" s="85"/>
      <c r="AHO91" s="85"/>
      <c r="AHP91" s="85"/>
      <c r="AHQ91" s="85"/>
      <c r="AHR91" s="85"/>
      <c r="AHS91" s="85"/>
      <c r="AHT91" s="85"/>
      <c r="AHU91" s="85"/>
      <c r="AHV91" s="85"/>
      <c r="AHW91" s="85"/>
      <c r="AHX91" s="85"/>
      <c r="AHY91" s="85"/>
      <c r="AHZ91" s="85"/>
      <c r="AIA91" s="85"/>
      <c r="AIB91" s="85"/>
      <c r="AIC91" s="85"/>
      <c r="AID91" s="85"/>
      <c r="AIE91" s="85"/>
      <c r="AIF91" s="85"/>
      <c r="AIG91" s="85"/>
      <c r="AIH91" s="85"/>
      <c r="AII91" s="85"/>
      <c r="AIJ91" s="85"/>
      <c r="AIK91" s="85"/>
      <c r="AIL91" s="85"/>
      <c r="AIM91" s="85"/>
      <c r="AIN91" s="85"/>
      <c r="AIO91" s="85"/>
      <c r="AIP91" s="85"/>
      <c r="AIQ91" s="85"/>
      <c r="AIR91" s="85"/>
      <c r="AIS91" s="85"/>
      <c r="AIT91" s="85"/>
      <c r="AIU91" s="85"/>
      <c r="AIV91" s="85"/>
      <c r="AIW91" s="85"/>
      <c r="AIX91" s="85"/>
      <c r="AIY91" s="85"/>
      <c r="AIZ91" s="85"/>
      <c r="AJA91" s="85"/>
      <c r="AJB91" s="85"/>
      <c r="AJC91" s="85"/>
      <c r="AJD91" s="85"/>
      <c r="AJE91" s="85"/>
      <c r="AJF91" s="85"/>
      <c r="AJG91" s="85"/>
      <c r="AJH91" s="85"/>
      <c r="AJI91" s="85"/>
      <c r="AJJ91" s="85"/>
      <c r="AJK91" s="85"/>
      <c r="AJL91" s="85"/>
      <c r="AJM91" s="85"/>
      <c r="AJN91" s="85"/>
      <c r="AJO91" s="85"/>
      <c r="AJP91" s="85"/>
      <c r="AJQ91" s="85"/>
      <c r="AJR91" s="85"/>
      <c r="AJS91" s="85"/>
      <c r="AJT91" s="85"/>
      <c r="AJU91" s="85"/>
      <c r="AJV91" s="85"/>
      <c r="AJW91" s="85"/>
      <c r="AJX91" s="85"/>
      <c r="AJY91" s="85"/>
      <c r="AJZ91" s="85"/>
      <c r="AKA91" s="85"/>
      <c r="AKB91" s="85"/>
      <c r="AKC91" s="85"/>
      <c r="AKD91" s="85"/>
      <c r="AKE91" s="85"/>
      <c r="AKF91" s="85"/>
      <c r="AKG91" s="85"/>
      <c r="AKH91" s="85"/>
      <c r="AKI91" s="85"/>
      <c r="AKJ91" s="85"/>
      <c r="AKK91" s="85"/>
      <c r="AKL91" s="85"/>
      <c r="AKM91" s="85"/>
      <c r="AKN91" s="85"/>
      <c r="AKO91" s="85"/>
      <c r="AKP91" s="85"/>
      <c r="AKQ91" s="85"/>
      <c r="AKR91" s="85"/>
      <c r="AKS91" s="85"/>
      <c r="AKT91" s="85"/>
      <c r="AKU91" s="85"/>
      <c r="AKV91" s="85"/>
      <c r="AKW91" s="85"/>
      <c r="AKX91" s="85"/>
      <c r="AKY91" s="85"/>
      <c r="AKZ91" s="85"/>
      <c r="ALA91" s="85"/>
      <c r="ALB91" s="85"/>
      <c r="ALC91" s="85"/>
      <c r="ALD91" s="85"/>
      <c r="ALE91" s="85"/>
      <c r="ALF91" s="85"/>
      <c r="ALG91" s="85"/>
      <c r="ALH91" s="85"/>
      <c r="ALI91" s="85"/>
      <c r="ALJ91" s="85"/>
      <c r="ALK91" s="85"/>
      <c r="ALL91" s="85"/>
      <c r="ALM91" s="85"/>
      <c r="ALN91" s="85"/>
      <c r="ALO91" s="85"/>
      <c r="ALP91" s="85"/>
      <c r="ALQ91" s="85"/>
      <c r="ALR91" s="85"/>
      <c r="ALS91" s="85"/>
      <c r="ALT91" s="85"/>
      <c r="ALU91" s="85"/>
      <c r="ALV91" s="85"/>
      <c r="ALW91" s="85"/>
      <c r="ALX91" s="85"/>
      <c r="ALY91" s="85"/>
      <c r="ALZ91" s="85"/>
      <c r="AMA91" s="85"/>
      <c r="AMB91" s="85"/>
      <c r="AMC91" s="85"/>
      <c r="AMD91" s="85"/>
      <c r="AME91" s="85"/>
      <c r="AMF91" s="85"/>
      <c r="AMG91" s="85"/>
      <c r="AMH91" s="85"/>
      <c r="AMI91" s="85"/>
      <c r="AMJ91" s="85"/>
      <c r="AMK91" s="85"/>
      <c r="AML91" s="85"/>
      <c r="AMM91" s="85"/>
      <c r="AMN91" s="85"/>
      <c r="AMO91" s="85"/>
      <c r="AMP91" s="85"/>
      <c r="AMQ91" s="85"/>
      <c r="AMR91" s="85"/>
      <c r="AMS91" s="85"/>
      <c r="AMT91" s="85"/>
      <c r="AMU91" s="85"/>
      <c r="AMV91" s="85"/>
      <c r="AMW91" s="85"/>
      <c r="AMX91" s="85"/>
      <c r="AMY91" s="85"/>
      <c r="AMZ91" s="85"/>
      <c r="ANA91" s="85"/>
      <c r="ANB91" s="85"/>
      <c r="ANC91" s="85"/>
      <c r="AND91" s="85"/>
      <c r="ANE91" s="85"/>
      <c r="ANF91" s="85"/>
      <c r="ANG91" s="85"/>
      <c r="ANH91" s="85"/>
      <c r="ANI91" s="85"/>
      <c r="ANJ91" s="85"/>
      <c r="ANK91" s="85"/>
      <c r="ANL91" s="85"/>
      <c r="ANM91" s="85"/>
      <c r="ANN91" s="85"/>
      <c r="ANO91" s="85"/>
      <c r="ANP91" s="85"/>
      <c r="ANQ91" s="85"/>
      <c r="ANR91" s="85"/>
      <c r="ANS91" s="85"/>
      <c r="ANT91" s="85"/>
      <c r="ANU91" s="85"/>
      <c r="ANV91" s="85"/>
      <c r="ANW91" s="85"/>
      <c r="ANX91" s="85"/>
      <c r="ANY91" s="85"/>
      <c r="ANZ91" s="85"/>
      <c r="AOA91" s="85"/>
      <c r="AOB91" s="85"/>
      <c r="AOC91" s="85"/>
      <c r="AOD91" s="85"/>
      <c r="AOE91" s="85"/>
      <c r="AOF91" s="85"/>
      <c r="AOG91" s="85"/>
      <c r="AOH91" s="85"/>
      <c r="AOI91" s="85"/>
      <c r="AOJ91" s="85"/>
      <c r="AOK91" s="85"/>
      <c r="AOL91" s="85"/>
      <c r="AOM91" s="85"/>
      <c r="AON91" s="85"/>
      <c r="AOO91" s="85"/>
      <c r="AOP91" s="85"/>
      <c r="AOQ91" s="85"/>
      <c r="AOR91" s="85"/>
      <c r="AOS91" s="85"/>
      <c r="AOT91" s="85"/>
      <c r="AOU91" s="85"/>
      <c r="AOV91" s="85"/>
      <c r="AOW91" s="85"/>
      <c r="AOX91" s="85"/>
      <c r="AOY91" s="85"/>
      <c r="AOZ91" s="85"/>
      <c r="APA91" s="85"/>
      <c r="APB91" s="85"/>
      <c r="APC91" s="85"/>
      <c r="APD91" s="85"/>
      <c r="APE91" s="85"/>
      <c r="APF91" s="85"/>
      <c r="APG91" s="85"/>
      <c r="APH91" s="85"/>
      <c r="API91" s="85"/>
    </row>
    <row r="92" spans="1:1101" x14ac:dyDescent="0.25">
      <c r="A92" s="188" t="s">
        <v>27</v>
      </c>
      <c r="B92" s="190">
        <v>1</v>
      </c>
      <c r="C92" s="190">
        <f t="shared" si="45"/>
        <v>220</v>
      </c>
      <c r="D92" s="190">
        <f t="shared" si="46"/>
        <v>179</v>
      </c>
      <c r="E92" s="191">
        <v>41</v>
      </c>
      <c r="F92" s="190"/>
      <c r="G92" s="193">
        <v>9.2669999999999995</v>
      </c>
      <c r="H92" s="192">
        <f t="shared" si="39"/>
        <v>759.89</v>
      </c>
      <c r="I92" s="193">
        <f t="shared" si="40"/>
        <v>939.15</v>
      </c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  <c r="BH92" s="85"/>
      <c r="BI92" s="85"/>
      <c r="BJ92" s="85"/>
      <c r="BK92" s="85"/>
      <c r="BL92" s="85"/>
      <c r="BM92" s="85"/>
      <c r="BN92" s="85"/>
      <c r="BO92" s="85"/>
      <c r="BP92" s="85"/>
      <c r="BQ92" s="85"/>
      <c r="BR92" s="85"/>
      <c r="BS92" s="85"/>
      <c r="BT92" s="85"/>
      <c r="BU92" s="85"/>
      <c r="BV92" s="85"/>
      <c r="BW92" s="85"/>
      <c r="BX92" s="85"/>
      <c r="BY92" s="85"/>
      <c r="BZ92" s="85"/>
      <c r="CA92" s="85"/>
      <c r="CB92" s="85"/>
      <c r="CC92" s="85"/>
      <c r="CD92" s="85"/>
      <c r="CE92" s="85"/>
      <c r="CF92" s="85"/>
      <c r="CG92" s="85"/>
      <c r="CH92" s="85"/>
      <c r="CI92" s="85"/>
      <c r="CJ92" s="85"/>
      <c r="CK92" s="85"/>
      <c r="CL92" s="85"/>
      <c r="CM92" s="85"/>
      <c r="CN92" s="85"/>
      <c r="CO92" s="85"/>
      <c r="CP92" s="85"/>
      <c r="CQ92" s="85"/>
      <c r="CR92" s="85"/>
      <c r="CS92" s="85"/>
      <c r="CT92" s="85"/>
      <c r="CU92" s="85"/>
      <c r="CV92" s="85"/>
      <c r="CW92" s="85"/>
      <c r="CX92" s="85"/>
      <c r="CY92" s="85"/>
      <c r="CZ92" s="85"/>
      <c r="DA92" s="85"/>
      <c r="DB92" s="85"/>
      <c r="DC92" s="85"/>
      <c r="DD92" s="85"/>
      <c r="DE92" s="85"/>
      <c r="DF92" s="85"/>
      <c r="DG92" s="85"/>
      <c r="DH92" s="85"/>
      <c r="DI92" s="85"/>
      <c r="DJ92" s="85"/>
      <c r="DK92" s="85"/>
      <c r="DL92" s="85"/>
      <c r="DM92" s="85"/>
      <c r="DN92" s="85"/>
      <c r="DO92" s="85"/>
      <c r="DP92" s="85"/>
      <c r="DQ92" s="85"/>
      <c r="DR92" s="85"/>
      <c r="DS92" s="85"/>
      <c r="DT92" s="85"/>
      <c r="DU92" s="85"/>
      <c r="DV92" s="85"/>
      <c r="DW92" s="85"/>
      <c r="DX92" s="85"/>
      <c r="DY92" s="85"/>
      <c r="DZ92" s="85"/>
      <c r="EA92" s="85"/>
      <c r="EB92" s="85"/>
      <c r="EC92" s="85"/>
      <c r="ED92" s="85"/>
      <c r="EE92" s="85"/>
      <c r="EF92" s="85"/>
      <c r="EG92" s="85"/>
      <c r="EH92" s="85"/>
      <c r="EI92" s="85"/>
      <c r="EJ92" s="85"/>
      <c r="EK92" s="85"/>
      <c r="EL92" s="85"/>
      <c r="EM92" s="85"/>
      <c r="EN92" s="85"/>
      <c r="EO92" s="85"/>
      <c r="EP92" s="85"/>
      <c r="EQ92" s="85"/>
      <c r="ER92" s="85"/>
      <c r="ES92" s="85"/>
      <c r="ET92" s="85"/>
      <c r="EU92" s="85"/>
      <c r="EV92" s="85"/>
      <c r="EW92" s="85"/>
      <c r="EX92" s="85"/>
      <c r="EY92" s="85"/>
      <c r="EZ92" s="85"/>
      <c r="FA92" s="85"/>
      <c r="FB92" s="85"/>
      <c r="FC92" s="85"/>
      <c r="FD92" s="85"/>
      <c r="FE92" s="85"/>
      <c r="FF92" s="85"/>
      <c r="FG92" s="85"/>
      <c r="FH92" s="85"/>
      <c r="FI92" s="85"/>
      <c r="FJ92" s="85"/>
      <c r="FK92" s="85"/>
      <c r="FL92" s="85"/>
      <c r="FM92" s="85"/>
      <c r="FN92" s="85"/>
      <c r="FO92" s="85"/>
      <c r="FP92" s="85"/>
      <c r="FQ92" s="85"/>
      <c r="FR92" s="85"/>
      <c r="FS92" s="85"/>
      <c r="FT92" s="85"/>
      <c r="FU92" s="85"/>
      <c r="FV92" s="85"/>
      <c r="FW92" s="85"/>
      <c r="FX92" s="85"/>
      <c r="FY92" s="85"/>
      <c r="FZ92" s="85"/>
      <c r="GA92" s="85"/>
      <c r="GB92" s="85"/>
      <c r="GC92" s="85"/>
      <c r="GD92" s="85"/>
      <c r="GE92" s="85"/>
      <c r="GF92" s="85"/>
      <c r="GG92" s="85"/>
      <c r="GH92" s="85"/>
      <c r="GI92" s="85"/>
      <c r="GJ92" s="85"/>
      <c r="GK92" s="85"/>
      <c r="GL92" s="85"/>
      <c r="GM92" s="85"/>
      <c r="GN92" s="85"/>
      <c r="GO92" s="85"/>
      <c r="GP92" s="85"/>
      <c r="GQ92" s="85"/>
      <c r="GR92" s="85"/>
      <c r="GS92" s="85"/>
      <c r="GT92" s="85"/>
      <c r="GU92" s="85"/>
      <c r="GV92" s="85"/>
      <c r="GW92" s="85"/>
      <c r="GX92" s="85"/>
      <c r="GY92" s="85"/>
      <c r="GZ92" s="85"/>
      <c r="HA92" s="85"/>
      <c r="HB92" s="85"/>
      <c r="HC92" s="85"/>
      <c r="HD92" s="85"/>
      <c r="HE92" s="85"/>
      <c r="HF92" s="85"/>
      <c r="HG92" s="85"/>
      <c r="HH92" s="85"/>
      <c r="HI92" s="85"/>
      <c r="HJ92" s="85"/>
      <c r="HK92" s="85"/>
      <c r="HL92" s="85"/>
      <c r="HM92" s="85"/>
      <c r="HN92" s="85"/>
      <c r="HO92" s="85"/>
      <c r="HP92" s="85"/>
      <c r="HQ92" s="85"/>
      <c r="HR92" s="85"/>
      <c r="HS92" s="85"/>
      <c r="HT92" s="85"/>
      <c r="HU92" s="85"/>
      <c r="HV92" s="85"/>
      <c r="HW92" s="85"/>
      <c r="HX92" s="85"/>
      <c r="HY92" s="85"/>
      <c r="HZ92" s="85"/>
      <c r="IA92" s="85"/>
      <c r="IB92" s="85"/>
      <c r="IC92" s="85"/>
      <c r="ID92" s="85"/>
      <c r="IE92" s="85"/>
      <c r="IF92" s="85"/>
      <c r="IG92" s="85"/>
      <c r="IH92" s="85"/>
      <c r="II92" s="85"/>
      <c r="IJ92" s="85"/>
      <c r="IK92" s="85"/>
      <c r="IL92" s="85"/>
      <c r="IM92" s="85"/>
      <c r="IN92" s="85"/>
      <c r="IO92" s="85"/>
      <c r="IP92" s="85"/>
      <c r="IQ92" s="85"/>
      <c r="IR92" s="85"/>
      <c r="IS92" s="85"/>
      <c r="IT92" s="85"/>
      <c r="IU92" s="85"/>
      <c r="IV92" s="85"/>
      <c r="IW92" s="85"/>
      <c r="IX92" s="85"/>
      <c r="IY92" s="85"/>
      <c r="IZ92" s="85"/>
      <c r="JA92" s="85"/>
      <c r="JB92" s="85"/>
      <c r="JC92" s="85"/>
      <c r="JD92" s="85"/>
      <c r="JE92" s="85"/>
      <c r="JF92" s="85"/>
      <c r="JG92" s="85"/>
      <c r="JH92" s="85"/>
      <c r="JI92" s="85"/>
      <c r="JJ92" s="85"/>
      <c r="JK92" s="85"/>
      <c r="JL92" s="85"/>
      <c r="JM92" s="85"/>
      <c r="JN92" s="85"/>
      <c r="JO92" s="85"/>
      <c r="JP92" s="85"/>
      <c r="JQ92" s="85"/>
      <c r="JR92" s="85"/>
      <c r="JS92" s="85"/>
      <c r="JT92" s="85"/>
      <c r="JU92" s="85"/>
      <c r="JV92" s="85"/>
      <c r="JW92" s="85"/>
      <c r="JX92" s="85"/>
      <c r="JY92" s="85"/>
      <c r="JZ92" s="85"/>
      <c r="KA92" s="85"/>
      <c r="KB92" s="85"/>
      <c r="KC92" s="85"/>
      <c r="KD92" s="85"/>
      <c r="KE92" s="85"/>
      <c r="KF92" s="85"/>
      <c r="KG92" s="85"/>
      <c r="KH92" s="85"/>
      <c r="KI92" s="85"/>
      <c r="KJ92" s="85"/>
      <c r="KK92" s="85"/>
      <c r="KL92" s="85"/>
      <c r="KM92" s="85"/>
      <c r="KN92" s="85"/>
      <c r="KO92" s="85"/>
      <c r="KP92" s="85"/>
      <c r="KQ92" s="85"/>
      <c r="KR92" s="85"/>
      <c r="KS92" s="85"/>
      <c r="KT92" s="85"/>
      <c r="KU92" s="85"/>
      <c r="KV92" s="85"/>
      <c r="KW92" s="85"/>
      <c r="KX92" s="85"/>
      <c r="KY92" s="85"/>
      <c r="KZ92" s="85"/>
      <c r="LA92" s="85"/>
      <c r="LB92" s="85"/>
      <c r="LC92" s="85"/>
      <c r="LD92" s="85"/>
      <c r="LE92" s="85"/>
      <c r="LF92" s="85"/>
      <c r="LG92" s="85"/>
      <c r="LH92" s="85"/>
      <c r="LI92" s="85"/>
      <c r="LJ92" s="85"/>
      <c r="LK92" s="85"/>
      <c r="LL92" s="85"/>
      <c r="LM92" s="85"/>
      <c r="LN92" s="85"/>
      <c r="LO92" s="85"/>
      <c r="LP92" s="85"/>
      <c r="LQ92" s="85"/>
      <c r="LR92" s="85"/>
      <c r="LS92" s="85"/>
      <c r="LT92" s="85"/>
      <c r="LU92" s="85"/>
      <c r="LV92" s="85"/>
      <c r="LW92" s="85"/>
      <c r="LX92" s="85"/>
      <c r="LY92" s="85"/>
      <c r="LZ92" s="85"/>
      <c r="MA92" s="85"/>
      <c r="MB92" s="85"/>
      <c r="MC92" s="85"/>
      <c r="MD92" s="85"/>
      <c r="ME92" s="85"/>
      <c r="MF92" s="85"/>
      <c r="MG92" s="85"/>
      <c r="MH92" s="85"/>
      <c r="MI92" s="85"/>
      <c r="MJ92" s="85"/>
      <c r="MK92" s="85"/>
      <c r="ML92" s="85"/>
      <c r="MM92" s="85"/>
      <c r="MN92" s="85"/>
      <c r="MO92" s="85"/>
      <c r="MP92" s="85"/>
      <c r="MQ92" s="85"/>
      <c r="MR92" s="85"/>
      <c r="MS92" s="85"/>
      <c r="MT92" s="85"/>
      <c r="MU92" s="85"/>
      <c r="MV92" s="85"/>
      <c r="MW92" s="85"/>
      <c r="MX92" s="85"/>
      <c r="MY92" s="85"/>
      <c r="MZ92" s="85"/>
      <c r="NA92" s="85"/>
      <c r="NB92" s="85"/>
      <c r="NC92" s="85"/>
      <c r="ND92" s="85"/>
      <c r="NE92" s="85"/>
      <c r="NF92" s="85"/>
      <c r="NG92" s="85"/>
      <c r="NH92" s="85"/>
      <c r="NI92" s="85"/>
      <c r="NJ92" s="85"/>
      <c r="NK92" s="85"/>
      <c r="NL92" s="85"/>
      <c r="NM92" s="85"/>
      <c r="NN92" s="85"/>
      <c r="NO92" s="85"/>
      <c r="NP92" s="85"/>
      <c r="NQ92" s="85"/>
      <c r="NR92" s="85"/>
      <c r="NS92" s="85"/>
      <c r="NT92" s="85"/>
      <c r="NU92" s="85"/>
      <c r="NV92" s="85"/>
      <c r="NW92" s="85"/>
      <c r="NX92" s="85"/>
      <c r="NY92" s="85"/>
      <c r="NZ92" s="85"/>
      <c r="OA92" s="85"/>
      <c r="OB92" s="85"/>
      <c r="OC92" s="85"/>
      <c r="OD92" s="85"/>
      <c r="OE92" s="85"/>
      <c r="OF92" s="85"/>
      <c r="OG92" s="85"/>
      <c r="OH92" s="85"/>
      <c r="OI92" s="85"/>
      <c r="OJ92" s="85"/>
      <c r="OK92" s="85"/>
      <c r="OL92" s="85"/>
      <c r="OM92" s="85"/>
      <c r="ON92" s="85"/>
      <c r="OO92" s="85"/>
      <c r="OP92" s="85"/>
      <c r="OQ92" s="85"/>
      <c r="OR92" s="85"/>
      <c r="OS92" s="85"/>
      <c r="OT92" s="85"/>
      <c r="OU92" s="85"/>
      <c r="OV92" s="85"/>
      <c r="OW92" s="85"/>
      <c r="OX92" s="85"/>
      <c r="OY92" s="85"/>
      <c r="OZ92" s="85"/>
      <c r="PA92" s="85"/>
      <c r="PB92" s="85"/>
      <c r="PC92" s="85"/>
      <c r="PD92" s="85"/>
      <c r="PE92" s="85"/>
      <c r="PF92" s="85"/>
      <c r="PG92" s="85"/>
      <c r="PH92" s="85"/>
      <c r="PI92" s="85"/>
      <c r="PJ92" s="85"/>
      <c r="PK92" s="85"/>
      <c r="PL92" s="85"/>
      <c r="PM92" s="85"/>
      <c r="PN92" s="85"/>
      <c r="PO92" s="85"/>
      <c r="PP92" s="85"/>
      <c r="PQ92" s="85"/>
      <c r="PR92" s="85"/>
      <c r="PS92" s="85"/>
      <c r="PT92" s="85"/>
      <c r="PU92" s="85"/>
      <c r="PV92" s="85"/>
      <c r="PW92" s="85"/>
      <c r="PX92" s="85"/>
      <c r="PY92" s="85"/>
      <c r="PZ92" s="85"/>
      <c r="QA92" s="85"/>
      <c r="QB92" s="85"/>
      <c r="QC92" s="85"/>
      <c r="QD92" s="85"/>
      <c r="QE92" s="85"/>
      <c r="QF92" s="85"/>
      <c r="QG92" s="85"/>
      <c r="QH92" s="85"/>
      <c r="QI92" s="85"/>
      <c r="QJ92" s="85"/>
      <c r="QK92" s="85"/>
      <c r="QL92" s="85"/>
      <c r="QM92" s="85"/>
      <c r="QN92" s="85"/>
      <c r="QO92" s="85"/>
      <c r="QP92" s="85"/>
      <c r="QQ92" s="85"/>
      <c r="QR92" s="85"/>
      <c r="QS92" s="85"/>
      <c r="QT92" s="85"/>
      <c r="QU92" s="85"/>
      <c r="QV92" s="85"/>
      <c r="QW92" s="85"/>
      <c r="QX92" s="85"/>
      <c r="QY92" s="85"/>
      <c r="QZ92" s="85"/>
      <c r="RA92" s="85"/>
      <c r="RB92" s="85"/>
      <c r="RC92" s="85"/>
      <c r="RD92" s="85"/>
      <c r="RE92" s="85"/>
      <c r="RF92" s="85"/>
      <c r="RG92" s="85"/>
      <c r="RH92" s="85"/>
      <c r="RI92" s="85"/>
      <c r="RJ92" s="85"/>
      <c r="RK92" s="85"/>
      <c r="RL92" s="85"/>
      <c r="RM92" s="85"/>
      <c r="RN92" s="85"/>
      <c r="RO92" s="85"/>
      <c r="RP92" s="85"/>
      <c r="RQ92" s="85"/>
      <c r="RR92" s="85"/>
      <c r="RS92" s="85"/>
      <c r="RT92" s="85"/>
      <c r="RU92" s="85"/>
      <c r="RV92" s="85"/>
      <c r="RW92" s="85"/>
      <c r="RX92" s="85"/>
      <c r="RY92" s="85"/>
      <c r="RZ92" s="85"/>
      <c r="SA92" s="85"/>
      <c r="SB92" s="85"/>
      <c r="SC92" s="85"/>
      <c r="SD92" s="85"/>
      <c r="SE92" s="85"/>
      <c r="SF92" s="85"/>
      <c r="SG92" s="85"/>
      <c r="SH92" s="85"/>
      <c r="SI92" s="85"/>
      <c r="SJ92" s="85"/>
      <c r="SK92" s="85"/>
      <c r="SL92" s="85"/>
      <c r="SM92" s="85"/>
      <c r="SN92" s="85"/>
      <c r="SO92" s="85"/>
      <c r="SP92" s="85"/>
      <c r="SQ92" s="85"/>
      <c r="SR92" s="85"/>
      <c r="SS92" s="85"/>
      <c r="ST92" s="85"/>
      <c r="SU92" s="85"/>
      <c r="SV92" s="85"/>
      <c r="SW92" s="85"/>
      <c r="SX92" s="85"/>
      <c r="SY92" s="85"/>
      <c r="SZ92" s="85"/>
      <c r="TA92" s="85"/>
      <c r="TB92" s="85"/>
      <c r="TC92" s="85"/>
      <c r="TD92" s="85"/>
      <c r="TE92" s="85"/>
      <c r="TF92" s="85"/>
      <c r="TG92" s="85"/>
      <c r="TH92" s="85"/>
      <c r="TI92" s="85"/>
      <c r="TJ92" s="85"/>
      <c r="TK92" s="85"/>
      <c r="TL92" s="85"/>
      <c r="TM92" s="85"/>
      <c r="TN92" s="85"/>
      <c r="TO92" s="85"/>
      <c r="TP92" s="85"/>
      <c r="TQ92" s="85"/>
      <c r="TR92" s="85"/>
      <c r="TS92" s="85"/>
      <c r="TT92" s="85"/>
      <c r="TU92" s="85"/>
      <c r="TV92" s="85"/>
      <c r="TW92" s="85"/>
      <c r="TX92" s="85"/>
      <c r="TY92" s="85"/>
      <c r="TZ92" s="85"/>
      <c r="UA92" s="85"/>
      <c r="UB92" s="85"/>
      <c r="UC92" s="85"/>
      <c r="UD92" s="85"/>
      <c r="UE92" s="85"/>
      <c r="UF92" s="85"/>
      <c r="UG92" s="85"/>
      <c r="UH92" s="85"/>
      <c r="UI92" s="85"/>
      <c r="UJ92" s="85"/>
      <c r="UK92" s="85"/>
      <c r="UL92" s="85"/>
      <c r="UM92" s="85"/>
      <c r="UN92" s="85"/>
      <c r="UO92" s="85"/>
      <c r="UP92" s="85"/>
      <c r="UQ92" s="85"/>
      <c r="UR92" s="85"/>
      <c r="US92" s="85"/>
      <c r="UT92" s="85"/>
      <c r="UU92" s="85"/>
      <c r="UV92" s="85"/>
      <c r="UW92" s="85"/>
      <c r="UX92" s="85"/>
      <c r="UY92" s="85"/>
      <c r="UZ92" s="85"/>
      <c r="VA92" s="85"/>
      <c r="VB92" s="85"/>
      <c r="VC92" s="85"/>
      <c r="VD92" s="85"/>
      <c r="VE92" s="85"/>
      <c r="VF92" s="85"/>
      <c r="VG92" s="85"/>
      <c r="VH92" s="85"/>
      <c r="VI92" s="85"/>
      <c r="VJ92" s="85"/>
      <c r="VK92" s="85"/>
      <c r="VL92" s="85"/>
      <c r="VM92" s="85"/>
      <c r="VN92" s="85"/>
      <c r="VO92" s="85"/>
      <c r="VP92" s="85"/>
      <c r="VQ92" s="85"/>
      <c r="VR92" s="85"/>
      <c r="VS92" s="85"/>
      <c r="VT92" s="85"/>
      <c r="VU92" s="85"/>
      <c r="VV92" s="85"/>
      <c r="VW92" s="85"/>
      <c r="VX92" s="85"/>
      <c r="VY92" s="85"/>
      <c r="VZ92" s="85"/>
      <c r="WA92" s="85"/>
      <c r="WB92" s="85"/>
      <c r="WC92" s="85"/>
      <c r="WD92" s="85"/>
      <c r="WE92" s="85"/>
      <c r="WF92" s="85"/>
      <c r="WG92" s="85"/>
      <c r="WH92" s="85"/>
      <c r="WI92" s="85"/>
      <c r="WJ92" s="85"/>
      <c r="WK92" s="85"/>
      <c r="WL92" s="85"/>
      <c r="WM92" s="85"/>
      <c r="WN92" s="85"/>
      <c r="WO92" s="85"/>
      <c r="WP92" s="85"/>
      <c r="WQ92" s="85"/>
      <c r="WR92" s="85"/>
      <c r="WS92" s="85"/>
      <c r="WT92" s="85"/>
      <c r="WU92" s="85"/>
      <c r="WV92" s="85"/>
      <c r="WW92" s="85"/>
      <c r="WX92" s="85"/>
      <c r="WY92" s="85"/>
      <c r="WZ92" s="85"/>
      <c r="XA92" s="85"/>
      <c r="XB92" s="85"/>
      <c r="XC92" s="85"/>
      <c r="XD92" s="85"/>
      <c r="XE92" s="85"/>
      <c r="XF92" s="85"/>
      <c r="XG92" s="85"/>
      <c r="XH92" s="85"/>
      <c r="XI92" s="85"/>
      <c r="XJ92" s="85"/>
      <c r="XK92" s="85"/>
      <c r="XL92" s="85"/>
      <c r="XM92" s="85"/>
      <c r="XN92" s="85"/>
      <c r="XO92" s="85"/>
      <c r="XP92" s="85"/>
      <c r="XQ92" s="85"/>
      <c r="XR92" s="85"/>
      <c r="XS92" s="85"/>
      <c r="XT92" s="85"/>
      <c r="XU92" s="85"/>
      <c r="XV92" s="85"/>
      <c r="XW92" s="85"/>
      <c r="XX92" s="85"/>
      <c r="XY92" s="85"/>
      <c r="XZ92" s="85"/>
      <c r="YA92" s="85"/>
      <c r="YB92" s="85"/>
      <c r="YC92" s="85"/>
      <c r="YD92" s="85"/>
      <c r="YE92" s="85"/>
      <c r="YF92" s="85"/>
      <c r="YG92" s="85"/>
      <c r="YH92" s="85"/>
      <c r="YI92" s="85"/>
      <c r="YJ92" s="85"/>
      <c r="YK92" s="85"/>
      <c r="YL92" s="85"/>
      <c r="YM92" s="85"/>
      <c r="YN92" s="85"/>
      <c r="YO92" s="85"/>
      <c r="YP92" s="85"/>
      <c r="YQ92" s="85"/>
      <c r="YR92" s="85"/>
      <c r="YS92" s="85"/>
      <c r="YT92" s="85"/>
      <c r="YU92" s="85"/>
      <c r="YV92" s="85"/>
      <c r="YW92" s="85"/>
      <c r="YX92" s="85"/>
      <c r="YY92" s="85"/>
      <c r="YZ92" s="85"/>
      <c r="ZA92" s="85"/>
      <c r="ZB92" s="85"/>
      <c r="ZC92" s="85"/>
      <c r="ZD92" s="85"/>
      <c r="ZE92" s="85"/>
      <c r="ZF92" s="85"/>
      <c r="ZG92" s="85"/>
      <c r="ZH92" s="85"/>
      <c r="ZI92" s="85"/>
      <c r="ZJ92" s="85"/>
      <c r="ZK92" s="85"/>
      <c r="ZL92" s="85"/>
      <c r="ZM92" s="85"/>
      <c r="ZN92" s="85"/>
      <c r="ZO92" s="85"/>
      <c r="ZP92" s="85"/>
      <c r="ZQ92" s="85"/>
      <c r="ZR92" s="85"/>
      <c r="ZS92" s="85"/>
      <c r="ZT92" s="85"/>
      <c r="ZU92" s="85"/>
      <c r="ZV92" s="85"/>
      <c r="ZW92" s="85"/>
      <c r="ZX92" s="85"/>
      <c r="ZY92" s="85"/>
      <c r="ZZ92" s="85"/>
      <c r="AAA92" s="85"/>
      <c r="AAB92" s="85"/>
      <c r="AAC92" s="85"/>
      <c r="AAD92" s="85"/>
      <c r="AAE92" s="85"/>
      <c r="AAF92" s="85"/>
      <c r="AAG92" s="85"/>
      <c r="AAH92" s="85"/>
      <c r="AAI92" s="85"/>
      <c r="AAJ92" s="85"/>
      <c r="AAK92" s="85"/>
      <c r="AAL92" s="85"/>
      <c r="AAM92" s="85"/>
      <c r="AAN92" s="85"/>
      <c r="AAO92" s="85"/>
      <c r="AAP92" s="85"/>
      <c r="AAQ92" s="85"/>
      <c r="AAR92" s="85"/>
      <c r="AAS92" s="85"/>
      <c r="AAT92" s="85"/>
      <c r="AAU92" s="85"/>
      <c r="AAV92" s="85"/>
      <c r="AAW92" s="85"/>
      <c r="AAX92" s="85"/>
      <c r="AAY92" s="85"/>
      <c r="AAZ92" s="85"/>
      <c r="ABA92" s="85"/>
      <c r="ABB92" s="85"/>
      <c r="ABC92" s="85"/>
      <c r="ABD92" s="85"/>
      <c r="ABE92" s="85"/>
      <c r="ABF92" s="85"/>
      <c r="ABG92" s="85"/>
      <c r="ABH92" s="85"/>
      <c r="ABI92" s="85"/>
      <c r="ABJ92" s="85"/>
      <c r="ABK92" s="85"/>
      <c r="ABL92" s="85"/>
      <c r="ABM92" s="85"/>
      <c r="ABN92" s="85"/>
      <c r="ABO92" s="85"/>
      <c r="ABP92" s="85"/>
      <c r="ABQ92" s="85"/>
      <c r="ABR92" s="85"/>
      <c r="ABS92" s="85"/>
      <c r="ABT92" s="85"/>
      <c r="ABU92" s="85"/>
      <c r="ABV92" s="85"/>
      <c r="ABW92" s="85"/>
      <c r="ABX92" s="85"/>
      <c r="ABY92" s="85"/>
      <c r="ABZ92" s="85"/>
      <c r="ACA92" s="85"/>
      <c r="ACB92" s="85"/>
      <c r="ACC92" s="85"/>
      <c r="ACD92" s="85"/>
      <c r="ACE92" s="85"/>
      <c r="ACF92" s="85"/>
      <c r="ACG92" s="85"/>
      <c r="ACH92" s="85"/>
      <c r="ACI92" s="85"/>
      <c r="ACJ92" s="85"/>
      <c r="ACK92" s="85"/>
      <c r="ACL92" s="85"/>
      <c r="ACM92" s="85"/>
      <c r="ACN92" s="85"/>
      <c r="ACO92" s="85"/>
      <c r="ACP92" s="85"/>
      <c r="ACQ92" s="85"/>
      <c r="ACR92" s="85"/>
      <c r="ACS92" s="85"/>
      <c r="ACT92" s="85"/>
      <c r="ACU92" s="85"/>
      <c r="ACV92" s="85"/>
      <c r="ACW92" s="85"/>
      <c r="ACX92" s="85"/>
      <c r="ACY92" s="85"/>
      <c r="ACZ92" s="85"/>
      <c r="ADA92" s="85"/>
      <c r="ADB92" s="85"/>
      <c r="ADC92" s="85"/>
      <c r="ADD92" s="85"/>
      <c r="ADE92" s="85"/>
      <c r="ADF92" s="85"/>
      <c r="ADG92" s="85"/>
      <c r="ADH92" s="85"/>
      <c r="ADI92" s="85"/>
      <c r="ADJ92" s="85"/>
      <c r="ADK92" s="85"/>
      <c r="ADL92" s="85"/>
      <c r="ADM92" s="85"/>
      <c r="ADN92" s="85"/>
      <c r="ADO92" s="85"/>
      <c r="ADP92" s="85"/>
      <c r="ADQ92" s="85"/>
      <c r="ADR92" s="85"/>
      <c r="ADS92" s="85"/>
      <c r="ADT92" s="85"/>
      <c r="ADU92" s="85"/>
      <c r="ADV92" s="85"/>
      <c r="ADW92" s="85"/>
      <c r="ADX92" s="85"/>
      <c r="ADY92" s="85"/>
      <c r="ADZ92" s="85"/>
      <c r="AEA92" s="85"/>
      <c r="AEB92" s="85"/>
      <c r="AEC92" s="85"/>
      <c r="AED92" s="85"/>
      <c r="AEE92" s="85"/>
      <c r="AEF92" s="85"/>
      <c r="AEG92" s="85"/>
      <c r="AEH92" s="85"/>
      <c r="AEI92" s="85"/>
      <c r="AEJ92" s="85"/>
      <c r="AEK92" s="85"/>
      <c r="AEL92" s="85"/>
      <c r="AEM92" s="85"/>
      <c r="AEN92" s="85"/>
      <c r="AEO92" s="85"/>
      <c r="AEP92" s="85"/>
      <c r="AEQ92" s="85"/>
      <c r="AER92" s="85"/>
      <c r="AES92" s="85"/>
      <c r="AET92" s="85"/>
      <c r="AEU92" s="85"/>
      <c r="AEV92" s="85"/>
      <c r="AEW92" s="85"/>
      <c r="AEX92" s="85"/>
      <c r="AEY92" s="85"/>
      <c r="AEZ92" s="85"/>
      <c r="AFA92" s="85"/>
      <c r="AFB92" s="85"/>
      <c r="AFC92" s="85"/>
      <c r="AFD92" s="85"/>
      <c r="AFE92" s="85"/>
      <c r="AFF92" s="85"/>
      <c r="AFG92" s="85"/>
      <c r="AFH92" s="85"/>
      <c r="AFI92" s="85"/>
      <c r="AFJ92" s="85"/>
      <c r="AFK92" s="85"/>
      <c r="AFL92" s="85"/>
      <c r="AFM92" s="85"/>
      <c r="AFN92" s="85"/>
      <c r="AFO92" s="85"/>
      <c r="AFP92" s="85"/>
      <c r="AFQ92" s="85"/>
      <c r="AFR92" s="85"/>
      <c r="AFS92" s="85"/>
      <c r="AFT92" s="85"/>
      <c r="AFU92" s="85"/>
      <c r="AFV92" s="85"/>
      <c r="AFW92" s="85"/>
      <c r="AFX92" s="85"/>
      <c r="AFY92" s="85"/>
      <c r="AFZ92" s="85"/>
      <c r="AGA92" s="85"/>
      <c r="AGB92" s="85"/>
      <c r="AGC92" s="85"/>
      <c r="AGD92" s="85"/>
      <c r="AGE92" s="85"/>
      <c r="AGF92" s="85"/>
      <c r="AGG92" s="85"/>
      <c r="AGH92" s="85"/>
      <c r="AGI92" s="85"/>
      <c r="AGJ92" s="85"/>
      <c r="AGK92" s="85"/>
      <c r="AGL92" s="85"/>
      <c r="AGM92" s="85"/>
      <c r="AGN92" s="85"/>
      <c r="AGO92" s="85"/>
      <c r="AGP92" s="85"/>
      <c r="AGQ92" s="85"/>
      <c r="AGR92" s="85"/>
      <c r="AGS92" s="85"/>
      <c r="AGT92" s="85"/>
      <c r="AGU92" s="85"/>
      <c r="AGV92" s="85"/>
      <c r="AGW92" s="85"/>
      <c r="AGX92" s="85"/>
      <c r="AGY92" s="85"/>
      <c r="AGZ92" s="85"/>
      <c r="AHA92" s="85"/>
      <c r="AHB92" s="85"/>
      <c r="AHC92" s="85"/>
      <c r="AHD92" s="85"/>
      <c r="AHE92" s="85"/>
      <c r="AHF92" s="85"/>
      <c r="AHG92" s="85"/>
      <c r="AHH92" s="85"/>
      <c r="AHI92" s="85"/>
      <c r="AHJ92" s="85"/>
      <c r="AHK92" s="85"/>
      <c r="AHL92" s="85"/>
      <c r="AHM92" s="85"/>
      <c r="AHN92" s="85"/>
      <c r="AHO92" s="85"/>
      <c r="AHP92" s="85"/>
      <c r="AHQ92" s="85"/>
      <c r="AHR92" s="85"/>
      <c r="AHS92" s="85"/>
      <c r="AHT92" s="85"/>
      <c r="AHU92" s="85"/>
      <c r="AHV92" s="85"/>
      <c r="AHW92" s="85"/>
      <c r="AHX92" s="85"/>
      <c r="AHY92" s="85"/>
      <c r="AHZ92" s="85"/>
      <c r="AIA92" s="85"/>
      <c r="AIB92" s="85"/>
      <c r="AIC92" s="85"/>
      <c r="AID92" s="85"/>
      <c r="AIE92" s="85"/>
      <c r="AIF92" s="85"/>
      <c r="AIG92" s="85"/>
      <c r="AIH92" s="85"/>
      <c r="AII92" s="85"/>
      <c r="AIJ92" s="85"/>
      <c r="AIK92" s="85"/>
      <c r="AIL92" s="85"/>
      <c r="AIM92" s="85"/>
      <c r="AIN92" s="85"/>
      <c r="AIO92" s="85"/>
      <c r="AIP92" s="85"/>
      <c r="AIQ92" s="85"/>
      <c r="AIR92" s="85"/>
      <c r="AIS92" s="85"/>
      <c r="AIT92" s="85"/>
      <c r="AIU92" s="85"/>
      <c r="AIV92" s="85"/>
      <c r="AIW92" s="85"/>
      <c r="AIX92" s="85"/>
      <c r="AIY92" s="85"/>
      <c r="AIZ92" s="85"/>
      <c r="AJA92" s="85"/>
      <c r="AJB92" s="85"/>
      <c r="AJC92" s="85"/>
      <c r="AJD92" s="85"/>
      <c r="AJE92" s="85"/>
      <c r="AJF92" s="85"/>
      <c r="AJG92" s="85"/>
      <c r="AJH92" s="85"/>
      <c r="AJI92" s="85"/>
      <c r="AJJ92" s="85"/>
      <c r="AJK92" s="85"/>
      <c r="AJL92" s="85"/>
      <c r="AJM92" s="85"/>
      <c r="AJN92" s="85"/>
      <c r="AJO92" s="85"/>
      <c r="AJP92" s="85"/>
      <c r="AJQ92" s="85"/>
      <c r="AJR92" s="85"/>
      <c r="AJS92" s="85"/>
      <c r="AJT92" s="85"/>
      <c r="AJU92" s="85"/>
      <c r="AJV92" s="85"/>
      <c r="AJW92" s="85"/>
      <c r="AJX92" s="85"/>
      <c r="AJY92" s="85"/>
      <c r="AJZ92" s="85"/>
      <c r="AKA92" s="85"/>
      <c r="AKB92" s="85"/>
      <c r="AKC92" s="85"/>
      <c r="AKD92" s="85"/>
      <c r="AKE92" s="85"/>
      <c r="AKF92" s="85"/>
      <c r="AKG92" s="85"/>
      <c r="AKH92" s="85"/>
      <c r="AKI92" s="85"/>
      <c r="AKJ92" s="85"/>
      <c r="AKK92" s="85"/>
      <c r="AKL92" s="85"/>
      <c r="AKM92" s="85"/>
      <c r="AKN92" s="85"/>
      <c r="AKO92" s="85"/>
      <c r="AKP92" s="85"/>
      <c r="AKQ92" s="85"/>
      <c r="AKR92" s="85"/>
      <c r="AKS92" s="85"/>
      <c r="AKT92" s="85"/>
      <c r="AKU92" s="85"/>
      <c r="AKV92" s="85"/>
      <c r="AKW92" s="85"/>
      <c r="AKX92" s="85"/>
      <c r="AKY92" s="85"/>
      <c r="AKZ92" s="85"/>
      <c r="ALA92" s="85"/>
      <c r="ALB92" s="85"/>
      <c r="ALC92" s="85"/>
      <c r="ALD92" s="85"/>
      <c r="ALE92" s="85"/>
      <c r="ALF92" s="85"/>
      <c r="ALG92" s="85"/>
      <c r="ALH92" s="85"/>
      <c r="ALI92" s="85"/>
      <c r="ALJ92" s="85"/>
      <c r="ALK92" s="85"/>
      <c r="ALL92" s="85"/>
      <c r="ALM92" s="85"/>
      <c r="ALN92" s="85"/>
      <c r="ALO92" s="85"/>
      <c r="ALP92" s="85"/>
      <c r="ALQ92" s="85"/>
      <c r="ALR92" s="85"/>
      <c r="ALS92" s="85"/>
      <c r="ALT92" s="85"/>
      <c r="ALU92" s="85"/>
      <c r="ALV92" s="85"/>
      <c r="ALW92" s="85"/>
      <c r="ALX92" s="85"/>
      <c r="ALY92" s="85"/>
      <c r="ALZ92" s="85"/>
      <c r="AMA92" s="85"/>
      <c r="AMB92" s="85"/>
      <c r="AMC92" s="85"/>
      <c r="AMD92" s="85"/>
      <c r="AME92" s="85"/>
      <c r="AMF92" s="85"/>
      <c r="AMG92" s="85"/>
      <c r="AMH92" s="85"/>
      <c r="AMI92" s="85"/>
      <c r="AMJ92" s="85"/>
      <c r="AMK92" s="85"/>
      <c r="AML92" s="85"/>
      <c r="AMM92" s="85"/>
      <c r="AMN92" s="85"/>
      <c r="AMO92" s="85"/>
      <c r="AMP92" s="85"/>
      <c r="AMQ92" s="85"/>
      <c r="AMR92" s="85"/>
      <c r="AMS92" s="85"/>
      <c r="AMT92" s="85"/>
      <c r="AMU92" s="85"/>
      <c r="AMV92" s="85"/>
      <c r="AMW92" s="85"/>
      <c r="AMX92" s="85"/>
      <c r="AMY92" s="85"/>
      <c r="AMZ92" s="85"/>
      <c r="ANA92" s="85"/>
      <c r="ANB92" s="85"/>
      <c r="ANC92" s="85"/>
      <c r="AND92" s="85"/>
      <c r="ANE92" s="85"/>
      <c r="ANF92" s="85"/>
      <c r="ANG92" s="85"/>
      <c r="ANH92" s="85"/>
      <c r="ANI92" s="85"/>
      <c r="ANJ92" s="85"/>
      <c r="ANK92" s="85"/>
      <c r="ANL92" s="85"/>
      <c r="ANM92" s="85"/>
      <c r="ANN92" s="85"/>
      <c r="ANO92" s="85"/>
      <c r="ANP92" s="85"/>
      <c r="ANQ92" s="85"/>
      <c r="ANR92" s="85"/>
      <c r="ANS92" s="85"/>
      <c r="ANT92" s="85"/>
      <c r="ANU92" s="85"/>
      <c r="ANV92" s="85"/>
      <c r="ANW92" s="85"/>
      <c r="ANX92" s="85"/>
      <c r="ANY92" s="85"/>
      <c r="ANZ92" s="85"/>
      <c r="AOA92" s="85"/>
      <c r="AOB92" s="85"/>
      <c r="AOC92" s="85"/>
      <c r="AOD92" s="85"/>
      <c r="AOE92" s="85"/>
      <c r="AOF92" s="85"/>
      <c r="AOG92" s="85"/>
      <c r="AOH92" s="85"/>
      <c r="AOI92" s="85"/>
      <c r="AOJ92" s="85"/>
      <c r="AOK92" s="85"/>
      <c r="AOL92" s="85"/>
      <c r="AOM92" s="85"/>
      <c r="AON92" s="85"/>
      <c r="AOO92" s="85"/>
      <c r="AOP92" s="85"/>
      <c r="AOQ92" s="85"/>
      <c r="AOR92" s="85"/>
      <c r="AOS92" s="85"/>
      <c r="AOT92" s="85"/>
      <c r="AOU92" s="85"/>
      <c r="AOV92" s="85"/>
      <c r="AOW92" s="85"/>
      <c r="AOX92" s="85"/>
      <c r="AOY92" s="85"/>
      <c r="AOZ92" s="85"/>
      <c r="APA92" s="85"/>
      <c r="APB92" s="85"/>
      <c r="APC92" s="85"/>
      <c r="APD92" s="85"/>
      <c r="APE92" s="85"/>
      <c r="APF92" s="85"/>
      <c r="APG92" s="85"/>
      <c r="APH92" s="85"/>
      <c r="API92" s="85"/>
    </row>
    <row r="93" spans="1:1101" x14ac:dyDescent="0.25">
      <c r="A93" s="188" t="s">
        <v>27</v>
      </c>
      <c r="B93" s="190">
        <v>1</v>
      </c>
      <c r="C93" s="190">
        <f t="shared" si="45"/>
        <v>183</v>
      </c>
      <c r="D93" s="190">
        <f t="shared" si="46"/>
        <v>179</v>
      </c>
      <c r="E93" s="191">
        <v>4</v>
      </c>
      <c r="F93" s="190"/>
      <c r="G93" s="193">
        <v>9.6039999999999992</v>
      </c>
      <c r="H93" s="192">
        <f t="shared" si="39"/>
        <v>76.83</v>
      </c>
      <c r="I93" s="193">
        <f t="shared" si="40"/>
        <v>94.95</v>
      </c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5"/>
      <c r="Z93" s="85"/>
      <c r="AA93" s="85"/>
      <c r="AB93" s="85"/>
      <c r="AC93" s="85"/>
      <c r="AD93" s="85"/>
      <c r="AE93" s="85"/>
      <c r="AF93" s="85"/>
      <c r="AG93" s="85"/>
      <c r="AH93" s="85"/>
      <c r="AI93" s="85"/>
      <c r="AJ93" s="85"/>
      <c r="AK93" s="85"/>
      <c r="AL93" s="85"/>
      <c r="AM93" s="85"/>
      <c r="AN93" s="85"/>
      <c r="AO93" s="85"/>
      <c r="AP93" s="85"/>
      <c r="AQ93" s="85"/>
      <c r="AR93" s="85"/>
      <c r="AS93" s="85"/>
      <c r="AT93" s="85"/>
      <c r="AU93" s="85"/>
      <c r="AV93" s="85"/>
      <c r="AW93" s="85"/>
      <c r="AX93" s="85"/>
      <c r="AY93" s="85"/>
      <c r="AZ93" s="85"/>
      <c r="BA93" s="85"/>
      <c r="BB93" s="85"/>
      <c r="BC93" s="85"/>
      <c r="BD93" s="85"/>
      <c r="BE93" s="85"/>
      <c r="BF93" s="85"/>
      <c r="BG93" s="85"/>
      <c r="BH93" s="85"/>
      <c r="BI93" s="85"/>
      <c r="BJ93" s="85"/>
      <c r="BK93" s="85"/>
      <c r="BL93" s="85"/>
      <c r="BM93" s="85"/>
      <c r="BN93" s="85"/>
      <c r="BO93" s="85"/>
      <c r="BP93" s="85"/>
      <c r="BQ93" s="85"/>
      <c r="BR93" s="85"/>
      <c r="BS93" s="85"/>
      <c r="BT93" s="85"/>
      <c r="BU93" s="85"/>
      <c r="BV93" s="85"/>
      <c r="BW93" s="85"/>
      <c r="BX93" s="85"/>
      <c r="BY93" s="85"/>
      <c r="BZ93" s="85"/>
      <c r="CA93" s="85"/>
      <c r="CB93" s="85"/>
      <c r="CC93" s="85"/>
      <c r="CD93" s="85"/>
      <c r="CE93" s="85"/>
      <c r="CF93" s="85"/>
      <c r="CG93" s="85"/>
      <c r="CH93" s="85"/>
      <c r="CI93" s="85"/>
      <c r="CJ93" s="85"/>
      <c r="CK93" s="85"/>
      <c r="CL93" s="85"/>
      <c r="CM93" s="85"/>
      <c r="CN93" s="85"/>
      <c r="CO93" s="85"/>
      <c r="CP93" s="85"/>
      <c r="CQ93" s="85"/>
      <c r="CR93" s="85"/>
      <c r="CS93" s="85"/>
      <c r="CT93" s="85"/>
      <c r="CU93" s="85"/>
      <c r="CV93" s="85"/>
      <c r="CW93" s="85"/>
      <c r="CX93" s="85"/>
      <c r="CY93" s="85"/>
      <c r="CZ93" s="85"/>
      <c r="DA93" s="85"/>
      <c r="DB93" s="85"/>
      <c r="DC93" s="85"/>
      <c r="DD93" s="85"/>
      <c r="DE93" s="85"/>
      <c r="DF93" s="85"/>
      <c r="DG93" s="85"/>
      <c r="DH93" s="85"/>
      <c r="DI93" s="85"/>
      <c r="DJ93" s="85"/>
      <c r="DK93" s="85"/>
      <c r="DL93" s="85"/>
      <c r="DM93" s="85"/>
      <c r="DN93" s="85"/>
      <c r="DO93" s="85"/>
      <c r="DP93" s="85"/>
      <c r="DQ93" s="85"/>
      <c r="DR93" s="85"/>
      <c r="DS93" s="85"/>
      <c r="DT93" s="85"/>
      <c r="DU93" s="85"/>
      <c r="DV93" s="85"/>
      <c r="DW93" s="85"/>
      <c r="DX93" s="85"/>
      <c r="DY93" s="85"/>
      <c r="DZ93" s="85"/>
      <c r="EA93" s="85"/>
      <c r="EB93" s="85"/>
      <c r="EC93" s="85"/>
      <c r="ED93" s="85"/>
      <c r="EE93" s="85"/>
      <c r="EF93" s="85"/>
      <c r="EG93" s="85"/>
      <c r="EH93" s="85"/>
      <c r="EI93" s="85"/>
      <c r="EJ93" s="85"/>
      <c r="EK93" s="85"/>
      <c r="EL93" s="85"/>
      <c r="EM93" s="85"/>
      <c r="EN93" s="85"/>
      <c r="EO93" s="85"/>
      <c r="EP93" s="85"/>
      <c r="EQ93" s="85"/>
      <c r="ER93" s="85"/>
      <c r="ES93" s="85"/>
      <c r="ET93" s="85"/>
      <c r="EU93" s="85"/>
      <c r="EV93" s="85"/>
      <c r="EW93" s="85"/>
      <c r="EX93" s="85"/>
      <c r="EY93" s="85"/>
      <c r="EZ93" s="85"/>
      <c r="FA93" s="85"/>
      <c r="FB93" s="85"/>
      <c r="FC93" s="85"/>
      <c r="FD93" s="85"/>
      <c r="FE93" s="85"/>
      <c r="FF93" s="85"/>
      <c r="FG93" s="85"/>
      <c r="FH93" s="85"/>
      <c r="FI93" s="85"/>
      <c r="FJ93" s="85"/>
      <c r="FK93" s="85"/>
      <c r="FL93" s="85"/>
      <c r="FM93" s="85"/>
      <c r="FN93" s="85"/>
      <c r="FO93" s="85"/>
      <c r="FP93" s="85"/>
      <c r="FQ93" s="85"/>
      <c r="FR93" s="85"/>
      <c r="FS93" s="85"/>
      <c r="FT93" s="85"/>
      <c r="FU93" s="85"/>
      <c r="FV93" s="85"/>
      <c r="FW93" s="85"/>
      <c r="FX93" s="85"/>
      <c r="FY93" s="85"/>
      <c r="FZ93" s="85"/>
      <c r="GA93" s="85"/>
      <c r="GB93" s="85"/>
      <c r="GC93" s="85"/>
      <c r="GD93" s="85"/>
      <c r="GE93" s="85"/>
      <c r="GF93" s="85"/>
      <c r="GG93" s="85"/>
      <c r="GH93" s="85"/>
      <c r="GI93" s="85"/>
      <c r="GJ93" s="85"/>
      <c r="GK93" s="85"/>
      <c r="GL93" s="85"/>
      <c r="GM93" s="85"/>
      <c r="GN93" s="85"/>
      <c r="GO93" s="85"/>
      <c r="GP93" s="85"/>
      <c r="GQ93" s="85"/>
      <c r="GR93" s="85"/>
      <c r="GS93" s="85"/>
      <c r="GT93" s="85"/>
      <c r="GU93" s="85"/>
      <c r="GV93" s="85"/>
      <c r="GW93" s="85"/>
      <c r="GX93" s="85"/>
      <c r="GY93" s="85"/>
      <c r="GZ93" s="85"/>
      <c r="HA93" s="85"/>
      <c r="HB93" s="85"/>
      <c r="HC93" s="85"/>
      <c r="HD93" s="85"/>
      <c r="HE93" s="85"/>
      <c r="HF93" s="85"/>
      <c r="HG93" s="85"/>
      <c r="HH93" s="85"/>
      <c r="HI93" s="85"/>
      <c r="HJ93" s="85"/>
      <c r="HK93" s="85"/>
      <c r="HL93" s="85"/>
      <c r="HM93" s="85"/>
      <c r="HN93" s="85"/>
      <c r="HO93" s="85"/>
      <c r="HP93" s="85"/>
      <c r="HQ93" s="85"/>
      <c r="HR93" s="85"/>
      <c r="HS93" s="85"/>
      <c r="HT93" s="85"/>
      <c r="HU93" s="85"/>
      <c r="HV93" s="85"/>
      <c r="HW93" s="85"/>
      <c r="HX93" s="85"/>
      <c r="HY93" s="85"/>
      <c r="HZ93" s="85"/>
      <c r="IA93" s="85"/>
      <c r="IB93" s="85"/>
      <c r="IC93" s="85"/>
      <c r="ID93" s="85"/>
      <c r="IE93" s="85"/>
      <c r="IF93" s="85"/>
      <c r="IG93" s="85"/>
      <c r="IH93" s="85"/>
      <c r="II93" s="85"/>
      <c r="IJ93" s="85"/>
      <c r="IK93" s="85"/>
      <c r="IL93" s="85"/>
      <c r="IM93" s="85"/>
      <c r="IN93" s="85"/>
      <c r="IO93" s="85"/>
      <c r="IP93" s="85"/>
      <c r="IQ93" s="85"/>
      <c r="IR93" s="85"/>
      <c r="IS93" s="85"/>
      <c r="IT93" s="85"/>
      <c r="IU93" s="85"/>
      <c r="IV93" s="85"/>
      <c r="IW93" s="85"/>
      <c r="IX93" s="85"/>
      <c r="IY93" s="85"/>
      <c r="IZ93" s="85"/>
      <c r="JA93" s="85"/>
      <c r="JB93" s="85"/>
      <c r="JC93" s="85"/>
      <c r="JD93" s="85"/>
      <c r="JE93" s="85"/>
      <c r="JF93" s="85"/>
      <c r="JG93" s="85"/>
      <c r="JH93" s="85"/>
      <c r="JI93" s="85"/>
      <c r="JJ93" s="85"/>
      <c r="JK93" s="85"/>
      <c r="JL93" s="85"/>
      <c r="JM93" s="85"/>
      <c r="JN93" s="85"/>
      <c r="JO93" s="85"/>
      <c r="JP93" s="85"/>
      <c r="JQ93" s="85"/>
      <c r="JR93" s="85"/>
      <c r="JS93" s="85"/>
      <c r="JT93" s="85"/>
      <c r="JU93" s="85"/>
      <c r="JV93" s="85"/>
      <c r="JW93" s="85"/>
      <c r="JX93" s="85"/>
      <c r="JY93" s="85"/>
      <c r="JZ93" s="85"/>
      <c r="KA93" s="85"/>
      <c r="KB93" s="85"/>
      <c r="KC93" s="85"/>
      <c r="KD93" s="85"/>
      <c r="KE93" s="85"/>
      <c r="KF93" s="85"/>
      <c r="KG93" s="85"/>
      <c r="KH93" s="85"/>
      <c r="KI93" s="85"/>
      <c r="KJ93" s="85"/>
      <c r="KK93" s="85"/>
      <c r="KL93" s="85"/>
      <c r="KM93" s="85"/>
      <c r="KN93" s="85"/>
      <c r="KO93" s="85"/>
      <c r="KP93" s="85"/>
      <c r="KQ93" s="85"/>
      <c r="KR93" s="85"/>
      <c r="KS93" s="85"/>
      <c r="KT93" s="85"/>
      <c r="KU93" s="85"/>
      <c r="KV93" s="85"/>
      <c r="KW93" s="85"/>
      <c r="KX93" s="85"/>
      <c r="KY93" s="85"/>
      <c r="KZ93" s="85"/>
      <c r="LA93" s="85"/>
      <c r="LB93" s="85"/>
      <c r="LC93" s="85"/>
      <c r="LD93" s="85"/>
      <c r="LE93" s="85"/>
      <c r="LF93" s="85"/>
      <c r="LG93" s="85"/>
      <c r="LH93" s="85"/>
      <c r="LI93" s="85"/>
      <c r="LJ93" s="85"/>
      <c r="LK93" s="85"/>
      <c r="LL93" s="85"/>
      <c r="LM93" s="85"/>
      <c r="LN93" s="85"/>
      <c r="LO93" s="85"/>
      <c r="LP93" s="85"/>
      <c r="LQ93" s="85"/>
      <c r="LR93" s="85"/>
      <c r="LS93" s="85"/>
      <c r="LT93" s="85"/>
      <c r="LU93" s="85"/>
      <c r="LV93" s="85"/>
      <c r="LW93" s="85"/>
      <c r="LX93" s="85"/>
      <c r="LY93" s="85"/>
      <c r="LZ93" s="85"/>
      <c r="MA93" s="85"/>
      <c r="MB93" s="85"/>
      <c r="MC93" s="85"/>
      <c r="MD93" s="85"/>
      <c r="ME93" s="85"/>
      <c r="MF93" s="85"/>
      <c r="MG93" s="85"/>
      <c r="MH93" s="85"/>
      <c r="MI93" s="85"/>
      <c r="MJ93" s="85"/>
      <c r="MK93" s="85"/>
      <c r="ML93" s="85"/>
      <c r="MM93" s="85"/>
      <c r="MN93" s="85"/>
      <c r="MO93" s="85"/>
      <c r="MP93" s="85"/>
      <c r="MQ93" s="85"/>
      <c r="MR93" s="85"/>
      <c r="MS93" s="85"/>
      <c r="MT93" s="85"/>
      <c r="MU93" s="85"/>
      <c r="MV93" s="85"/>
      <c r="MW93" s="85"/>
      <c r="MX93" s="85"/>
      <c r="MY93" s="85"/>
      <c r="MZ93" s="85"/>
      <c r="NA93" s="85"/>
      <c r="NB93" s="85"/>
      <c r="NC93" s="85"/>
      <c r="ND93" s="85"/>
      <c r="NE93" s="85"/>
      <c r="NF93" s="85"/>
      <c r="NG93" s="85"/>
      <c r="NH93" s="85"/>
      <c r="NI93" s="85"/>
      <c r="NJ93" s="85"/>
      <c r="NK93" s="85"/>
      <c r="NL93" s="85"/>
      <c r="NM93" s="85"/>
      <c r="NN93" s="85"/>
      <c r="NO93" s="85"/>
      <c r="NP93" s="85"/>
      <c r="NQ93" s="85"/>
      <c r="NR93" s="85"/>
      <c r="NS93" s="85"/>
      <c r="NT93" s="85"/>
      <c r="NU93" s="85"/>
      <c r="NV93" s="85"/>
      <c r="NW93" s="85"/>
      <c r="NX93" s="85"/>
      <c r="NY93" s="85"/>
      <c r="NZ93" s="85"/>
      <c r="OA93" s="85"/>
      <c r="OB93" s="85"/>
      <c r="OC93" s="85"/>
      <c r="OD93" s="85"/>
      <c r="OE93" s="85"/>
      <c r="OF93" s="85"/>
      <c r="OG93" s="85"/>
      <c r="OH93" s="85"/>
      <c r="OI93" s="85"/>
      <c r="OJ93" s="85"/>
      <c r="OK93" s="85"/>
      <c r="OL93" s="85"/>
      <c r="OM93" s="85"/>
      <c r="ON93" s="85"/>
      <c r="OO93" s="85"/>
      <c r="OP93" s="85"/>
      <c r="OQ93" s="85"/>
      <c r="OR93" s="85"/>
      <c r="OS93" s="85"/>
      <c r="OT93" s="85"/>
      <c r="OU93" s="85"/>
      <c r="OV93" s="85"/>
      <c r="OW93" s="85"/>
      <c r="OX93" s="85"/>
      <c r="OY93" s="85"/>
      <c r="OZ93" s="85"/>
      <c r="PA93" s="85"/>
      <c r="PB93" s="85"/>
      <c r="PC93" s="85"/>
      <c r="PD93" s="85"/>
      <c r="PE93" s="85"/>
      <c r="PF93" s="85"/>
      <c r="PG93" s="85"/>
      <c r="PH93" s="85"/>
      <c r="PI93" s="85"/>
      <c r="PJ93" s="85"/>
      <c r="PK93" s="85"/>
      <c r="PL93" s="85"/>
      <c r="PM93" s="85"/>
      <c r="PN93" s="85"/>
      <c r="PO93" s="85"/>
      <c r="PP93" s="85"/>
      <c r="PQ93" s="85"/>
      <c r="PR93" s="85"/>
      <c r="PS93" s="85"/>
      <c r="PT93" s="85"/>
      <c r="PU93" s="85"/>
      <c r="PV93" s="85"/>
      <c r="PW93" s="85"/>
      <c r="PX93" s="85"/>
      <c r="PY93" s="85"/>
      <c r="PZ93" s="85"/>
      <c r="QA93" s="85"/>
      <c r="QB93" s="85"/>
      <c r="QC93" s="85"/>
      <c r="QD93" s="85"/>
      <c r="QE93" s="85"/>
      <c r="QF93" s="85"/>
      <c r="QG93" s="85"/>
      <c r="QH93" s="85"/>
      <c r="QI93" s="85"/>
      <c r="QJ93" s="85"/>
      <c r="QK93" s="85"/>
      <c r="QL93" s="85"/>
      <c r="QM93" s="85"/>
      <c r="QN93" s="85"/>
      <c r="QO93" s="85"/>
      <c r="QP93" s="85"/>
      <c r="QQ93" s="85"/>
      <c r="QR93" s="85"/>
      <c r="QS93" s="85"/>
      <c r="QT93" s="85"/>
      <c r="QU93" s="85"/>
      <c r="QV93" s="85"/>
      <c r="QW93" s="85"/>
      <c r="QX93" s="85"/>
      <c r="QY93" s="85"/>
      <c r="QZ93" s="85"/>
      <c r="RA93" s="85"/>
      <c r="RB93" s="85"/>
      <c r="RC93" s="85"/>
      <c r="RD93" s="85"/>
      <c r="RE93" s="85"/>
      <c r="RF93" s="85"/>
      <c r="RG93" s="85"/>
      <c r="RH93" s="85"/>
      <c r="RI93" s="85"/>
      <c r="RJ93" s="85"/>
      <c r="RK93" s="85"/>
      <c r="RL93" s="85"/>
      <c r="RM93" s="85"/>
      <c r="RN93" s="85"/>
      <c r="RO93" s="85"/>
      <c r="RP93" s="85"/>
      <c r="RQ93" s="85"/>
      <c r="RR93" s="85"/>
      <c r="RS93" s="85"/>
      <c r="RT93" s="85"/>
      <c r="RU93" s="85"/>
      <c r="RV93" s="85"/>
      <c r="RW93" s="85"/>
      <c r="RX93" s="85"/>
      <c r="RY93" s="85"/>
      <c r="RZ93" s="85"/>
      <c r="SA93" s="85"/>
      <c r="SB93" s="85"/>
      <c r="SC93" s="85"/>
      <c r="SD93" s="85"/>
      <c r="SE93" s="85"/>
      <c r="SF93" s="85"/>
      <c r="SG93" s="85"/>
      <c r="SH93" s="85"/>
      <c r="SI93" s="85"/>
      <c r="SJ93" s="85"/>
      <c r="SK93" s="85"/>
      <c r="SL93" s="85"/>
      <c r="SM93" s="85"/>
      <c r="SN93" s="85"/>
      <c r="SO93" s="85"/>
      <c r="SP93" s="85"/>
      <c r="SQ93" s="85"/>
      <c r="SR93" s="85"/>
      <c r="SS93" s="85"/>
      <c r="ST93" s="85"/>
      <c r="SU93" s="85"/>
      <c r="SV93" s="85"/>
      <c r="SW93" s="85"/>
      <c r="SX93" s="85"/>
      <c r="SY93" s="85"/>
      <c r="SZ93" s="85"/>
      <c r="TA93" s="85"/>
      <c r="TB93" s="85"/>
      <c r="TC93" s="85"/>
      <c r="TD93" s="85"/>
      <c r="TE93" s="85"/>
      <c r="TF93" s="85"/>
      <c r="TG93" s="85"/>
      <c r="TH93" s="85"/>
      <c r="TI93" s="85"/>
      <c r="TJ93" s="85"/>
      <c r="TK93" s="85"/>
      <c r="TL93" s="85"/>
      <c r="TM93" s="85"/>
      <c r="TN93" s="85"/>
      <c r="TO93" s="85"/>
      <c r="TP93" s="85"/>
      <c r="TQ93" s="85"/>
      <c r="TR93" s="85"/>
      <c r="TS93" s="85"/>
      <c r="TT93" s="85"/>
      <c r="TU93" s="85"/>
      <c r="TV93" s="85"/>
      <c r="TW93" s="85"/>
      <c r="TX93" s="85"/>
      <c r="TY93" s="85"/>
      <c r="TZ93" s="85"/>
      <c r="UA93" s="85"/>
      <c r="UB93" s="85"/>
      <c r="UC93" s="85"/>
      <c r="UD93" s="85"/>
      <c r="UE93" s="85"/>
      <c r="UF93" s="85"/>
      <c r="UG93" s="85"/>
      <c r="UH93" s="85"/>
      <c r="UI93" s="85"/>
      <c r="UJ93" s="85"/>
      <c r="UK93" s="85"/>
      <c r="UL93" s="85"/>
      <c r="UM93" s="85"/>
      <c r="UN93" s="85"/>
      <c r="UO93" s="85"/>
      <c r="UP93" s="85"/>
      <c r="UQ93" s="85"/>
      <c r="UR93" s="85"/>
      <c r="US93" s="85"/>
      <c r="UT93" s="85"/>
      <c r="UU93" s="85"/>
      <c r="UV93" s="85"/>
      <c r="UW93" s="85"/>
      <c r="UX93" s="85"/>
      <c r="UY93" s="85"/>
      <c r="UZ93" s="85"/>
      <c r="VA93" s="85"/>
      <c r="VB93" s="85"/>
      <c r="VC93" s="85"/>
      <c r="VD93" s="85"/>
      <c r="VE93" s="85"/>
      <c r="VF93" s="85"/>
      <c r="VG93" s="85"/>
      <c r="VH93" s="85"/>
      <c r="VI93" s="85"/>
      <c r="VJ93" s="85"/>
      <c r="VK93" s="85"/>
      <c r="VL93" s="85"/>
      <c r="VM93" s="85"/>
      <c r="VN93" s="85"/>
      <c r="VO93" s="85"/>
      <c r="VP93" s="85"/>
      <c r="VQ93" s="85"/>
      <c r="VR93" s="85"/>
      <c r="VS93" s="85"/>
      <c r="VT93" s="85"/>
      <c r="VU93" s="85"/>
      <c r="VV93" s="85"/>
      <c r="VW93" s="85"/>
      <c r="VX93" s="85"/>
      <c r="VY93" s="85"/>
      <c r="VZ93" s="85"/>
      <c r="WA93" s="85"/>
      <c r="WB93" s="85"/>
      <c r="WC93" s="85"/>
      <c r="WD93" s="85"/>
      <c r="WE93" s="85"/>
      <c r="WF93" s="85"/>
      <c r="WG93" s="85"/>
      <c r="WH93" s="85"/>
      <c r="WI93" s="85"/>
      <c r="WJ93" s="85"/>
      <c r="WK93" s="85"/>
      <c r="WL93" s="85"/>
      <c r="WM93" s="85"/>
      <c r="WN93" s="85"/>
      <c r="WO93" s="85"/>
      <c r="WP93" s="85"/>
      <c r="WQ93" s="85"/>
      <c r="WR93" s="85"/>
      <c r="WS93" s="85"/>
      <c r="WT93" s="85"/>
      <c r="WU93" s="85"/>
      <c r="WV93" s="85"/>
      <c r="WW93" s="85"/>
      <c r="WX93" s="85"/>
      <c r="WY93" s="85"/>
      <c r="WZ93" s="85"/>
      <c r="XA93" s="85"/>
      <c r="XB93" s="85"/>
      <c r="XC93" s="85"/>
      <c r="XD93" s="85"/>
      <c r="XE93" s="85"/>
      <c r="XF93" s="85"/>
      <c r="XG93" s="85"/>
      <c r="XH93" s="85"/>
      <c r="XI93" s="85"/>
      <c r="XJ93" s="85"/>
      <c r="XK93" s="85"/>
      <c r="XL93" s="85"/>
      <c r="XM93" s="85"/>
      <c r="XN93" s="85"/>
      <c r="XO93" s="85"/>
      <c r="XP93" s="85"/>
      <c r="XQ93" s="85"/>
      <c r="XR93" s="85"/>
      <c r="XS93" s="85"/>
      <c r="XT93" s="85"/>
      <c r="XU93" s="85"/>
      <c r="XV93" s="85"/>
      <c r="XW93" s="85"/>
      <c r="XX93" s="85"/>
      <c r="XY93" s="85"/>
      <c r="XZ93" s="85"/>
      <c r="YA93" s="85"/>
      <c r="YB93" s="85"/>
      <c r="YC93" s="85"/>
      <c r="YD93" s="85"/>
      <c r="YE93" s="85"/>
      <c r="YF93" s="85"/>
      <c r="YG93" s="85"/>
      <c r="YH93" s="85"/>
      <c r="YI93" s="85"/>
      <c r="YJ93" s="85"/>
      <c r="YK93" s="85"/>
      <c r="YL93" s="85"/>
      <c r="YM93" s="85"/>
      <c r="YN93" s="85"/>
      <c r="YO93" s="85"/>
      <c r="YP93" s="85"/>
      <c r="YQ93" s="85"/>
      <c r="YR93" s="85"/>
      <c r="YS93" s="85"/>
      <c r="YT93" s="85"/>
      <c r="YU93" s="85"/>
      <c r="YV93" s="85"/>
      <c r="YW93" s="85"/>
      <c r="YX93" s="85"/>
      <c r="YY93" s="85"/>
      <c r="YZ93" s="85"/>
      <c r="ZA93" s="85"/>
      <c r="ZB93" s="85"/>
      <c r="ZC93" s="85"/>
      <c r="ZD93" s="85"/>
      <c r="ZE93" s="85"/>
      <c r="ZF93" s="85"/>
      <c r="ZG93" s="85"/>
      <c r="ZH93" s="85"/>
      <c r="ZI93" s="85"/>
      <c r="ZJ93" s="85"/>
      <c r="ZK93" s="85"/>
      <c r="ZL93" s="85"/>
      <c r="ZM93" s="85"/>
      <c r="ZN93" s="85"/>
      <c r="ZO93" s="85"/>
      <c r="ZP93" s="85"/>
      <c r="ZQ93" s="85"/>
      <c r="ZR93" s="85"/>
      <c r="ZS93" s="85"/>
      <c r="ZT93" s="85"/>
      <c r="ZU93" s="85"/>
      <c r="ZV93" s="85"/>
      <c r="ZW93" s="85"/>
      <c r="ZX93" s="85"/>
      <c r="ZY93" s="85"/>
      <c r="ZZ93" s="85"/>
      <c r="AAA93" s="85"/>
      <c r="AAB93" s="85"/>
      <c r="AAC93" s="85"/>
      <c r="AAD93" s="85"/>
      <c r="AAE93" s="85"/>
      <c r="AAF93" s="85"/>
      <c r="AAG93" s="85"/>
      <c r="AAH93" s="85"/>
      <c r="AAI93" s="85"/>
      <c r="AAJ93" s="85"/>
      <c r="AAK93" s="85"/>
      <c r="AAL93" s="85"/>
      <c r="AAM93" s="85"/>
      <c r="AAN93" s="85"/>
      <c r="AAO93" s="85"/>
      <c r="AAP93" s="85"/>
      <c r="AAQ93" s="85"/>
      <c r="AAR93" s="85"/>
      <c r="AAS93" s="85"/>
      <c r="AAT93" s="85"/>
      <c r="AAU93" s="85"/>
      <c r="AAV93" s="85"/>
      <c r="AAW93" s="85"/>
      <c r="AAX93" s="85"/>
      <c r="AAY93" s="85"/>
      <c r="AAZ93" s="85"/>
      <c r="ABA93" s="85"/>
      <c r="ABB93" s="85"/>
      <c r="ABC93" s="85"/>
      <c r="ABD93" s="85"/>
      <c r="ABE93" s="85"/>
      <c r="ABF93" s="85"/>
      <c r="ABG93" s="85"/>
      <c r="ABH93" s="85"/>
      <c r="ABI93" s="85"/>
      <c r="ABJ93" s="85"/>
      <c r="ABK93" s="85"/>
      <c r="ABL93" s="85"/>
      <c r="ABM93" s="85"/>
      <c r="ABN93" s="85"/>
      <c r="ABO93" s="85"/>
      <c r="ABP93" s="85"/>
      <c r="ABQ93" s="85"/>
      <c r="ABR93" s="85"/>
      <c r="ABS93" s="85"/>
      <c r="ABT93" s="85"/>
      <c r="ABU93" s="85"/>
      <c r="ABV93" s="85"/>
      <c r="ABW93" s="85"/>
      <c r="ABX93" s="85"/>
      <c r="ABY93" s="85"/>
      <c r="ABZ93" s="85"/>
      <c r="ACA93" s="85"/>
      <c r="ACB93" s="85"/>
      <c r="ACC93" s="85"/>
      <c r="ACD93" s="85"/>
      <c r="ACE93" s="85"/>
      <c r="ACF93" s="85"/>
      <c r="ACG93" s="85"/>
      <c r="ACH93" s="85"/>
      <c r="ACI93" s="85"/>
      <c r="ACJ93" s="85"/>
      <c r="ACK93" s="85"/>
      <c r="ACL93" s="85"/>
      <c r="ACM93" s="85"/>
      <c r="ACN93" s="85"/>
      <c r="ACO93" s="85"/>
      <c r="ACP93" s="85"/>
      <c r="ACQ93" s="85"/>
      <c r="ACR93" s="85"/>
      <c r="ACS93" s="85"/>
      <c r="ACT93" s="85"/>
      <c r="ACU93" s="85"/>
      <c r="ACV93" s="85"/>
      <c r="ACW93" s="85"/>
      <c r="ACX93" s="85"/>
      <c r="ACY93" s="85"/>
      <c r="ACZ93" s="85"/>
      <c r="ADA93" s="85"/>
      <c r="ADB93" s="85"/>
      <c r="ADC93" s="85"/>
      <c r="ADD93" s="85"/>
      <c r="ADE93" s="85"/>
      <c r="ADF93" s="85"/>
      <c r="ADG93" s="85"/>
      <c r="ADH93" s="85"/>
      <c r="ADI93" s="85"/>
      <c r="ADJ93" s="85"/>
      <c r="ADK93" s="85"/>
      <c r="ADL93" s="85"/>
      <c r="ADM93" s="85"/>
      <c r="ADN93" s="85"/>
      <c r="ADO93" s="85"/>
      <c r="ADP93" s="85"/>
      <c r="ADQ93" s="85"/>
      <c r="ADR93" s="85"/>
      <c r="ADS93" s="85"/>
      <c r="ADT93" s="85"/>
      <c r="ADU93" s="85"/>
      <c r="ADV93" s="85"/>
      <c r="ADW93" s="85"/>
      <c r="ADX93" s="85"/>
      <c r="ADY93" s="85"/>
      <c r="ADZ93" s="85"/>
      <c r="AEA93" s="85"/>
      <c r="AEB93" s="85"/>
      <c r="AEC93" s="85"/>
      <c r="AED93" s="85"/>
      <c r="AEE93" s="85"/>
      <c r="AEF93" s="85"/>
      <c r="AEG93" s="85"/>
      <c r="AEH93" s="85"/>
      <c r="AEI93" s="85"/>
      <c r="AEJ93" s="85"/>
      <c r="AEK93" s="85"/>
      <c r="AEL93" s="85"/>
      <c r="AEM93" s="85"/>
      <c r="AEN93" s="85"/>
      <c r="AEO93" s="85"/>
      <c r="AEP93" s="85"/>
      <c r="AEQ93" s="85"/>
      <c r="AER93" s="85"/>
      <c r="AES93" s="85"/>
      <c r="AET93" s="85"/>
      <c r="AEU93" s="85"/>
      <c r="AEV93" s="85"/>
      <c r="AEW93" s="85"/>
      <c r="AEX93" s="85"/>
      <c r="AEY93" s="85"/>
      <c r="AEZ93" s="85"/>
      <c r="AFA93" s="85"/>
      <c r="AFB93" s="85"/>
      <c r="AFC93" s="85"/>
      <c r="AFD93" s="85"/>
      <c r="AFE93" s="85"/>
      <c r="AFF93" s="85"/>
      <c r="AFG93" s="85"/>
      <c r="AFH93" s="85"/>
      <c r="AFI93" s="85"/>
      <c r="AFJ93" s="85"/>
      <c r="AFK93" s="85"/>
      <c r="AFL93" s="85"/>
      <c r="AFM93" s="85"/>
      <c r="AFN93" s="85"/>
      <c r="AFO93" s="85"/>
      <c r="AFP93" s="85"/>
      <c r="AFQ93" s="85"/>
      <c r="AFR93" s="85"/>
      <c r="AFS93" s="85"/>
      <c r="AFT93" s="85"/>
      <c r="AFU93" s="85"/>
      <c r="AFV93" s="85"/>
      <c r="AFW93" s="85"/>
      <c r="AFX93" s="85"/>
      <c r="AFY93" s="85"/>
      <c r="AFZ93" s="85"/>
      <c r="AGA93" s="85"/>
      <c r="AGB93" s="85"/>
      <c r="AGC93" s="85"/>
      <c r="AGD93" s="85"/>
      <c r="AGE93" s="85"/>
      <c r="AGF93" s="85"/>
      <c r="AGG93" s="85"/>
      <c r="AGH93" s="85"/>
      <c r="AGI93" s="85"/>
      <c r="AGJ93" s="85"/>
      <c r="AGK93" s="85"/>
      <c r="AGL93" s="85"/>
      <c r="AGM93" s="85"/>
      <c r="AGN93" s="85"/>
      <c r="AGO93" s="85"/>
      <c r="AGP93" s="85"/>
      <c r="AGQ93" s="85"/>
      <c r="AGR93" s="85"/>
      <c r="AGS93" s="85"/>
      <c r="AGT93" s="85"/>
      <c r="AGU93" s="85"/>
      <c r="AGV93" s="85"/>
      <c r="AGW93" s="85"/>
      <c r="AGX93" s="85"/>
      <c r="AGY93" s="85"/>
      <c r="AGZ93" s="85"/>
      <c r="AHA93" s="85"/>
      <c r="AHB93" s="85"/>
      <c r="AHC93" s="85"/>
      <c r="AHD93" s="85"/>
      <c r="AHE93" s="85"/>
      <c r="AHF93" s="85"/>
      <c r="AHG93" s="85"/>
      <c r="AHH93" s="85"/>
      <c r="AHI93" s="85"/>
      <c r="AHJ93" s="85"/>
      <c r="AHK93" s="85"/>
      <c r="AHL93" s="85"/>
      <c r="AHM93" s="85"/>
      <c r="AHN93" s="85"/>
      <c r="AHO93" s="85"/>
      <c r="AHP93" s="85"/>
      <c r="AHQ93" s="85"/>
      <c r="AHR93" s="85"/>
      <c r="AHS93" s="85"/>
      <c r="AHT93" s="85"/>
      <c r="AHU93" s="85"/>
      <c r="AHV93" s="85"/>
      <c r="AHW93" s="85"/>
      <c r="AHX93" s="85"/>
      <c r="AHY93" s="85"/>
      <c r="AHZ93" s="85"/>
      <c r="AIA93" s="85"/>
      <c r="AIB93" s="85"/>
      <c r="AIC93" s="85"/>
      <c r="AID93" s="85"/>
      <c r="AIE93" s="85"/>
      <c r="AIF93" s="85"/>
      <c r="AIG93" s="85"/>
      <c r="AIH93" s="85"/>
      <c r="AII93" s="85"/>
      <c r="AIJ93" s="85"/>
      <c r="AIK93" s="85"/>
      <c r="AIL93" s="85"/>
      <c r="AIM93" s="85"/>
      <c r="AIN93" s="85"/>
      <c r="AIO93" s="85"/>
      <c r="AIP93" s="85"/>
      <c r="AIQ93" s="85"/>
      <c r="AIR93" s="85"/>
      <c r="AIS93" s="85"/>
      <c r="AIT93" s="85"/>
      <c r="AIU93" s="85"/>
      <c r="AIV93" s="85"/>
      <c r="AIW93" s="85"/>
      <c r="AIX93" s="85"/>
      <c r="AIY93" s="85"/>
      <c r="AIZ93" s="85"/>
      <c r="AJA93" s="85"/>
      <c r="AJB93" s="85"/>
      <c r="AJC93" s="85"/>
      <c r="AJD93" s="85"/>
      <c r="AJE93" s="85"/>
      <c r="AJF93" s="85"/>
      <c r="AJG93" s="85"/>
      <c r="AJH93" s="85"/>
      <c r="AJI93" s="85"/>
      <c r="AJJ93" s="85"/>
      <c r="AJK93" s="85"/>
      <c r="AJL93" s="85"/>
      <c r="AJM93" s="85"/>
      <c r="AJN93" s="85"/>
      <c r="AJO93" s="85"/>
      <c r="AJP93" s="85"/>
      <c r="AJQ93" s="85"/>
      <c r="AJR93" s="85"/>
      <c r="AJS93" s="85"/>
      <c r="AJT93" s="85"/>
      <c r="AJU93" s="85"/>
      <c r="AJV93" s="85"/>
      <c r="AJW93" s="85"/>
      <c r="AJX93" s="85"/>
      <c r="AJY93" s="85"/>
      <c r="AJZ93" s="85"/>
      <c r="AKA93" s="85"/>
      <c r="AKB93" s="85"/>
      <c r="AKC93" s="85"/>
      <c r="AKD93" s="85"/>
      <c r="AKE93" s="85"/>
      <c r="AKF93" s="85"/>
      <c r="AKG93" s="85"/>
      <c r="AKH93" s="85"/>
      <c r="AKI93" s="85"/>
      <c r="AKJ93" s="85"/>
      <c r="AKK93" s="85"/>
      <c r="AKL93" s="85"/>
      <c r="AKM93" s="85"/>
      <c r="AKN93" s="85"/>
      <c r="AKO93" s="85"/>
      <c r="AKP93" s="85"/>
      <c r="AKQ93" s="85"/>
      <c r="AKR93" s="85"/>
      <c r="AKS93" s="85"/>
      <c r="AKT93" s="85"/>
      <c r="AKU93" s="85"/>
      <c r="AKV93" s="85"/>
      <c r="AKW93" s="85"/>
      <c r="AKX93" s="85"/>
      <c r="AKY93" s="85"/>
      <c r="AKZ93" s="85"/>
      <c r="ALA93" s="85"/>
      <c r="ALB93" s="85"/>
      <c r="ALC93" s="85"/>
      <c r="ALD93" s="85"/>
      <c r="ALE93" s="85"/>
      <c r="ALF93" s="85"/>
      <c r="ALG93" s="85"/>
      <c r="ALH93" s="85"/>
      <c r="ALI93" s="85"/>
      <c r="ALJ93" s="85"/>
      <c r="ALK93" s="85"/>
      <c r="ALL93" s="85"/>
      <c r="ALM93" s="85"/>
      <c r="ALN93" s="85"/>
      <c r="ALO93" s="85"/>
      <c r="ALP93" s="85"/>
      <c r="ALQ93" s="85"/>
      <c r="ALR93" s="85"/>
      <c r="ALS93" s="85"/>
      <c r="ALT93" s="85"/>
      <c r="ALU93" s="85"/>
      <c r="ALV93" s="85"/>
      <c r="ALW93" s="85"/>
      <c r="ALX93" s="85"/>
      <c r="ALY93" s="85"/>
      <c r="ALZ93" s="85"/>
      <c r="AMA93" s="85"/>
      <c r="AMB93" s="85"/>
      <c r="AMC93" s="85"/>
      <c r="AMD93" s="85"/>
      <c r="AME93" s="85"/>
      <c r="AMF93" s="85"/>
      <c r="AMG93" s="85"/>
      <c r="AMH93" s="85"/>
      <c r="AMI93" s="85"/>
      <c r="AMJ93" s="85"/>
      <c r="AMK93" s="85"/>
      <c r="AML93" s="85"/>
      <c r="AMM93" s="85"/>
      <c r="AMN93" s="85"/>
      <c r="AMO93" s="85"/>
      <c r="AMP93" s="85"/>
      <c r="AMQ93" s="85"/>
      <c r="AMR93" s="85"/>
      <c r="AMS93" s="85"/>
      <c r="AMT93" s="85"/>
      <c r="AMU93" s="85"/>
      <c r="AMV93" s="85"/>
      <c r="AMW93" s="85"/>
      <c r="AMX93" s="85"/>
      <c r="AMY93" s="85"/>
      <c r="AMZ93" s="85"/>
      <c r="ANA93" s="85"/>
      <c r="ANB93" s="85"/>
      <c r="ANC93" s="85"/>
      <c r="AND93" s="85"/>
      <c r="ANE93" s="85"/>
      <c r="ANF93" s="85"/>
      <c r="ANG93" s="85"/>
      <c r="ANH93" s="85"/>
      <c r="ANI93" s="85"/>
      <c r="ANJ93" s="85"/>
      <c r="ANK93" s="85"/>
      <c r="ANL93" s="85"/>
      <c r="ANM93" s="85"/>
      <c r="ANN93" s="85"/>
      <c r="ANO93" s="85"/>
      <c r="ANP93" s="85"/>
      <c r="ANQ93" s="85"/>
      <c r="ANR93" s="85"/>
      <c r="ANS93" s="85"/>
      <c r="ANT93" s="85"/>
      <c r="ANU93" s="85"/>
      <c r="ANV93" s="85"/>
      <c r="ANW93" s="85"/>
      <c r="ANX93" s="85"/>
      <c r="ANY93" s="85"/>
      <c r="ANZ93" s="85"/>
      <c r="AOA93" s="85"/>
      <c r="AOB93" s="85"/>
      <c r="AOC93" s="85"/>
      <c r="AOD93" s="85"/>
      <c r="AOE93" s="85"/>
      <c r="AOF93" s="85"/>
      <c r="AOG93" s="85"/>
      <c r="AOH93" s="85"/>
      <c r="AOI93" s="85"/>
      <c r="AOJ93" s="85"/>
      <c r="AOK93" s="85"/>
      <c r="AOL93" s="85"/>
      <c r="AOM93" s="85"/>
      <c r="AON93" s="85"/>
      <c r="AOO93" s="85"/>
      <c r="AOP93" s="85"/>
      <c r="AOQ93" s="85"/>
      <c r="AOR93" s="85"/>
      <c r="AOS93" s="85"/>
      <c r="AOT93" s="85"/>
      <c r="AOU93" s="85"/>
      <c r="AOV93" s="85"/>
      <c r="AOW93" s="85"/>
      <c r="AOX93" s="85"/>
      <c r="AOY93" s="85"/>
      <c r="AOZ93" s="85"/>
      <c r="APA93" s="85"/>
      <c r="APB93" s="85"/>
      <c r="APC93" s="85"/>
      <c r="APD93" s="85"/>
      <c r="APE93" s="85"/>
      <c r="APF93" s="85"/>
      <c r="APG93" s="85"/>
      <c r="APH93" s="85"/>
      <c r="API93" s="85"/>
    </row>
    <row r="94" spans="1:1101" x14ac:dyDescent="0.25">
      <c r="A94" s="186" t="s">
        <v>28</v>
      </c>
      <c r="B94" s="187">
        <f>B95+B107</f>
        <v>13</v>
      </c>
      <c r="C94" s="187"/>
      <c r="D94" s="187"/>
      <c r="E94" s="187">
        <f t="shared" ref="E94:I94" si="47">E95+E107</f>
        <v>448</v>
      </c>
      <c r="F94" s="187"/>
      <c r="G94" s="205"/>
      <c r="H94" s="205">
        <f t="shared" si="47"/>
        <v>5133.1499999999996</v>
      </c>
      <c r="I94" s="205">
        <f t="shared" si="47"/>
        <v>6344.08</v>
      </c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85"/>
      <c r="V94" s="85"/>
      <c r="W94" s="85"/>
      <c r="X94" s="85"/>
      <c r="Y94" s="85"/>
      <c r="Z94" s="85"/>
      <c r="AA94" s="85"/>
      <c r="AB94" s="85"/>
      <c r="AC94" s="85"/>
      <c r="AD94" s="85"/>
      <c r="AE94" s="85"/>
      <c r="AF94" s="85"/>
      <c r="AG94" s="85"/>
      <c r="AH94" s="85"/>
      <c r="AI94" s="85"/>
      <c r="AJ94" s="85"/>
      <c r="AK94" s="85"/>
      <c r="AL94" s="85"/>
      <c r="AM94" s="85"/>
      <c r="AN94" s="85"/>
      <c r="AO94" s="85"/>
      <c r="AP94" s="85"/>
      <c r="AQ94" s="85"/>
      <c r="AR94" s="85"/>
      <c r="AS94" s="85"/>
      <c r="AT94" s="85"/>
      <c r="AU94" s="85"/>
      <c r="AV94" s="85"/>
      <c r="AW94" s="85"/>
      <c r="AX94" s="85"/>
      <c r="AY94" s="85"/>
      <c r="AZ94" s="85"/>
      <c r="BA94" s="85"/>
      <c r="BB94" s="85"/>
      <c r="BC94" s="85"/>
      <c r="BD94" s="85"/>
      <c r="BE94" s="85"/>
      <c r="BF94" s="85"/>
      <c r="BG94" s="85"/>
      <c r="BH94" s="85"/>
      <c r="BI94" s="85"/>
      <c r="BJ94" s="85"/>
      <c r="BK94" s="85"/>
      <c r="BL94" s="85"/>
      <c r="BM94" s="85"/>
      <c r="BN94" s="85"/>
      <c r="BO94" s="85"/>
      <c r="BP94" s="85"/>
      <c r="BQ94" s="85"/>
      <c r="BR94" s="85"/>
      <c r="BS94" s="85"/>
      <c r="BT94" s="85"/>
      <c r="BU94" s="85"/>
      <c r="BV94" s="85"/>
      <c r="BW94" s="85"/>
      <c r="BX94" s="85"/>
      <c r="BY94" s="85"/>
      <c r="BZ94" s="85"/>
      <c r="CA94" s="85"/>
      <c r="CB94" s="85"/>
      <c r="CC94" s="85"/>
      <c r="CD94" s="85"/>
      <c r="CE94" s="85"/>
      <c r="CF94" s="85"/>
      <c r="CG94" s="85"/>
      <c r="CH94" s="85"/>
      <c r="CI94" s="85"/>
      <c r="CJ94" s="85"/>
      <c r="CK94" s="85"/>
      <c r="CL94" s="85"/>
      <c r="CM94" s="85"/>
      <c r="CN94" s="85"/>
      <c r="CO94" s="85"/>
      <c r="CP94" s="85"/>
      <c r="CQ94" s="85"/>
      <c r="CR94" s="85"/>
      <c r="CS94" s="85"/>
      <c r="CT94" s="85"/>
      <c r="CU94" s="85"/>
      <c r="CV94" s="85"/>
      <c r="CW94" s="85"/>
      <c r="CX94" s="85"/>
      <c r="CY94" s="85"/>
      <c r="CZ94" s="85"/>
      <c r="DA94" s="85"/>
      <c r="DB94" s="85"/>
      <c r="DC94" s="85"/>
      <c r="DD94" s="85"/>
      <c r="DE94" s="85"/>
      <c r="DF94" s="85"/>
      <c r="DG94" s="85"/>
      <c r="DH94" s="85"/>
      <c r="DI94" s="85"/>
      <c r="DJ94" s="85"/>
      <c r="DK94" s="85"/>
      <c r="DL94" s="85"/>
      <c r="DM94" s="85"/>
      <c r="DN94" s="85"/>
      <c r="DO94" s="85"/>
      <c r="DP94" s="85"/>
      <c r="DQ94" s="85"/>
      <c r="DR94" s="85"/>
      <c r="DS94" s="85"/>
      <c r="DT94" s="85"/>
      <c r="DU94" s="85"/>
      <c r="DV94" s="85"/>
      <c r="DW94" s="85"/>
      <c r="DX94" s="85"/>
      <c r="DY94" s="85"/>
      <c r="DZ94" s="85"/>
      <c r="EA94" s="85"/>
      <c r="EB94" s="85"/>
      <c r="EC94" s="85"/>
      <c r="ED94" s="85"/>
      <c r="EE94" s="85"/>
      <c r="EF94" s="85"/>
      <c r="EG94" s="85"/>
      <c r="EH94" s="85"/>
      <c r="EI94" s="85"/>
      <c r="EJ94" s="85"/>
      <c r="EK94" s="85"/>
      <c r="EL94" s="85"/>
      <c r="EM94" s="85"/>
      <c r="EN94" s="85"/>
      <c r="EO94" s="85"/>
      <c r="EP94" s="85"/>
      <c r="EQ94" s="85"/>
      <c r="ER94" s="85"/>
      <c r="ES94" s="85"/>
      <c r="ET94" s="85"/>
      <c r="EU94" s="85"/>
      <c r="EV94" s="85"/>
      <c r="EW94" s="85"/>
      <c r="EX94" s="85"/>
      <c r="EY94" s="85"/>
      <c r="EZ94" s="85"/>
      <c r="FA94" s="85"/>
      <c r="FB94" s="85"/>
      <c r="FC94" s="85"/>
      <c r="FD94" s="85"/>
      <c r="FE94" s="85"/>
      <c r="FF94" s="85"/>
      <c r="FG94" s="85"/>
      <c r="FH94" s="85"/>
      <c r="FI94" s="85"/>
      <c r="FJ94" s="85"/>
      <c r="FK94" s="85"/>
      <c r="FL94" s="85"/>
      <c r="FM94" s="85"/>
      <c r="FN94" s="85"/>
      <c r="FO94" s="85"/>
      <c r="FP94" s="85"/>
      <c r="FQ94" s="85"/>
      <c r="FR94" s="85"/>
      <c r="FS94" s="85"/>
      <c r="FT94" s="85"/>
      <c r="FU94" s="85"/>
      <c r="FV94" s="85"/>
      <c r="FW94" s="85"/>
      <c r="FX94" s="85"/>
      <c r="FY94" s="85"/>
      <c r="FZ94" s="85"/>
      <c r="GA94" s="85"/>
      <c r="GB94" s="85"/>
      <c r="GC94" s="85"/>
      <c r="GD94" s="85"/>
      <c r="GE94" s="85"/>
      <c r="GF94" s="85"/>
      <c r="GG94" s="85"/>
      <c r="GH94" s="85"/>
      <c r="GI94" s="85"/>
      <c r="GJ94" s="85"/>
      <c r="GK94" s="85"/>
      <c r="GL94" s="85"/>
      <c r="GM94" s="85"/>
      <c r="GN94" s="85"/>
      <c r="GO94" s="85"/>
      <c r="GP94" s="85"/>
      <c r="GQ94" s="85"/>
      <c r="GR94" s="85"/>
      <c r="GS94" s="85"/>
      <c r="GT94" s="85"/>
      <c r="GU94" s="85"/>
      <c r="GV94" s="85"/>
      <c r="GW94" s="85"/>
      <c r="GX94" s="85"/>
      <c r="GY94" s="85"/>
      <c r="GZ94" s="85"/>
      <c r="HA94" s="85"/>
      <c r="HB94" s="85"/>
      <c r="HC94" s="85"/>
      <c r="HD94" s="85"/>
      <c r="HE94" s="85"/>
      <c r="HF94" s="85"/>
      <c r="HG94" s="85"/>
      <c r="HH94" s="85"/>
      <c r="HI94" s="85"/>
      <c r="HJ94" s="85"/>
      <c r="HK94" s="85"/>
      <c r="HL94" s="85"/>
      <c r="HM94" s="85"/>
      <c r="HN94" s="85"/>
      <c r="HO94" s="85"/>
      <c r="HP94" s="85"/>
      <c r="HQ94" s="85"/>
      <c r="HR94" s="85"/>
      <c r="HS94" s="85"/>
      <c r="HT94" s="85"/>
      <c r="HU94" s="85"/>
      <c r="HV94" s="85"/>
      <c r="HW94" s="85"/>
      <c r="HX94" s="85"/>
      <c r="HY94" s="85"/>
      <c r="HZ94" s="85"/>
      <c r="IA94" s="85"/>
      <c r="IB94" s="85"/>
      <c r="IC94" s="85"/>
      <c r="ID94" s="85"/>
      <c r="IE94" s="85"/>
      <c r="IF94" s="85"/>
      <c r="IG94" s="85"/>
      <c r="IH94" s="85"/>
      <c r="II94" s="85"/>
      <c r="IJ94" s="85"/>
      <c r="IK94" s="85"/>
      <c r="IL94" s="85"/>
      <c r="IM94" s="85"/>
      <c r="IN94" s="85"/>
      <c r="IO94" s="85"/>
      <c r="IP94" s="85"/>
      <c r="IQ94" s="85"/>
      <c r="IR94" s="85"/>
      <c r="IS94" s="85"/>
      <c r="IT94" s="85"/>
      <c r="IU94" s="85"/>
      <c r="IV94" s="85"/>
      <c r="IW94" s="85"/>
      <c r="IX94" s="85"/>
      <c r="IY94" s="85"/>
      <c r="IZ94" s="85"/>
      <c r="JA94" s="85"/>
      <c r="JB94" s="85"/>
      <c r="JC94" s="85"/>
      <c r="JD94" s="85"/>
      <c r="JE94" s="85"/>
      <c r="JF94" s="85"/>
      <c r="JG94" s="85"/>
      <c r="JH94" s="85"/>
      <c r="JI94" s="85"/>
      <c r="JJ94" s="85"/>
      <c r="JK94" s="85"/>
      <c r="JL94" s="85"/>
      <c r="JM94" s="85"/>
      <c r="JN94" s="85"/>
      <c r="JO94" s="85"/>
      <c r="JP94" s="85"/>
      <c r="JQ94" s="85"/>
      <c r="JR94" s="85"/>
      <c r="JS94" s="85"/>
      <c r="JT94" s="85"/>
      <c r="JU94" s="85"/>
      <c r="JV94" s="85"/>
      <c r="JW94" s="85"/>
      <c r="JX94" s="85"/>
      <c r="JY94" s="85"/>
      <c r="JZ94" s="85"/>
      <c r="KA94" s="85"/>
      <c r="KB94" s="85"/>
      <c r="KC94" s="85"/>
      <c r="KD94" s="85"/>
      <c r="KE94" s="85"/>
      <c r="KF94" s="85"/>
      <c r="KG94" s="85"/>
      <c r="KH94" s="85"/>
      <c r="KI94" s="85"/>
      <c r="KJ94" s="85"/>
      <c r="KK94" s="85"/>
      <c r="KL94" s="85"/>
      <c r="KM94" s="85"/>
      <c r="KN94" s="85"/>
      <c r="KO94" s="85"/>
      <c r="KP94" s="85"/>
      <c r="KQ94" s="85"/>
      <c r="KR94" s="85"/>
      <c r="KS94" s="85"/>
      <c r="KT94" s="85"/>
      <c r="KU94" s="85"/>
      <c r="KV94" s="85"/>
      <c r="KW94" s="85"/>
      <c r="KX94" s="85"/>
      <c r="KY94" s="85"/>
      <c r="KZ94" s="85"/>
      <c r="LA94" s="85"/>
      <c r="LB94" s="85"/>
      <c r="LC94" s="85"/>
      <c r="LD94" s="85"/>
      <c r="LE94" s="85"/>
      <c r="LF94" s="85"/>
      <c r="LG94" s="85"/>
      <c r="LH94" s="85"/>
      <c r="LI94" s="85"/>
      <c r="LJ94" s="85"/>
      <c r="LK94" s="85"/>
      <c r="LL94" s="85"/>
      <c r="LM94" s="85"/>
      <c r="LN94" s="85"/>
      <c r="LO94" s="85"/>
      <c r="LP94" s="85"/>
      <c r="LQ94" s="85"/>
      <c r="LR94" s="85"/>
      <c r="LS94" s="85"/>
      <c r="LT94" s="85"/>
      <c r="LU94" s="85"/>
      <c r="LV94" s="85"/>
      <c r="LW94" s="85"/>
      <c r="LX94" s="85"/>
      <c r="LY94" s="85"/>
      <c r="LZ94" s="85"/>
      <c r="MA94" s="85"/>
      <c r="MB94" s="85"/>
      <c r="MC94" s="85"/>
      <c r="MD94" s="85"/>
      <c r="ME94" s="85"/>
      <c r="MF94" s="85"/>
      <c r="MG94" s="85"/>
      <c r="MH94" s="85"/>
      <c r="MI94" s="85"/>
      <c r="MJ94" s="85"/>
      <c r="MK94" s="85"/>
      <c r="ML94" s="85"/>
      <c r="MM94" s="85"/>
      <c r="MN94" s="85"/>
      <c r="MO94" s="85"/>
      <c r="MP94" s="85"/>
      <c r="MQ94" s="85"/>
      <c r="MR94" s="85"/>
      <c r="MS94" s="85"/>
      <c r="MT94" s="85"/>
      <c r="MU94" s="85"/>
      <c r="MV94" s="85"/>
      <c r="MW94" s="85"/>
      <c r="MX94" s="85"/>
      <c r="MY94" s="85"/>
      <c r="MZ94" s="85"/>
      <c r="NA94" s="85"/>
      <c r="NB94" s="85"/>
      <c r="NC94" s="85"/>
      <c r="ND94" s="85"/>
      <c r="NE94" s="85"/>
      <c r="NF94" s="85"/>
      <c r="NG94" s="85"/>
      <c r="NH94" s="85"/>
      <c r="NI94" s="85"/>
      <c r="NJ94" s="85"/>
      <c r="NK94" s="85"/>
      <c r="NL94" s="85"/>
      <c r="NM94" s="85"/>
      <c r="NN94" s="85"/>
      <c r="NO94" s="85"/>
      <c r="NP94" s="85"/>
      <c r="NQ94" s="85"/>
      <c r="NR94" s="85"/>
      <c r="NS94" s="85"/>
      <c r="NT94" s="85"/>
      <c r="NU94" s="85"/>
      <c r="NV94" s="85"/>
      <c r="NW94" s="85"/>
      <c r="NX94" s="85"/>
      <c r="NY94" s="85"/>
      <c r="NZ94" s="85"/>
      <c r="OA94" s="85"/>
      <c r="OB94" s="85"/>
      <c r="OC94" s="85"/>
      <c r="OD94" s="85"/>
      <c r="OE94" s="85"/>
      <c r="OF94" s="85"/>
      <c r="OG94" s="85"/>
      <c r="OH94" s="85"/>
      <c r="OI94" s="85"/>
      <c r="OJ94" s="85"/>
      <c r="OK94" s="85"/>
      <c r="OL94" s="85"/>
      <c r="OM94" s="85"/>
      <c r="ON94" s="85"/>
      <c r="OO94" s="85"/>
      <c r="OP94" s="85"/>
      <c r="OQ94" s="85"/>
      <c r="OR94" s="85"/>
      <c r="OS94" s="85"/>
      <c r="OT94" s="85"/>
      <c r="OU94" s="85"/>
      <c r="OV94" s="85"/>
      <c r="OW94" s="85"/>
      <c r="OX94" s="85"/>
      <c r="OY94" s="85"/>
      <c r="OZ94" s="85"/>
      <c r="PA94" s="85"/>
      <c r="PB94" s="85"/>
      <c r="PC94" s="85"/>
      <c r="PD94" s="85"/>
      <c r="PE94" s="85"/>
      <c r="PF94" s="85"/>
      <c r="PG94" s="85"/>
      <c r="PH94" s="85"/>
      <c r="PI94" s="85"/>
      <c r="PJ94" s="85"/>
      <c r="PK94" s="85"/>
      <c r="PL94" s="85"/>
      <c r="PM94" s="85"/>
      <c r="PN94" s="85"/>
      <c r="PO94" s="85"/>
      <c r="PP94" s="85"/>
      <c r="PQ94" s="85"/>
      <c r="PR94" s="85"/>
      <c r="PS94" s="85"/>
      <c r="PT94" s="85"/>
      <c r="PU94" s="85"/>
      <c r="PV94" s="85"/>
      <c r="PW94" s="85"/>
      <c r="PX94" s="85"/>
      <c r="PY94" s="85"/>
      <c r="PZ94" s="85"/>
      <c r="QA94" s="85"/>
      <c r="QB94" s="85"/>
      <c r="QC94" s="85"/>
      <c r="QD94" s="85"/>
      <c r="QE94" s="85"/>
      <c r="QF94" s="85"/>
      <c r="QG94" s="85"/>
      <c r="QH94" s="85"/>
      <c r="QI94" s="85"/>
      <c r="QJ94" s="85"/>
      <c r="QK94" s="85"/>
      <c r="QL94" s="85"/>
      <c r="QM94" s="85"/>
      <c r="QN94" s="85"/>
      <c r="QO94" s="85"/>
      <c r="QP94" s="85"/>
      <c r="QQ94" s="85"/>
      <c r="QR94" s="85"/>
      <c r="QS94" s="85"/>
      <c r="QT94" s="85"/>
      <c r="QU94" s="85"/>
      <c r="QV94" s="85"/>
      <c r="QW94" s="85"/>
      <c r="QX94" s="85"/>
      <c r="QY94" s="85"/>
      <c r="QZ94" s="85"/>
      <c r="RA94" s="85"/>
      <c r="RB94" s="85"/>
      <c r="RC94" s="85"/>
      <c r="RD94" s="85"/>
      <c r="RE94" s="85"/>
      <c r="RF94" s="85"/>
      <c r="RG94" s="85"/>
      <c r="RH94" s="85"/>
      <c r="RI94" s="85"/>
      <c r="RJ94" s="85"/>
      <c r="RK94" s="85"/>
      <c r="RL94" s="85"/>
      <c r="RM94" s="85"/>
      <c r="RN94" s="85"/>
      <c r="RO94" s="85"/>
      <c r="RP94" s="85"/>
      <c r="RQ94" s="85"/>
      <c r="RR94" s="85"/>
      <c r="RS94" s="85"/>
      <c r="RT94" s="85"/>
      <c r="RU94" s="85"/>
      <c r="RV94" s="85"/>
      <c r="RW94" s="85"/>
      <c r="RX94" s="85"/>
      <c r="RY94" s="85"/>
      <c r="RZ94" s="85"/>
      <c r="SA94" s="85"/>
      <c r="SB94" s="85"/>
      <c r="SC94" s="85"/>
      <c r="SD94" s="85"/>
      <c r="SE94" s="85"/>
      <c r="SF94" s="85"/>
      <c r="SG94" s="85"/>
      <c r="SH94" s="85"/>
      <c r="SI94" s="85"/>
      <c r="SJ94" s="85"/>
      <c r="SK94" s="85"/>
      <c r="SL94" s="85"/>
      <c r="SM94" s="85"/>
      <c r="SN94" s="85"/>
      <c r="SO94" s="85"/>
      <c r="SP94" s="85"/>
      <c r="SQ94" s="85"/>
      <c r="SR94" s="85"/>
      <c r="SS94" s="85"/>
      <c r="ST94" s="85"/>
      <c r="SU94" s="85"/>
      <c r="SV94" s="85"/>
      <c r="SW94" s="85"/>
      <c r="SX94" s="85"/>
      <c r="SY94" s="85"/>
      <c r="SZ94" s="85"/>
      <c r="TA94" s="85"/>
      <c r="TB94" s="85"/>
      <c r="TC94" s="85"/>
      <c r="TD94" s="85"/>
      <c r="TE94" s="85"/>
      <c r="TF94" s="85"/>
      <c r="TG94" s="85"/>
      <c r="TH94" s="85"/>
      <c r="TI94" s="85"/>
      <c r="TJ94" s="85"/>
      <c r="TK94" s="85"/>
      <c r="TL94" s="85"/>
      <c r="TM94" s="85"/>
      <c r="TN94" s="85"/>
      <c r="TO94" s="85"/>
      <c r="TP94" s="85"/>
      <c r="TQ94" s="85"/>
      <c r="TR94" s="85"/>
      <c r="TS94" s="85"/>
      <c r="TT94" s="85"/>
      <c r="TU94" s="85"/>
      <c r="TV94" s="85"/>
      <c r="TW94" s="85"/>
      <c r="TX94" s="85"/>
      <c r="TY94" s="85"/>
      <c r="TZ94" s="85"/>
      <c r="UA94" s="85"/>
      <c r="UB94" s="85"/>
      <c r="UC94" s="85"/>
      <c r="UD94" s="85"/>
      <c r="UE94" s="85"/>
      <c r="UF94" s="85"/>
      <c r="UG94" s="85"/>
      <c r="UH94" s="85"/>
      <c r="UI94" s="85"/>
      <c r="UJ94" s="85"/>
      <c r="UK94" s="85"/>
      <c r="UL94" s="85"/>
      <c r="UM94" s="85"/>
      <c r="UN94" s="85"/>
      <c r="UO94" s="85"/>
      <c r="UP94" s="85"/>
      <c r="UQ94" s="85"/>
      <c r="UR94" s="85"/>
      <c r="US94" s="85"/>
      <c r="UT94" s="85"/>
      <c r="UU94" s="85"/>
      <c r="UV94" s="85"/>
      <c r="UW94" s="85"/>
      <c r="UX94" s="85"/>
      <c r="UY94" s="85"/>
      <c r="UZ94" s="85"/>
      <c r="VA94" s="85"/>
      <c r="VB94" s="85"/>
      <c r="VC94" s="85"/>
      <c r="VD94" s="85"/>
      <c r="VE94" s="85"/>
      <c r="VF94" s="85"/>
      <c r="VG94" s="85"/>
      <c r="VH94" s="85"/>
      <c r="VI94" s="85"/>
      <c r="VJ94" s="85"/>
      <c r="VK94" s="85"/>
      <c r="VL94" s="85"/>
      <c r="VM94" s="85"/>
      <c r="VN94" s="85"/>
      <c r="VO94" s="85"/>
      <c r="VP94" s="85"/>
      <c r="VQ94" s="85"/>
      <c r="VR94" s="85"/>
      <c r="VS94" s="85"/>
      <c r="VT94" s="85"/>
      <c r="VU94" s="85"/>
      <c r="VV94" s="85"/>
      <c r="VW94" s="85"/>
      <c r="VX94" s="85"/>
      <c r="VY94" s="85"/>
      <c r="VZ94" s="85"/>
      <c r="WA94" s="85"/>
      <c r="WB94" s="85"/>
      <c r="WC94" s="85"/>
      <c r="WD94" s="85"/>
      <c r="WE94" s="85"/>
      <c r="WF94" s="85"/>
      <c r="WG94" s="85"/>
      <c r="WH94" s="85"/>
      <c r="WI94" s="85"/>
      <c r="WJ94" s="85"/>
      <c r="WK94" s="85"/>
      <c r="WL94" s="85"/>
      <c r="WM94" s="85"/>
      <c r="WN94" s="85"/>
      <c r="WO94" s="85"/>
      <c r="WP94" s="85"/>
      <c r="WQ94" s="85"/>
      <c r="WR94" s="85"/>
      <c r="WS94" s="85"/>
      <c r="WT94" s="85"/>
      <c r="WU94" s="85"/>
      <c r="WV94" s="85"/>
      <c r="WW94" s="85"/>
      <c r="WX94" s="85"/>
      <c r="WY94" s="85"/>
      <c r="WZ94" s="85"/>
      <c r="XA94" s="85"/>
      <c r="XB94" s="85"/>
      <c r="XC94" s="85"/>
      <c r="XD94" s="85"/>
      <c r="XE94" s="85"/>
      <c r="XF94" s="85"/>
      <c r="XG94" s="85"/>
      <c r="XH94" s="85"/>
      <c r="XI94" s="85"/>
      <c r="XJ94" s="85"/>
      <c r="XK94" s="85"/>
      <c r="XL94" s="85"/>
      <c r="XM94" s="85"/>
      <c r="XN94" s="85"/>
      <c r="XO94" s="85"/>
      <c r="XP94" s="85"/>
      <c r="XQ94" s="85"/>
      <c r="XR94" s="85"/>
      <c r="XS94" s="85"/>
      <c r="XT94" s="85"/>
      <c r="XU94" s="85"/>
      <c r="XV94" s="85"/>
      <c r="XW94" s="85"/>
      <c r="XX94" s="85"/>
      <c r="XY94" s="85"/>
      <c r="XZ94" s="85"/>
      <c r="YA94" s="85"/>
      <c r="YB94" s="85"/>
      <c r="YC94" s="85"/>
      <c r="YD94" s="85"/>
      <c r="YE94" s="85"/>
      <c r="YF94" s="85"/>
      <c r="YG94" s="85"/>
      <c r="YH94" s="85"/>
      <c r="YI94" s="85"/>
      <c r="YJ94" s="85"/>
      <c r="YK94" s="85"/>
      <c r="YL94" s="85"/>
      <c r="YM94" s="85"/>
      <c r="YN94" s="85"/>
      <c r="YO94" s="85"/>
      <c r="YP94" s="85"/>
      <c r="YQ94" s="85"/>
      <c r="YR94" s="85"/>
      <c r="YS94" s="85"/>
      <c r="YT94" s="85"/>
      <c r="YU94" s="85"/>
      <c r="YV94" s="85"/>
      <c r="YW94" s="85"/>
      <c r="YX94" s="85"/>
      <c r="YY94" s="85"/>
      <c r="YZ94" s="85"/>
      <c r="ZA94" s="85"/>
      <c r="ZB94" s="85"/>
      <c r="ZC94" s="85"/>
      <c r="ZD94" s="85"/>
      <c r="ZE94" s="85"/>
      <c r="ZF94" s="85"/>
      <c r="ZG94" s="85"/>
      <c r="ZH94" s="85"/>
      <c r="ZI94" s="85"/>
      <c r="ZJ94" s="85"/>
      <c r="ZK94" s="85"/>
      <c r="ZL94" s="85"/>
      <c r="ZM94" s="85"/>
      <c r="ZN94" s="85"/>
      <c r="ZO94" s="85"/>
      <c r="ZP94" s="85"/>
      <c r="ZQ94" s="85"/>
      <c r="ZR94" s="85"/>
      <c r="ZS94" s="85"/>
      <c r="ZT94" s="85"/>
      <c r="ZU94" s="85"/>
      <c r="ZV94" s="85"/>
      <c r="ZW94" s="85"/>
      <c r="ZX94" s="85"/>
      <c r="ZY94" s="85"/>
      <c r="ZZ94" s="85"/>
      <c r="AAA94" s="85"/>
      <c r="AAB94" s="85"/>
      <c r="AAC94" s="85"/>
      <c r="AAD94" s="85"/>
      <c r="AAE94" s="85"/>
      <c r="AAF94" s="85"/>
      <c r="AAG94" s="85"/>
      <c r="AAH94" s="85"/>
      <c r="AAI94" s="85"/>
      <c r="AAJ94" s="85"/>
      <c r="AAK94" s="85"/>
      <c r="AAL94" s="85"/>
      <c r="AAM94" s="85"/>
      <c r="AAN94" s="85"/>
      <c r="AAO94" s="85"/>
      <c r="AAP94" s="85"/>
      <c r="AAQ94" s="85"/>
      <c r="AAR94" s="85"/>
      <c r="AAS94" s="85"/>
      <c r="AAT94" s="85"/>
      <c r="AAU94" s="85"/>
      <c r="AAV94" s="85"/>
      <c r="AAW94" s="85"/>
      <c r="AAX94" s="85"/>
      <c r="AAY94" s="85"/>
      <c r="AAZ94" s="85"/>
      <c r="ABA94" s="85"/>
      <c r="ABB94" s="85"/>
      <c r="ABC94" s="85"/>
      <c r="ABD94" s="85"/>
      <c r="ABE94" s="85"/>
      <c r="ABF94" s="85"/>
      <c r="ABG94" s="85"/>
      <c r="ABH94" s="85"/>
      <c r="ABI94" s="85"/>
      <c r="ABJ94" s="85"/>
      <c r="ABK94" s="85"/>
      <c r="ABL94" s="85"/>
      <c r="ABM94" s="85"/>
      <c r="ABN94" s="85"/>
      <c r="ABO94" s="85"/>
      <c r="ABP94" s="85"/>
      <c r="ABQ94" s="85"/>
      <c r="ABR94" s="85"/>
      <c r="ABS94" s="85"/>
      <c r="ABT94" s="85"/>
      <c r="ABU94" s="85"/>
      <c r="ABV94" s="85"/>
      <c r="ABW94" s="85"/>
      <c r="ABX94" s="85"/>
      <c r="ABY94" s="85"/>
      <c r="ABZ94" s="85"/>
      <c r="ACA94" s="85"/>
      <c r="ACB94" s="85"/>
      <c r="ACC94" s="85"/>
      <c r="ACD94" s="85"/>
      <c r="ACE94" s="85"/>
      <c r="ACF94" s="85"/>
      <c r="ACG94" s="85"/>
      <c r="ACH94" s="85"/>
      <c r="ACI94" s="85"/>
      <c r="ACJ94" s="85"/>
      <c r="ACK94" s="85"/>
      <c r="ACL94" s="85"/>
      <c r="ACM94" s="85"/>
      <c r="ACN94" s="85"/>
      <c r="ACO94" s="85"/>
      <c r="ACP94" s="85"/>
      <c r="ACQ94" s="85"/>
      <c r="ACR94" s="85"/>
      <c r="ACS94" s="85"/>
      <c r="ACT94" s="85"/>
      <c r="ACU94" s="85"/>
      <c r="ACV94" s="85"/>
      <c r="ACW94" s="85"/>
      <c r="ACX94" s="85"/>
      <c r="ACY94" s="85"/>
      <c r="ACZ94" s="85"/>
      <c r="ADA94" s="85"/>
      <c r="ADB94" s="85"/>
      <c r="ADC94" s="85"/>
      <c r="ADD94" s="85"/>
      <c r="ADE94" s="85"/>
      <c r="ADF94" s="85"/>
      <c r="ADG94" s="85"/>
      <c r="ADH94" s="85"/>
      <c r="ADI94" s="85"/>
      <c r="ADJ94" s="85"/>
      <c r="ADK94" s="85"/>
      <c r="ADL94" s="85"/>
      <c r="ADM94" s="85"/>
      <c r="ADN94" s="85"/>
      <c r="ADO94" s="85"/>
      <c r="ADP94" s="85"/>
      <c r="ADQ94" s="85"/>
      <c r="ADR94" s="85"/>
      <c r="ADS94" s="85"/>
      <c r="ADT94" s="85"/>
      <c r="ADU94" s="85"/>
      <c r="ADV94" s="85"/>
      <c r="ADW94" s="85"/>
      <c r="ADX94" s="85"/>
      <c r="ADY94" s="85"/>
      <c r="ADZ94" s="85"/>
      <c r="AEA94" s="85"/>
      <c r="AEB94" s="85"/>
      <c r="AEC94" s="85"/>
      <c r="AED94" s="85"/>
      <c r="AEE94" s="85"/>
      <c r="AEF94" s="85"/>
      <c r="AEG94" s="85"/>
      <c r="AEH94" s="85"/>
      <c r="AEI94" s="85"/>
      <c r="AEJ94" s="85"/>
      <c r="AEK94" s="85"/>
      <c r="AEL94" s="85"/>
      <c r="AEM94" s="85"/>
      <c r="AEN94" s="85"/>
      <c r="AEO94" s="85"/>
      <c r="AEP94" s="85"/>
      <c r="AEQ94" s="85"/>
      <c r="AER94" s="85"/>
      <c r="AES94" s="85"/>
      <c r="AET94" s="85"/>
      <c r="AEU94" s="85"/>
      <c r="AEV94" s="85"/>
      <c r="AEW94" s="85"/>
      <c r="AEX94" s="85"/>
      <c r="AEY94" s="85"/>
      <c r="AEZ94" s="85"/>
      <c r="AFA94" s="85"/>
      <c r="AFB94" s="85"/>
      <c r="AFC94" s="85"/>
      <c r="AFD94" s="85"/>
      <c r="AFE94" s="85"/>
      <c r="AFF94" s="85"/>
      <c r="AFG94" s="85"/>
      <c r="AFH94" s="85"/>
      <c r="AFI94" s="85"/>
      <c r="AFJ94" s="85"/>
      <c r="AFK94" s="85"/>
      <c r="AFL94" s="85"/>
      <c r="AFM94" s="85"/>
      <c r="AFN94" s="85"/>
      <c r="AFO94" s="85"/>
      <c r="AFP94" s="85"/>
      <c r="AFQ94" s="85"/>
      <c r="AFR94" s="85"/>
      <c r="AFS94" s="85"/>
      <c r="AFT94" s="85"/>
      <c r="AFU94" s="85"/>
      <c r="AFV94" s="85"/>
      <c r="AFW94" s="85"/>
      <c r="AFX94" s="85"/>
      <c r="AFY94" s="85"/>
      <c r="AFZ94" s="85"/>
      <c r="AGA94" s="85"/>
      <c r="AGB94" s="85"/>
      <c r="AGC94" s="85"/>
      <c r="AGD94" s="85"/>
      <c r="AGE94" s="85"/>
      <c r="AGF94" s="85"/>
      <c r="AGG94" s="85"/>
      <c r="AGH94" s="85"/>
      <c r="AGI94" s="85"/>
      <c r="AGJ94" s="85"/>
      <c r="AGK94" s="85"/>
      <c r="AGL94" s="85"/>
      <c r="AGM94" s="85"/>
      <c r="AGN94" s="85"/>
      <c r="AGO94" s="85"/>
      <c r="AGP94" s="85"/>
      <c r="AGQ94" s="85"/>
      <c r="AGR94" s="85"/>
      <c r="AGS94" s="85"/>
      <c r="AGT94" s="85"/>
      <c r="AGU94" s="85"/>
      <c r="AGV94" s="85"/>
      <c r="AGW94" s="85"/>
      <c r="AGX94" s="85"/>
      <c r="AGY94" s="85"/>
      <c r="AGZ94" s="85"/>
      <c r="AHA94" s="85"/>
      <c r="AHB94" s="85"/>
      <c r="AHC94" s="85"/>
      <c r="AHD94" s="85"/>
      <c r="AHE94" s="85"/>
      <c r="AHF94" s="85"/>
      <c r="AHG94" s="85"/>
      <c r="AHH94" s="85"/>
      <c r="AHI94" s="85"/>
      <c r="AHJ94" s="85"/>
      <c r="AHK94" s="85"/>
      <c r="AHL94" s="85"/>
      <c r="AHM94" s="85"/>
      <c r="AHN94" s="85"/>
      <c r="AHO94" s="85"/>
      <c r="AHP94" s="85"/>
      <c r="AHQ94" s="85"/>
      <c r="AHR94" s="85"/>
      <c r="AHS94" s="85"/>
      <c r="AHT94" s="85"/>
      <c r="AHU94" s="85"/>
      <c r="AHV94" s="85"/>
      <c r="AHW94" s="85"/>
      <c r="AHX94" s="85"/>
      <c r="AHY94" s="85"/>
      <c r="AHZ94" s="85"/>
      <c r="AIA94" s="85"/>
      <c r="AIB94" s="85"/>
      <c r="AIC94" s="85"/>
      <c r="AID94" s="85"/>
      <c r="AIE94" s="85"/>
      <c r="AIF94" s="85"/>
      <c r="AIG94" s="85"/>
      <c r="AIH94" s="85"/>
      <c r="AII94" s="85"/>
      <c r="AIJ94" s="85"/>
      <c r="AIK94" s="85"/>
      <c r="AIL94" s="85"/>
      <c r="AIM94" s="85"/>
      <c r="AIN94" s="85"/>
      <c r="AIO94" s="85"/>
      <c r="AIP94" s="85"/>
      <c r="AIQ94" s="85"/>
      <c r="AIR94" s="85"/>
      <c r="AIS94" s="85"/>
      <c r="AIT94" s="85"/>
      <c r="AIU94" s="85"/>
      <c r="AIV94" s="85"/>
      <c r="AIW94" s="85"/>
      <c r="AIX94" s="85"/>
      <c r="AIY94" s="85"/>
      <c r="AIZ94" s="85"/>
      <c r="AJA94" s="85"/>
      <c r="AJB94" s="85"/>
      <c r="AJC94" s="85"/>
      <c r="AJD94" s="85"/>
      <c r="AJE94" s="85"/>
      <c r="AJF94" s="85"/>
      <c r="AJG94" s="85"/>
      <c r="AJH94" s="85"/>
      <c r="AJI94" s="85"/>
      <c r="AJJ94" s="85"/>
      <c r="AJK94" s="85"/>
      <c r="AJL94" s="85"/>
      <c r="AJM94" s="85"/>
      <c r="AJN94" s="85"/>
      <c r="AJO94" s="85"/>
      <c r="AJP94" s="85"/>
      <c r="AJQ94" s="85"/>
      <c r="AJR94" s="85"/>
      <c r="AJS94" s="85"/>
      <c r="AJT94" s="85"/>
      <c r="AJU94" s="85"/>
      <c r="AJV94" s="85"/>
      <c r="AJW94" s="85"/>
      <c r="AJX94" s="85"/>
      <c r="AJY94" s="85"/>
      <c r="AJZ94" s="85"/>
      <c r="AKA94" s="85"/>
      <c r="AKB94" s="85"/>
      <c r="AKC94" s="85"/>
      <c r="AKD94" s="85"/>
      <c r="AKE94" s="85"/>
      <c r="AKF94" s="85"/>
      <c r="AKG94" s="85"/>
      <c r="AKH94" s="85"/>
      <c r="AKI94" s="85"/>
      <c r="AKJ94" s="85"/>
      <c r="AKK94" s="85"/>
      <c r="AKL94" s="85"/>
      <c r="AKM94" s="85"/>
      <c r="AKN94" s="85"/>
      <c r="AKO94" s="85"/>
      <c r="AKP94" s="85"/>
      <c r="AKQ94" s="85"/>
      <c r="AKR94" s="85"/>
      <c r="AKS94" s="85"/>
      <c r="AKT94" s="85"/>
      <c r="AKU94" s="85"/>
      <c r="AKV94" s="85"/>
      <c r="AKW94" s="85"/>
      <c r="AKX94" s="85"/>
      <c r="AKY94" s="85"/>
      <c r="AKZ94" s="85"/>
      <c r="ALA94" s="85"/>
      <c r="ALB94" s="85"/>
      <c r="ALC94" s="85"/>
      <c r="ALD94" s="85"/>
      <c r="ALE94" s="85"/>
      <c r="ALF94" s="85"/>
      <c r="ALG94" s="85"/>
      <c r="ALH94" s="85"/>
      <c r="ALI94" s="85"/>
      <c r="ALJ94" s="85"/>
      <c r="ALK94" s="85"/>
      <c r="ALL94" s="85"/>
      <c r="ALM94" s="85"/>
      <c r="ALN94" s="85"/>
      <c r="ALO94" s="85"/>
      <c r="ALP94" s="85"/>
      <c r="ALQ94" s="85"/>
      <c r="ALR94" s="85"/>
      <c r="ALS94" s="85"/>
      <c r="ALT94" s="85"/>
      <c r="ALU94" s="85"/>
      <c r="ALV94" s="85"/>
      <c r="ALW94" s="85"/>
      <c r="ALX94" s="85"/>
      <c r="ALY94" s="85"/>
      <c r="ALZ94" s="85"/>
      <c r="AMA94" s="85"/>
      <c r="AMB94" s="85"/>
      <c r="AMC94" s="85"/>
      <c r="AMD94" s="85"/>
      <c r="AME94" s="85"/>
      <c r="AMF94" s="85"/>
      <c r="AMG94" s="85"/>
      <c r="AMH94" s="85"/>
      <c r="AMI94" s="85"/>
      <c r="AMJ94" s="85"/>
      <c r="AMK94" s="85"/>
      <c r="AML94" s="85"/>
      <c r="AMM94" s="85"/>
      <c r="AMN94" s="85"/>
      <c r="AMO94" s="85"/>
      <c r="AMP94" s="85"/>
      <c r="AMQ94" s="85"/>
      <c r="AMR94" s="85"/>
      <c r="AMS94" s="85"/>
      <c r="AMT94" s="85"/>
      <c r="AMU94" s="85"/>
      <c r="AMV94" s="85"/>
      <c r="AMW94" s="85"/>
      <c r="AMX94" s="85"/>
      <c r="AMY94" s="85"/>
      <c r="AMZ94" s="85"/>
      <c r="ANA94" s="85"/>
      <c r="ANB94" s="85"/>
      <c r="ANC94" s="85"/>
      <c r="AND94" s="85"/>
      <c r="ANE94" s="85"/>
      <c r="ANF94" s="85"/>
      <c r="ANG94" s="85"/>
      <c r="ANH94" s="85"/>
      <c r="ANI94" s="85"/>
      <c r="ANJ94" s="85"/>
      <c r="ANK94" s="85"/>
      <c r="ANL94" s="85"/>
      <c r="ANM94" s="85"/>
      <c r="ANN94" s="85"/>
      <c r="ANO94" s="85"/>
      <c r="ANP94" s="85"/>
      <c r="ANQ94" s="85"/>
      <c r="ANR94" s="85"/>
      <c r="ANS94" s="85"/>
      <c r="ANT94" s="85"/>
      <c r="ANU94" s="85"/>
      <c r="ANV94" s="85"/>
      <c r="ANW94" s="85"/>
      <c r="ANX94" s="85"/>
      <c r="ANY94" s="85"/>
      <c r="ANZ94" s="85"/>
      <c r="AOA94" s="85"/>
      <c r="AOB94" s="85"/>
      <c r="AOC94" s="85"/>
      <c r="AOD94" s="85"/>
      <c r="AOE94" s="85"/>
      <c r="AOF94" s="85"/>
      <c r="AOG94" s="85"/>
      <c r="AOH94" s="85"/>
      <c r="AOI94" s="85"/>
      <c r="AOJ94" s="85"/>
      <c r="AOK94" s="85"/>
      <c r="AOL94" s="85"/>
      <c r="AOM94" s="85"/>
      <c r="AON94" s="85"/>
      <c r="AOO94" s="85"/>
      <c r="AOP94" s="85"/>
      <c r="AOQ94" s="85"/>
      <c r="AOR94" s="85"/>
      <c r="AOS94" s="85"/>
      <c r="AOT94" s="85"/>
      <c r="AOU94" s="85"/>
      <c r="AOV94" s="85"/>
      <c r="AOW94" s="85"/>
      <c r="AOX94" s="85"/>
      <c r="AOY94" s="85"/>
      <c r="AOZ94" s="85"/>
      <c r="APA94" s="85"/>
      <c r="APB94" s="85"/>
      <c r="APC94" s="85"/>
      <c r="APD94" s="85"/>
      <c r="APE94" s="85"/>
      <c r="APF94" s="85"/>
      <c r="APG94" s="85"/>
      <c r="APH94" s="85"/>
      <c r="API94" s="85"/>
    </row>
    <row r="95" spans="1:1101" ht="33" x14ac:dyDescent="0.25">
      <c r="A95" s="200" t="s">
        <v>237</v>
      </c>
      <c r="B95" s="189">
        <f>SUM(B96:B106)</f>
        <v>11</v>
      </c>
      <c r="C95" s="189"/>
      <c r="D95" s="189"/>
      <c r="E95" s="189">
        <f t="shared" ref="E95:I95" si="48">SUM(E96:E106)</f>
        <v>398</v>
      </c>
      <c r="F95" s="189"/>
      <c r="G95" s="206"/>
      <c r="H95" s="206">
        <f t="shared" si="48"/>
        <v>4700.25</v>
      </c>
      <c r="I95" s="206">
        <f t="shared" si="48"/>
        <v>5809.06</v>
      </c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B95" s="85"/>
      <c r="AC95" s="85"/>
      <c r="AD95" s="85"/>
      <c r="AE95" s="85"/>
      <c r="AF95" s="85"/>
      <c r="AG95" s="85"/>
      <c r="AH95" s="85"/>
      <c r="AI95" s="85"/>
      <c r="AJ95" s="85"/>
      <c r="AK95" s="85"/>
      <c r="AL95" s="85"/>
      <c r="AM95" s="85"/>
      <c r="AN95" s="85"/>
      <c r="AO95" s="85"/>
      <c r="AP95" s="85"/>
      <c r="AQ95" s="85"/>
      <c r="AR95" s="85"/>
      <c r="AS95" s="85"/>
      <c r="AT95" s="85"/>
      <c r="AU95" s="85"/>
      <c r="AV95" s="85"/>
      <c r="AW95" s="85"/>
      <c r="AX95" s="85"/>
      <c r="AY95" s="85"/>
      <c r="AZ95" s="85"/>
      <c r="BA95" s="85"/>
      <c r="BB95" s="85"/>
      <c r="BC95" s="85"/>
      <c r="BD95" s="85"/>
      <c r="BE95" s="85"/>
      <c r="BF95" s="85"/>
      <c r="BG95" s="85"/>
      <c r="BH95" s="85"/>
      <c r="BI95" s="85"/>
      <c r="BJ95" s="85"/>
      <c r="BK95" s="85"/>
      <c r="BL95" s="85"/>
      <c r="BM95" s="85"/>
      <c r="BN95" s="85"/>
      <c r="BO95" s="85"/>
      <c r="BP95" s="85"/>
      <c r="BQ95" s="85"/>
      <c r="BR95" s="85"/>
      <c r="BS95" s="85"/>
      <c r="BT95" s="85"/>
      <c r="BU95" s="85"/>
      <c r="BV95" s="85"/>
      <c r="BW95" s="85"/>
      <c r="BX95" s="85"/>
      <c r="BY95" s="85"/>
      <c r="BZ95" s="85"/>
      <c r="CA95" s="85"/>
      <c r="CB95" s="85"/>
      <c r="CC95" s="85"/>
      <c r="CD95" s="85"/>
      <c r="CE95" s="85"/>
      <c r="CF95" s="85"/>
      <c r="CG95" s="85"/>
      <c r="CH95" s="85"/>
      <c r="CI95" s="85"/>
      <c r="CJ95" s="85"/>
      <c r="CK95" s="85"/>
      <c r="CL95" s="85"/>
      <c r="CM95" s="85"/>
      <c r="CN95" s="85"/>
      <c r="CO95" s="85"/>
      <c r="CP95" s="85"/>
      <c r="CQ95" s="85"/>
      <c r="CR95" s="85"/>
      <c r="CS95" s="85"/>
      <c r="CT95" s="85"/>
      <c r="CU95" s="85"/>
      <c r="CV95" s="85"/>
      <c r="CW95" s="85"/>
      <c r="CX95" s="85"/>
      <c r="CY95" s="85"/>
      <c r="CZ95" s="85"/>
      <c r="DA95" s="85"/>
      <c r="DB95" s="85"/>
      <c r="DC95" s="85"/>
      <c r="DD95" s="85"/>
      <c r="DE95" s="85"/>
      <c r="DF95" s="85"/>
      <c r="DG95" s="85"/>
      <c r="DH95" s="85"/>
      <c r="DI95" s="85"/>
      <c r="DJ95" s="85"/>
      <c r="DK95" s="85"/>
      <c r="DL95" s="85"/>
      <c r="DM95" s="85"/>
      <c r="DN95" s="85"/>
      <c r="DO95" s="85"/>
      <c r="DP95" s="85"/>
      <c r="DQ95" s="85"/>
      <c r="DR95" s="85"/>
      <c r="DS95" s="85"/>
      <c r="DT95" s="85"/>
      <c r="DU95" s="85"/>
      <c r="DV95" s="85"/>
      <c r="DW95" s="85"/>
      <c r="DX95" s="85"/>
      <c r="DY95" s="85"/>
      <c r="DZ95" s="85"/>
      <c r="EA95" s="85"/>
      <c r="EB95" s="85"/>
      <c r="EC95" s="85"/>
      <c r="ED95" s="85"/>
      <c r="EE95" s="85"/>
      <c r="EF95" s="85"/>
      <c r="EG95" s="85"/>
      <c r="EH95" s="85"/>
      <c r="EI95" s="85"/>
      <c r="EJ95" s="85"/>
      <c r="EK95" s="85"/>
      <c r="EL95" s="85"/>
      <c r="EM95" s="85"/>
      <c r="EN95" s="85"/>
      <c r="EO95" s="85"/>
      <c r="EP95" s="85"/>
      <c r="EQ95" s="85"/>
      <c r="ER95" s="85"/>
      <c r="ES95" s="85"/>
      <c r="ET95" s="85"/>
      <c r="EU95" s="85"/>
      <c r="EV95" s="85"/>
      <c r="EW95" s="85"/>
      <c r="EX95" s="85"/>
      <c r="EY95" s="85"/>
      <c r="EZ95" s="85"/>
      <c r="FA95" s="85"/>
      <c r="FB95" s="85"/>
      <c r="FC95" s="85"/>
      <c r="FD95" s="85"/>
      <c r="FE95" s="85"/>
      <c r="FF95" s="85"/>
      <c r="FG95" s="85"/>
      <c r="FH95" s="85"/>
      <c r="FI95" s="85"/>
      <c r="FJ95" s="85"/>
      <c r="FK95" s="85"/>
      <c r="FL95" s="85"/>
      <c r="FM95" s="85"/>
      <c r="FN95" s="85"/>
      <c r="FO95" s="85"/>
      <c r="FP95" s="85"/>
      <c r="FQ95" s="85"/>
      <c r="FR95" s="85"/>
      <c r="FS95" s="85"/>
      <c r="FT95" s="85"/>
      <c r="FU95" s="85"/>
      <c r="FV95" s="85"/>
      <c r="FW95" s="85"/>
      <c r="FX95" s="85"/>
      <c r="FY95" s="85"/>
      <c r="FZ95" s="85"/>
      <c r="GA95" s="85"/>
      <c r="GB95" s="85"/>
      <c r="GC95" s="85"/>
      <c r="GD95" s="85"/>
      <c r="GE95" s="85"/>
      <c r="GF95" s="85"/>
      <c r="GG95" s="85"/>
      <c r="GH95" s="85"/>
      <c r="GI95" s="85"/>
      <c r="GJ95" s="85"/>
      <c r="GK95" s="85"/>
      <c r="GL95" s="85"/>
      <c r="GM95" s="85"/>
      <c r="GN95" s="85"/>
      <c r="GO95" s="85"/>
      <c r="GP95" s="85"/>
      <c r="GQ95" s="85"/>
      <c r="GR95" s="85"/>
      <c r="GS95" s="85"/>
      <c r="GT95" s="85"/>
      <c r="GU95" s="85"/>
      <c r="GV95" s="85"/>
      <c r="GW95" s="85"/>
      <c r="GX95" s="85"/>
      <c r="GY95" s="85"/>
      <c r="GZ95" s="85"/>
      <c r="HA95" s="85"/>
      <c r="HB95" s="85"/>
      <c r="HC95" s="85"/>
      <c r="HD95" s="85"/>
      <c r="HE95" s="85"/>
      <c r="HF95" s="85"/>
      <c r="HG95" s="85"/>
      <c r="HH95" s="85"/>
      <c r="HI95" s="85"/>
      <c r="HJ95" s="85"/>
      <c r="HK95" s="85"/>
      <c r="HL95" s="85"/>
      <c r="HM95" s="85"/>
      <c r="HN95" s="85"/>
      <c r="HO95" s="85"/>
      <c r="HP95" s="85"/>
      <c r="HQ95" s="85"/>
      <c r="HR95" s="85"/>
      <c r="HS95" s="85"/>
      <c r="HT95" s="85"/>
      <c r="HU95" s="85"/>
      <c r="HV95" s="85"/>
      <c r="HW95" s="85"/>
      <c r="HX95" s="85"/>
      <c r="HY95" s="85"/>
      <c r="HZ95" s="85"/>
      <c r="IA95" s="85"/>
      <c r="IB95" s="85"/>
      <c r="IC95" s="85"/>
      <c r="ID95" s="85"/>
      <c r="IE95" s="85"/>
      <c r="IF95" s="85"/>
      <c r="IG95" s="85"/>
      <c r="IH95" s="85"/>
      <c r="II95" s="85"/>
      <c r="IJ95" s="85"/>
      <c r="IK95" s="85"/>
      <c r="IL95" s="85"/>
      <c r="IM95" s="85"/>
      <c r="IN95" s="85"/>
      <c r="IO95" s="85"/>
      <c r="IP95" s="85"/>
      <c r="IQ95" s="85"/>
      <c r="IR95" s="85"/>
      <c r="IS95" s="85"/>
      <c r="IT95" s="85"/>
      <c r="IU95" s="85"/>
      <c r="IV95" s="85"/>
      <c r="IW95" s="85"/>
      <c r="IX95" s="85"/>
      <c r="IY95" s="85"/>
      <c r="IZ95" s="85"/>
      <c r="JA95" s="85"/>
      <c r="JB95" s="85"/>
      <c r="JC95" s="85"/>
      <c r="JD95" s="85"/>
      <c r="JE95" s="85"/>
      <c r="JF95" s="85"/>
      <c r="JG95" s="85"/>
      <c r="JH95" s="85"/>
      <c r="JI95" s="85"/>
      <c r="JJ95" s="85"/>
      <c r="JK95" s="85"/>
      <c r="JL95" s="85"/>
      <c r="JM95" s="85"/>
      <c r="JN95" s="85"/>
      <c r="JO95" s="85"/>
      <c r="JP95" s="85"/>
      <c r="JQ95" s="85"/>
      <c r="JR95" s="85"/>
      <c r="JS95" s="85"/>
      <c r="JT95" s="85"/>
      <c r="JU95" s="85"/>
      <c r="JV95" s="85"/>
      <c r="JW95" s="85"/>
      <c r="JX95" s="85"/>
      <c r="JY95" s="85"/>
      <c r="JZ95" s="85"/>
      <c r="KA95" s="85"/>
      <c r="KB95" s="85"/>
      <c r="KC95" s="85"/>
      <c r="KD95" s="85"/>
      <c r="KE95" s="85"/>
      <c r="KF95" s="85"/>
      <c r="KG95" s="85"/>
      <c r="KH95" s="85"/>
      <c r="KI95" s="85"/>
      <c r="KJ95" s="85"/>
      <c r="KK95" s="85"/>
      <c r="KL95" s="85"/>
      <c r="KM95" s="85"/>
      <c r="KN95" s="85"/>
      <c r="KO95" s="85"/>
      <c r="KP95" s="85"/>
      <c r="KQ95" s="85"/>
      <c r="KR95" s="85"/>
      <c r="KS95" s="85"/>
      <c r="KT95" s="85"/>
      <c r="KU95" s="85"/>
      <c r="KV95" s="85"/>
      <c r="KW95" s="85"/>
      <c r="KX95" s="85"/>
      <c r="KY95" s="85"/>
      <c r="KZ95" s="85"/>
      <c r="LA95" s="85"/>
      <c r="LB95" s="85"/>
      <c r="LC95" s="85"/>
      <c r="LD95" s="85"/>
      <c r="LE95" s="85"/>
      <c r="LF95" s="85"/>
      <c r="LG95" s="85"/>
      <c r="LH95" s="85"/>
      <c r="LI95" s="85"/>
      <c r="LJ95" s="85"/>
      <c r="LK95" s="85"/>
      <c r="LL95" s="85"/>
      <c r="LM95" s="85"/>
      <c r="LN95" s="85"/>
      <c r="LO95" s="85"/>
      <c r="LP95" s="85"/>
      <c r="LQ95" s="85"/>
      <c r="LR95" s="85"/>
      <c r="LS95" s="85"/>
      <c r="LT95" s="85"/>
      <c r="LU95" s="85"/>
      <c r="LV95" s="85"/>
      <c r="LW95" s="85"/>
      <c r="LX95" s="85"/>
      <c r="LY95" s="85"/>
      <c r="LZ95" s="85"/>
      <c r="MA95" s="85"/>
      <c r="MB95" s="85"/>
      <c r="MC95" s="85"/>
      <c r="MD95" s="85"/>
      <c r="ME95" s="85"/>
      <c r="MF95" s="85"/>
      <c r="MG95" s="85"/>
      <c r="MH95" s="85"/>
      <c r="MI95" s="85"/>
      <c r="MJ95" s="85"/>
      <c r="MK95" s="85"/>
      <c r="ML95" s="85"/>
      <c r="MM95" s="85"/>
      <c r="MN95" s="85"/>
      <c r="MO95" s="85"/>
      <c r="MP95" s="85"/>
      <c r="MQ95" s="85"/>
      <c r="MR95" s="85"/>
      <c r="MS95" s="85"/>
      <c r="MT95" s="85"/>
      <c r="MU95" s="85"/>
      <c r="MV95" s="85"/>
      <c r="MW95" s="85"/>
      <c r="MX95" s="85"/>
      <c r="MY95" s="85"/>
      <c r="MZ95" s="85"/>
      <c r="NA95" s="85"/>
      <c r="NB95" s="85"/>
      <c r="NC95" s="85"/>
      <c r="ND95" s="85"/>
      <c r="NE95" s="85"/>
      <c r="NF95" s="85"/>
      <c r="NG95" s="85"/>
      <c r="NH95" s="85"/>
      <c r="NI95" s="85"/>
      <c r="NJ95" s="85"/>
      <c r="NK95" s="85"/>
      <c r="NL95" s="85"/>
      <c r="NM95" s="85"/>
      <c r="NN95" s="85"/>
      <c r="NO95" s="85"/>
      <c r="NP95" s="85"/>
      <c r="NQ95" s="85"/>
      <c r="NR95" s="85"/>
      <c r="NS95" s="85"/>
      <c r="NT95" s="85"/>
      <c r="NU95" s="85"/>
      <c r="NV95" s="85"/>
      <c r="NW95" s="85"/>
      <c r="NX95" s="85"/>
      <c r="NY95" s="85"/>
      <c r="NZ95" s="85"/>
      <c r="OA95" s="85"/>
      <c r="OB95" s="85"/>
      <c r="OC95" s="85"/>
      <c r="OD95" s="85"/>
      <c r="OE95" s="85"/>
      <c r="OF95" s="85"/>
      <c r="OG95" s="85"/>
      <c r="OH95" s="85"/>
      <c r="OI95" s="85"/>
      <c r="OJ95" s="85"/>
      <c r="OK95" s="85"/>
      <c r="OL95" s="85"/>
      <c r="OM95" s="85"/>
      <c r="ON95" s="85"/>
      <c r="OO95" s="85"/>
      <c r="OP95" s="85"/>
      <c r="OQ95" s="85"/>
      <c r="OR95" s="85"/>
      <c r="OS95" s="85"/>
      <c r="OT95" s="85"/>
      <c r="OU95" s="85"/>
      <c r="OV95" s="85"/>
      <c r="OW95" s="85"/>
      <c r="OX95" s="85"/>
      <c r="OY95" s="85"/>
      <c r="OZ95" s="85"/>
      <c r="PA95" s="85"/>
      <c r="PB95" s="85"/>
      <c r="PC95" s="85"/>
      <c r="PD95" s="85"/>
      <c r="PE95" s="85"/>
      <c r="PF95" s="85"/>
      <c r="PG95" s="85"/>
      <c r="PH95" s="85"/>
      <c r="PI95" s="85"/>
      <c r="PJ95" s="85"/>
      <c r="PK95" s="85"/>
      <c r="PL95" s="85"/>
      <c r="PM95" s="85"/>
      <c r="PN95" s="85"/>
      <c r="PO95" s="85"/>
      <c r="PP95" s="85"/>
      <c r="PQ95" s="85"/>
      <c r="PR95" s="85"/>
      <c r="PS95" s="85"/>
      <c r="PT95" s="85"/>
      <c r="PU95" s="85"/>
      <c r="PV95" s="85"/>
      <c r="PW95" s="85"/>
      <c r="PX95" s="85"/>
      <c r="PY95" s="85"/>
      <c r="PZ95" s="85"/>
      <c r="QA95" s="85"/>
      <c r="QB95" s="85"/>
      <c r="QC95" s="85"/>
      <c r="QD95" s="85"/>
      <c r="QE95" s="85"/>
      <c r="QF95" s="85"/>
      <c r="QG95" s="85"/>
      <c r="QH95" s="85"/>
      <c r="QI95" s="85"/>
      <c r="QJ95" s="85"/>
      <c r="QK95" s="85"/>
      <c r="QL95" s="85"/>
      <c r="QM95" s="85"/>
      <c r="QN95" s="85"/>
      <c r="QO95" s="85"/>
      <c r="QP95" s="85"/>
      <c r="QQ95" s="85"/>
      <c r="QR95" s="85"/>
      <c r="QS95" s="85"/>
      <c r="QT95" s="85"/>
      <c r="QU95" s="85"/>
      <c r="QV95" s="85"/>
      <c r="QW95" s="85"/>
      <c r="QX95" s="85"/>
      <c r="QY95" s="85"/>
      <c r="QZ95" s="85"/>
      <c r="RA95" s="85"/>
      <c r="RB95" s="85"/>
      <c r="RC95" s="85"/>
      <c r="RD95" s="85"/>
      <c r="RE95" s="85"/>
      <c r="RF95" s="85"/>
      <c r="RG95" s="85"/>
      <c r="RH95" s="85"/>
      <c r="RI95" s="85"/>
      <c r="RJ95" s="85"/>
      <c r="RK95" s="85"/>
      <c r="RL95" s="85"/>
      <c r="RM95" s="85"/>
      <c r="RN95" s="85"/>
      <c r="RO95" s="85"/>
      <c r="RP95" s="85"/>
      <c r="RQ95" s="85"/>
      <c r="RR95" s="85"/>
      <c r="RS95" s="85"/>
      <c r="RT95" s="85"/>
      <c r="RU95" s="85"/>
      <c r="RV95" s="85"/>
      <c r="RW95" s="85"/>
      <c r="RX95" s="85"/>
      <c r="RY95" s="85"/>
      <c r="RZ95" s="85"/>
      <c r="SA95" s="85"/>
      <c r="SB95" s="85"/>
      <c r="SC95" s="85"/>
      <c r="SD95" s="85"/>
      <c r="SE95" s="85"/>
      <c r="SF95" s="85"/>
      <c r="SG95" s="85"/>
      <c r="SH95" s="85"/>
      <c r="SI95" s="85"/>
      <c r="SJ95" s="85"/>
      <c r="SK95" s="85"/>
      <c r="SL95" s="85"/>
      <c r="SM95" s="85"/>
      <c r="SN95" s="85"/>
      <c r="SO95" s="85"/>
      <c r="SP95" s="85"/>
      <c r="SQ95" s="85"/>
      <c r="SR95" s="85"/>
      <c r="SS95" s="85"/>
      <c r="ST95" s="85"/>
      <c r="SU95" s="85"/>
      <c r="SV95" s="85"/>
      <c r="SW95" s="85"/>
      <c r="SX95" s="85"/>
      <c r="SY95" s="85"/>
      <c r="SZ95" s="85"/>
      <c r="TA95" s="85"/>
      <c r="TB95" s="85"/>
      <c r="TC95" s="85"/>
      <c r="TD95" s="85"/>
      <c r="TE95" s="85"/>
      <c r="TF95" s="85"/>
      <c r="TG95" s="85"/>
      <c r="TH95" s="85"/>
      <c r="TI95" s="85"/>
      <c r="TJ95" s="85"/>
      <c r="TK95" s="85"/>
      <c r="TL95" s="85"/>
      <c r="TM95" s="85"/>
      <c r="TN95" s="85"/>
      <c r="TO95" s="85"/>
      <c r="TP95" s="85"/>
      <c r="TQ95" s="85"/>
      <c r="TR95" s="85"/>
      <c r="TS95" s="85"/>
      <c r="TT95" s="85"/>
      <c r="TU95" s="85"/>
      <c r="TV95" s="85"/>
      <c r="TW95" s="85"/>
      <c r="TX95" s="85"/>
      <c r="TY95" s="85"/>
      <c r="TZ95" s="85"/>
      <c r="UA95" s="85"/>
      <c r="UB95" s="85"/>
      <c r="UC95" s="85"/>
      <c r="UD95" s="85"/>
      <c r="UE95" s="85"/>
      <c r="UF95" s="85"/>
      <c r="UG95" s="85"/>
      <c r="UH95" s="85"/>
      <c r="UI95" s="85"/>
      <c r="UJ95" s="85"/>
      <c r="UK95" s="85"/>
      <c r="UL95" s="85"/>
      <c r="UM95" s="85"/>
      <c r="UN95" s="85"/>
      <c r="UO95" s="85"/>
      <c r="UP95" s="85"/>
      <c r="UQ95" s="85"/>
      <c r="UR95" s="85"/>
      <c r="US95" s="85"/>
      <c r="UT95" s="85"/>
      <c r="UU95" s="85"/>
      <c r="UV95" s="85"/>
      <c r="UW95" s="85"/>
      <c r="UX95" s="85"/>
      <c r="UY95" s="85"/>
      <c r="UZ95" s="85"/>
      <c r="VA95" s="85"/>
      <c r="VB95" s="85"/>
      <c r="VC95" s="85"/>
      <c r="VD95" s="85"/>
      <c r="VE95" s="85"/>
      <c r="VF95" s="85"/>
      <c r="VG95" s="85"/>
      <c r="VH95" s="85"/>
      <c r="VI95" s="85"/>
      <c r="VJ95" s="85"/>
      <c r="VK95" s="85"/>
      <c r="VL95" s="85"/>
      <c r="VM95" s="85"/>
      <c r="VN95" s="85"/>
      <c r="VO95" s="85"/>
      <c r="VP95" s="85"/>
      <c r="VQ95" s="85"/>
      <c r="VR95" s="85"/>
      <c r="VS95" s="85"/>
      <c r="VT95" s="85"/>
      <c r="VU95" s="85"/>
      <c r="VV95" s="85"/>
      <c r="VW95" s="85"/>
      <c r="VX95" s="85"/>
      <c r="VY95" s="85"/>
      <c r="VZ95" s="85"/>
      <c r="WA95" s="85"/>
      <c r="WB95" s="85"/>
      <c r="WC95" s="85"/>
      <c r="WD95" s="85"/>
      <c r="WE95" s="85"/>
      <c r="WF95" s="85"/>
      <c r="WG95" s="85"/>
      <c r="WH95" s="85"/>
      <c r="WI95" s="85"/>
      <c r="WJ95" s="85"/>
      <c r="WK95" s="85"/>
      <c r="WL95" s="85"/>
      <c r="WM95" s="85"/>
      <c r="WN95" s="85"/>
      <c r="WO95" s="85"/>
      <c r="WP95" s="85"/>
      <c r="WQ95" s="85"/>
      <c r="WR95" s="85"/>
      <c r="WS95" s="85"/>
      <c r="WT95" s="85"/>
      <c r="WU95" s="85"/>
      <c r="WV95" s="85"/>
      <c r="WW95" s="85"/>
      <c r="WX95" s="85"/>
      <c r="WY95" s="85"/>
      <c r="WZ95" s="85"/>
      <c r="XA95" s="85"/>
      <c r="XB95" s="85"/>
      <c r="XC95" s="85"/>
      <c r="XD95" s="85"/>
      <c r="XE95" s="85"/>
      <c r="XF95" s="85"/>
      <c r="XG95" s="85"/>
      <c r="XH95" s="85"/>
      <c r="XI95" s="85"/>
      <c r="XJ95" s="85"/>
      <c r="XK95" s="85"/>
      <c r="XL95" s="85"/>
      <c r="XM95" s="85"/>
      <c r="XN95" s="85"/>
      <c r="XO95" s="85"/>
      <c r="XP95" s="85"/>
      <c r="XQ95" s="85"/>
      <c r="XR95" s="85"/>
      <c r="XS95" s="85"/>
      <c r="XT95" s="85"/>
      <c r="XU95" s="85"/>
      <c r="XV95" s="85"/>
      <c r="XW95" s="85"/>
      <c r="XX95" s="85"/>
      <c r="XY95" s="85"/>
      <c r="XZ95" s="85"/>
      <c r="YA95" s="85"/>
      <c r="YB95" s="85"/>
      <c r="YC95" s="85"/>
      <c r="YD95" s="85"/>
      <c r="YE95" s="85"/>
      <c r="YF95" s="85"/>
      <c r="YG95" s="85"/>
      <c r="YH95" s="85"/>
      <c r="YI95" s="85"/>
      <c r="YJ95" s="85"/>
      <c r="YK95" s="85"/>
      <c r="YL95" s="85"/>
      <c r="YM95" s="85"/>
      <c r="YN95" s="85"/>
      <c r="YO95" s="85"/>
      <c r="YP95" s="85"/>
      <c r="YQ95" s="85"/>
      <c r="YR95" s="85"/>
      <c r="YS95" s="85"/>
      <c r="YT95" s="85"/>
      <c r="YU95" s="85"/>
      <c r="YV95" s="85"/>
      <c r="YW95" s="85"/>
      <c r="YX95" s="85"/>
      <c r="YY95" s="85"/>
      <c r="YZ95" s="85"/>
      <c r="ZA95" s="85"/>
      <c r="ZB95" s="85"/>
      <c r="ZC95" s="85"/>
      <c r="ZD95" s="85"/>
      <c r="ZE95" s="85"/>
      <c r="ZF95" s="85"/>
      <c r="ZG95" s="85"/>
      <c r="ZH95" s="85"/>
      <c r="ZI95" s="85"/>
      <c r="ZJ95" s="85"/>
      <c r="ZK95" s="85"/>
      <c r="ZL95" s="85"/>
      <c r="ZM95" s="85"/>
      <c r="ZN95" s="85"/>
      <c r="ZO95" s="85"/>
      <c r="ZP95" s="85"/>
      <c r="ZQ95" s="85"/>
      <c r="ZR95" s="85"/>
      <c r="ZS95" s="85"/>
      <c r="ZT95" s="85"/>
      <c r="ZU95" s="85"/>
      <c r="ZV95" s="85"/>
      <c r="ZW95" s="85"/>
      <c r="ZX95" s="85"/>
      <c r="ZY95" s="85"/>
      <c r="ZZ95" s="85"/>
      <c r="AAA95" s="85"/>
      <c r="AAB95" s="85"/>
      <c r="AAC95" s="85"/>
      <c r="AAD95" s="85"/>
      <c r="AAE95" s="85"/>
      <c r="AAF95" s="85"/>
      <c r="AAG95" s="85"/>
      <c r="AAH95" s="85"/>
      <c r="AAI95" s="85"/>
      <c r="AAJ95" s="85"/>
      <c r="AAK95" s="85"/>
      <c r="AAL95" s="85"/>
      <c r="AAM95" s="85"/>
      <c r="AAN95" s="85"/>
      <c r="AAO95" s="85"/>
      <c r="AAP95" s="85"/>
      <c r="AAQ95" s="85"/>
      <c r="AAR95" s="85"/>
      <c r="AAS95" s="85"/>
      <c r="AAT95" s="85"/>
      <c r="AAU95" s="85"/>
      <c r="AAV95" s="85"/>
      <c r="AAW95" s="85"/>
      <c r="AAX95" s="85"/>
      <c r="AAY95" s="85"/>
      <c r="AAZ95" s="85"/>
      <c r="ABA95" s="85"/>
      <c r="ABB95" s="85"/>
      <c r="ABC95" s="85"/>
      <c r="ABD95" s="85"/>
      <c r="ABE95" s="85"/>
      <c r="ABF95" s="85"/>
      <c r="ABG95" s="85"/>
      <c r="ABH95" s="85"/>
      <c r="ABI95" s="85"/>
      <c r="ABJ95" s="85"/>
      <c r="ABK95" s="85"/>
      <c r="ABL95" s="85"/>
      <c r="ABM95" s="85"/>
      <c r="ABN95" s="85"/>
      <c r="ABO95" s="85"/>
      <c r="ABP95" s="85"/>
      <c r="ABQ95" s="85"/>
      <c r="ABR95" s="85"/>
      <c r="ABS95" s="85"/>
      <c r="ABT95" s="85"/>
      <c r="ABU95" s="85"/>
      <c r="ABV95" s="85"/>
      <c r="ABW95" s="85"/>
      <c r="ABX95" s="85"/>
      <c r="ABY95" s="85"/>
      <c r="ABZ95" s="85"/>
      <c r="ACA95" s="85"/>
      <c r="ACB95" s="85"/>
      <c r="ACC95" s="85"/>
      <c r="ACD95" s="85"/>
      <c r="ACE95" s="85"/>
      <c r="ACF95" s="85"/>
      <c r="ACG95" s="85"/>
      <c r="ACH95" s="85"/>
      <c r="ACI95" s="85"/>
      <c r="ACJ95" s="85"/>
      <c r="ACK95" s="85"/>
      <c r="ACL95" s="85"/>
      <c r="ACM95" s="85"/>
      <c r="ACN95" s="85"/>
      <c r="ACO95" s="85"/>
      <c r="ACP95" s="85"/>
      <c r="ACQ95" s="85"/>
      <c r="ACR95" s="85"/>
      <c r="ACS95" s="85"/>
      <c r="ACT95" s="85"/>
      <c r="ACU95" s="85"/>
      <c r="ACV95" s="85"/>
      <c r="ACW95" s="85"/>
      <c r="ACX95" s="85"/>
      <c r="ACY95" s="85"/>
      <c r="ACZ95" s="85"/>
      <c r="ADA95" s="85"/>
      <c r="ADB95" s="85"/>
      <c r="ADC95" s="85"/>
      <c r="ADD95" s="85"/>
      <c r="ADE95" s="85"/>
      <c r="ADF95" s="85"/>
      <c r="ADG95" s="85"/>
      <c r="ADH95" s="85"/>
      <c r="ADI95" s="85"/>
      <c r="ADJ95" s="85"/>
      <c r="ADK95" s="85"/>
      <c r="ADL95" s="85"/>
      <c r="ADM95" s="85"/>
      <c r="ADN95" s="85"/>
      <c r="ADO95" s="85"/>
      <c r="ADP95" s="85"/>
      <c r="ADQ95" s="85"/>
      <c r="ADR95" s="85"/>
      <c r="ADS95" s="85"/>
      <c r="ADT95" s="85"/>
      <c r="ADU95" s="85"/>
      <c r="ADV95" s="85"/>
      <c r="ADW95" s="85"/>
      <c r="ADX95" s="85"/>
      <c r="ADY95" s="85"/>
      <c r="ADZ95" s="85"/>
      <c r="AEA95" s="85"/>
      <c r="AEB95" s="85"/>
      <c r="AEC95" s="85"/>
      <c r="AED95" s="85"/>
      <c r="AEE95" s="85"/>
      <c r="AEF95" s="85"/>
      <c r="AEG95" s="85"/>
      <c r="AEH95" s="85"/>
      <c r="AEI95" s="85"/>
      <c r="AEJ95" s="85"/>
      <c r="AEK95" s="85"/>
      <c r="AEL95" s="85"/>
      <c r="AEM95" s="85"/>
      <c r="AEN95" s="85"/>
      <c r="AEO95" s="85"/>
      <c r="AEP95" s="85"/>
      <c r="AEQ95" s="85"/>
      <c r="AER95" s="85"/>
      <c r="AES95" s="85"/>
      <c r="AET95" s="85"/>
      <c r="AEU95" s="85"/>
      <c r="AEV95" s="85"/>
      <c r="AEW95" s="85"/>
      <c r="AEX95" s="85"/>
      <c r="AEY95" s="85"/>
      <c r="AEZ95" s="85"/>
      <c r="AFA95" s="85"/>
      <c r="AFB95" s="85"/>
      <c r="AFC95" s="85"/>
      <c r="AFD95" s="85"/>
      <c r="AFE95" s="85"/>
      <c r="AFF95" s="85"/>
      <c r="AFG95" s="85"/>
      <c r="AFH95" s="85"/>
      <c r="AFI95" s="85"/>
      <c r="AFJ95" s="85"/>
      <c r="AFK95" s="85"/>
      <c r="AFL95" s="85"/>
      <c r="AFM95" s="85"/>
      <c r="AFN95" s="85"/>
      <c r="AFO95" s="85"/>
      <c r="AFP95" s="85"/>
      <c r="AFQ95" s="85"/>
      <c r="AFR95" s="85"/>
      <c r="AFS95" s="85"/>
      <c r="AFT95" s="85"/>
      <c r="AFU95" s="85"/>
      <c r="AFV95" s="85"/>
      <c r="AFW95" s="85"/>
      <c r="AFX95" s="85"/>
      <c r="AFY95" s="85"/>
      <c r="AFZ95" s="85"/>
      <c r="AGA95" s="85"/>
      <c r="AGB95" s="85"/>
      <c r="AGC95" s="85"/>
      <c r="AGD95" s="85"/>
      <c r="AGE95" s="85"/>
      <c r="AGF95" s="85"/>
      <c r="AGG95" s="85"/>
      <c r="AGH95" s="85"/>
      <c r="AGI95" s="85"/>
      <c r="AGJ95" s="85"/>
      <c r="AGK95" s="85"/>
      <c r="AGL95" s="85"/>
      <c r="AGM95" s="85"/>
      <c r="AGN95" s="85"/>
      <c r="AGO95" s="85"/>
      <c r="AGP95" s="85"/>
      <c r="AGQ95" s="85"/>
      <c r="AGR95" s="85"/>
      <c r="AGS95" s="85"/>
      <c r="AGT95" s="85"/>
      <c r="AGU95" s="85"/>
      <c r="AGV95" s="85"/>
      <c r="AGW95" s="85"/>
      <c r="AGX95" s="85"/>
      <c r="AGY95" s="85"/>
      <c r="AGZ95" s="85"/>
      <c r="AHA95" s="85"/>
      <c r="AHB95" s="85"/>
      <c r="AHC95" s="85"/>
      <c r="AHD95" s="85"/>
      <c r="AHE95" s="85"/>
      <c r="AHF95" s="85"/>
      <c r="AHG95" s="85"/>
      <c r="AHH95" s="85"/>
      <c r="AHI95" s="85"/>
      <c r="AHJ95" s="85"/>
      <c r="AHK95" s="85"/>
      <c r="AHL95" s="85"/>
      <c r="AHM95" s="85"/>
      <c r="AHN95" s="85"/>
      <c r="AHO95" s="85"/>
      <c r="AHP95" s="85"/>
      <c r="AHQ95" s="85"/>
      <c r="AHR95" s="85"/>
      <c r="AHS95" s="85"/>
      <c r="AHT95" s="85"/>
      <c r="AHU95" s="85"/>
      <c r="AHV95" s="85"/>
      <c r="AHW95" s="85"/>
      <c r="AHX95" s="85"/>
      <c r="AHY95" s="85"/>
      <c r="AHZ95" s="85"/>
      <c r="AIA95" s="85"/>
      <c r="AIB95" s="85"/>
      <c r="AIC95" s="85"/>
      <c r="AID95" s="85"/>
      <c r="AIE95" s="85"/>
      <c r="AIF95" s="85"/>
      <c r="AIG95" s="85"/>
      <c r="AIH95" s="85"/>
      <c r="AII95" s="85"/>
      <c r="AIJ95" s="85"/>
      <c r="AIK95" s="85"/>
      <c r="AIL95" s="85"/>
      <c r="AIM95" s="85"/>
      <c r="AIN95" s="85"/>
      <c r="AIO95" s="85"/>
      <c r="AIP95" s="85"/>
      <c r="AIQ95" s="85"/>
      <c r="AIR95" s="85"/>
      <c r="AIS95" s="85"/>
      <c r="AIT95" s="85"/>
      <c r="AIU95" s="85"/>
      <c r="AIV95" s="85"/>
      <c r="AIW95" s="85"/>
      <c r="AIX95" s="85"/>
      <c r="AIY95" s="85"/>
      <c r="AIZ95" s="85"/>
      <c r="AJA95" s="85"/>
      <c r="AJB95" s="85"/>
      <c r="AJC95" s="85"/>
      <c r="AJD95" s="85"/>
      <c r="AJE95" s="85"/>
      <c r="AJF95" s="85"/>
      <c r="AJG95" s="85"/>
      <c r="AJH95" s="85"/>
      <c r="AJI95" s="85"/>
      <c r="AJJ95" s="85"/>
      <c r="AJK95" s="85"/>
      <c r="AJL95" s="85"/>
      <c r="AJM95" s="85"/>
      <c r="AJN95" s="85"/>
      <c r="AJO95" s="85"/>
      <c r="AJP95" s="85"/>
      <c r="AJQ95" s="85"/>
      <c r="AJR95" s="85"/>
      <c r="AJS95" s="85"/>
      <c r="AJT95" s="85"/>
      <c r="AJU95" s="85"/>
      <c r="AJV95" s="85"/>
      <c r="AJW95" s="85"/>
      <c r="AJX95" s="85"/>
      <c r="AJY95" s="85"/>
      <c r="AJZ95" s="85"/>
      <c r="AKA95" s="85"/>
      <c r="AKB95" s="85"/>
      <c r="AKC95" s="85"/>
      <c r="AKD95" s="85"/>
      <c r="AKE95" s="85"/>
      <c r="AKF95" s="85"/>
      <c r="AKG95" s="85"/>
      <c r="AKH95" s="85"/>
      <c r="AKI95" s="85"/>
      <c r="AKJ95" s="85"/>
      <c r="AKK95" s="85"/>
      <c r="AKL95" s="85"/>
      <c r="AKM95" s="85"/>
      <c r="AKN95" s="85"/>
      <c r="AKO95" s="85"/>
      <c r="AKP95" s="85"/>
      <c r="AKQ95" s="85"/>
      <c r="AKR95" s="85"/>
      <c r="AKS95" s="85"/>
      <c r="AKT95" s="85"/>
      <c r="AKU95" s="85"/>
      <c r="AKV95" s="85"/>
      <c r="AKW95" s="85"/>
      <c r="AKX95" s="85"/>
      <c r="AKY95" s="85"/>
      <c r="AKZ95" s="85"/>
      <c r="ALA95" s="85"/>
      <c r="ALB95" s="85"/>
      <c r="ALC95" s="85"/>
      <c r="ALD95" s="85"/>
      <c r="ALE95" s="85"/>
      <c r="ALF95" s="85"/>
      <c r="ALG95" s="85"/>
      <c r="ALH95" s="85"/>
      <c r="ALI95" s="85"/>
      <c r="ALJ95" s="85"/>
      <c r="ALK95" s="85"/>
      <c r="ALL95" s="85"/>
      <c r="ALM95" s="85"/>
      <c r="ALN95" s="85"/>
      <c r="ALO95" s="85"/>
      <c r="ALP95" s="85"/>
      <c r="ALQ95" s="85"/>
      <c r="ALR95" s="85"/>
      <c r="ALS95" s="85"/>
      <c r="ALT95" s="85"/>
      <c r="ALU95" s="85"/>
      <c r="ALV95" s="85"/>
      <c r="ALW95" s="85"/>
      <c r="ALX95" s="85"/>
      <c r="ALY95" s="85"/>
      <c r="ALZ95" s="85"/>
      <c r="AMA95" s="85"/>
      <c r="AMB95" s="85"/>
      <c r="AMC95" s="85"/>
      <c r="AMD95" s="85"/>
      <c r="AME95" s="85"/>
      <c r="AMF95" s="85"/>
      <c r="AMG95" s="85"/>
      <c r="AMH95" s="85"/>
      <c r="AMI95" s="85"/>
      <c r="AMJ95" s="85"/>
      <c r="AMK95" s="85"/>
      <c r="AML95" s="85"/>
      <c r="AMM95" s="85"/>
      <c r="AMN95" s="85"/>
      <c r="AMO95" s="85"/>
      <c r="AMP95" s="85"/>
      <c r="AMQ95" s="85"/>
      <c r="AMR95" s="85"/>
      <c r="AMS95" s="85"/>
      <c r="AMT95" s="85"/>
      <c r="AMU95" s="85"/>
      <c r="AMV95" s="85"/>
      <c r="AMW95" s="85"/>
      <c r="AMX95" s="85"/>
      <c r="AMY95" s="85"/>
      <c r="AMZ95" s="85"/>
      <c r="ANA95" s="85"/>
      <c r="ANB95" s="85"/>
      <c r="ANC95" s="85"/>
      <c r="AND95" s="85"/>
      <c r="ANE95" s="85"/>
      <c r="ANF95" s="85"/>
      <c r="ANG95" s="85"/>
      <c r="ANH95" s="85"/>
      <c r="ANI95" s="85"/>
      <c r="ANJ95" s="85"/>
      <c r="ANK95" s="85"/>
      <c r="ANL95" s="85"/>
      <c r="ANM95" s="85"/>
      <c r="ANN95" s="85"/>
      <c r="ANO95" s="85"/>
      <c r="ANP95" s="85"/>
      <c r="ANQ95" s="85"/>
      <c r="ANR95" s="85"/>
      <c r="ANS95" s="85"/>
      <c r="ANT95" s="85"/>
      <c r="ANU95" s="85"/>
      <c r="ANV95" s="85"/>
      <c r="ANW95" s="85"/>
      <c r="ANX95" s="85"/>
      <c r="ANY95" s="85"/>
      <c r="ANZ95" s="85"/>
      <c r="AOA95" s="85"/>
      <c r="AOB95" s="85"/>
      <c r="AOC95" s="85"/>
      <c r="AOD95" s="85"/>
      <c r="AOE95" s="85"/>
      <c r="AOF95" s="85"/>
      <c r="AOG95" s="85"/>
      <c r="AOH95" s="85"/>
      <c r="AOI95" s="85"/>
      <c r="AOJ95" s="85"/>
      <c r="AOK95" s="85"/>
      <c r="AOL95" s="85"/>
      <c r="AOM95" s="85"/>
      <c r="AON95" s="85"/>
      <c r="AOO95" s="85"/>
      <c r="AOP95" s="85"/>
      <c r="AOQ95" s="85"/>
      <c r="AOR95" s="85"/>
      <c r="AOS95" s="85"/>
      <c r="AOT95" s="85"/>
      <c r="AOU95" s="85"/>
      <c r="AOV95" s="85"/>
      <c r="AOW95" s="85"/>
      <c r="AOX95" s="85"/>
      <c r="AOY95" s="85"/>
      <c r="AOZ95" s="85"/>
      <c r="APA95" s="85"/>
      <c r="APB95" s="85"/>
      <c r="APC95" s="85"/>
      <c r="APD95" s="85"/>
      <c r="APE95" s="85"/>
      <c r="APF95" s="85"/>
      <c r="APG95" s="85"/>
      <c r="APH95" s="85"/>
      <c r="API95" s="85"/>
    </row>
    <row r="96" spans="1:1101" x14ac:dyDescent="0.25">
      <c r="A96" s="191" t="s">
        <v>25</v>
      </c>
      <c r="B96" s="190">
        <v>1</v>
      </c>
      <c r="C96" s="190">
        <f>D96+E96</f>
        <v>208</v>
      </c>
      <c r="D96" s="190">
        <f>D4</f>
        <v>179</v>
      </c>
      <c r="E96" s="191">
        <v>29</v>
      </c>
      <c r="F96" s="190"/>
      <c r="G96" s="193">
        <v>6.23</v>
      </c>
      <c r="H96" s="192">
        <f t="shared" si="39"/>
        <v>361.34</v>
      </c>
      <c r="I96" s="193">
        <f t="shared" si="40"/>
        <v>446.58</v>
      </c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5"/>
      <c r="X96" s="85"/>
      <c r="Y96" s="85"/>
      <c r="Z96" s="85"/>
      <c r="AA96" s="85"/>
      <c r="AB96" s="85"/>
      <c r="AC96" s="85"/>
      <c r="AD96" s="85"/>
      <c r="AE96" s="85"/>
      <c r="AF96" s="85"/>
      <c r="AG96" s="85"/>
      <c r="AH96" s="85"/>
      <c r="AI96" s="85"/>
      <c r="AJ96" s="85"/>
      <c r="AK96" s="85"/>
      <c r="AL96" s="85"/>
      <c r="AM96" s="85"/>
      <c r="AN96" s="85"/>
      <c r="AO96" s="85"/>
      <c r="AP96" s="85"/>
      <c r="AQ96" s="85"/>
      <c r="AR96" s="85"/>
      <c r="AS96" s="85"/>
      <c r="AT96" s="85"/>
      <c r="AU96" s="85"/>
      <c r="AV96" s="85"/>
      <c r="AW96" s="85"/>
      <c r="AX96" s="85"/>
      <c r="AY96" s="85"/>
      <c r="AZ96" s="85"/>
      <c r="BA96" s="85"/>
      <c r="BB96" s="85"/>
      <c r="BC96" s="85"/>
      <c r="BD96" s="85"/>
      <c r="BE96" s="85"/>
      <c r="BF96" s="85"/>
      <c r="BG96" s="85"/>
      <c r="BH96" s="85"/>
      <c r="BI96" s="85"/>
      <c r="BJ96" s="85"/>
      <c r="BK96" s="85"/>
      <c r="BL96" s="85"/>
      <c r="BM96" s="85"/>
      <c r="BN96" s="85"/>
      <c r="BO96" s="85"/>
      <c r="BP96" s="85"/>
      <c r="BQ96" s="85"/>
      <c r="BR96" s="85"/>
      <c r="BS96" s="85"/>
      <c r="BT96" s="85"/>
      <c r="BU96" s="85"/>
      <c r="BV96" s="85"/>
      <c r="BW96" s="85"/>
      <c r="BX96" s="85"/>
      <c r="BY96" s="85"/>
      <c r="BZ96" s="85"/>
      <c r="CA96" s="85"/>
      <c r="CB96" s="85"/>
      <c r="CC96" s="85"/>
      <c r="CD96" s="85"/>
      <c r="CE96" s="85"/>
      <c r="CF96" s="85"/>
      <c r="CG96" s="85"/>
      <c r="CH96" s="85"/>
      <c r="CI96" s="85"/>
      <c r="CJ96" s="85"/>
      <c r="CK96" s="85"/>
      <c r="CL96" s="85"/>
      <c r="CM96" s="85"/>
      <c r="CN96" s="85"/>
      <c r="CO96" s="85"/>
      <c r="CP96" s="85"/>
      <c r="CQ96" s="85"/>
      <c r="CR96" s="85"/>
      <c r="CS96" s="85"/>
      <c r="CT96" s="85"/>
      <c r="CU96" s="85"/>
      <c r="CV96" s="85"/>
      <c r="CW96" s="85"/>
      <c r="CX96" s="85"/>
      <c r="CY96" s="85"/>
      <c r="CZ96" s="85"/>
      <c r="DA96" s="85"/>
      <c r="DB96" s="85"/>
      <c r="DC96" s="85"/>
      <c r="DD96" s="85"/>
      <c r="DE96" s="85"/>
      <c r="DF96" s="85"/>
      <c r="DG96" s="85"/>
      <c r="DH96" s="85"/>
      <c r="DI96" s="85"/>
      <c r="DJ96" s="85"/>
      <c r="DK96" s="85"/>
      <c r="DL96" s="85"/>
      <c r="DM96" s="85"/>
      <c r="DN96" s="85"/>
      <c r="DO96" s="85"/>
      <c r="DP96" s="85"/>
      <c r="DQ96" s="85"/>
      <c r="DR96" s="85"/>
      <c r="DS96" s="85"/>
      <c r="DT96" s="85"/>
      <c r="DU96" s="85"/>
      <c r="DV96" s="85"/>
      <c r="DW96" s="85"/>
      <c r="DX96" s="85"/>
      <c r="DY96" s="85"/>
      <c r="DZ96" s="85"/>
      <c r="EA96" s="85"/>
      <c r="EB96" s="85"/>
      <c r="EC96" s="85"/>
      <c r="ED96" s="85"/>
      <c r="EE96" s="85"/>
      <c r="EF96" s="85"/>
      <c r="EG96" s="85"/>
      <c r="EH96" s="85"/>
      <c r="EI96" s="85"/>
      <c r="EJ96" s="85"/>
      <c r="EK96" s="85"/>
      <c r="EL96" s="85"/>
      <c r="EM96" s="85"/>
      <c r="EN96" s="85"/>
      <c r="EO96" s="85"/>
      <c r="EP96" s="85"/>
      <c r="EQ96" s="85"/>
      <c r="ER96" s="85"/>
      <c r="ES96" s="85"/>
      <c r="ET96" s="85"/>
      <c r="EU96" s="85"/>
      <c r="EV96" s="85"/>
      <c r="EW96" s="85"/>
      <c r="EX96" s="85"/>
      <c r="EY96" s="85"/>
      <c r="EZ96" s="85"/>
      <c r="FA96" s="85"/>
      <c r="FB96" s="85"/>
      <c r="FC96" s="85"/>
      <c r="FD96" s="85"/>
      <c r="FE96" s="85"/>
      <c r="FF96" s="85"/>
      <c r="FG96" s="85"/>
      <c r="FH96" s="85"/>
      <c r="FI96" s="85"/>
      <c r="FJ96" s="85"/>
      <c r="FK96" s="85"/>
      <c r="FL96" s="85"/>
      <c r="FM96" s="85"/>
      <c r="FN96" s="85"/>
      <c r="FO96" s="85"/>
      <c r="FP96" s="85"/>
      <c r="FQ96" s="85"/>
      <c r="FR96" s="85"/>
      <c r="FS96" s="85"/>
      <c r="FT96" s="85"/>
      <c r="FU96" s="85"/>
      <c r="FV96" s="85"/>
      <c r="FW96" s="85"/>
      <c r="FX96" s="85"/>
      <c r="FY96" s="85"/>
      <c r="FZ96" s="85"/>
      <c r="GA96" s="85"/>
      <c r="GB96" s="85"/>
      <c r="GC96" s="85"/>
      <c r="GD96" s="85"/>
      <c r="GE96" s="85"/>
      <c r="GF96" s="85"/>
      <c r="GG96" s="85"/>
      <c r="GH96" s="85"/>
      <c r="GI96" s="85"/>
      <c r="GJ96" s="85"/>
      <c r="GK96" s="85"/>
      <c r="GL96" s="85"/>
      <c r="GM96" s="85"/>
      <c r="GN96" s="85"/>
      <c r="GO96" s="85"/>
      <c r="GP96" s="85"/>
      <c r="GQ96" s="85"/>
      <c r="GR96" s="85"/>
      <c r="GS96" s="85"/>
      <c r="GT96" s="85"/>
      <c r="GU96" s="85"/>
      <c r="GV96" s="85"/>
      <c r="GW96" s="85"/>
      <c r="GX96" s="85"/>
      <c r="GY96" s="85"/>
      <c r="GZ96" s="85"/>
      <c r="HA96" s="85"/>
      <c r="HB96" s="85"/>
      <c r="HC96" s="85"/>
      <c r="HD96" s="85"/>
      <c r="HE96" s="85"/>
      <c r="HF96" s="85"/>
      <c r="HG96" s="85"/>
      <c r="HH96" s="85"/>
      <c r="HI96" s="85"/>
      <c r="HJ96" s="85"/>
      <c r="HK96" s="85"/>
      <c r="HL96" s="85"/>
      <c r="HM96" s="85"/>
      <c r="HN96" s="85"/>
      <c r="HO96" s="85"/>
      <c r="HP96" s="85"/>
      <c r="HQ96" s="85"/>
      <c r="HR96" s="85"/>
      <c r="HS96" s="85"/>
      <c r="HT96" s="85"/>
      <c r="HU96" s="85"/>
      <c r="HV96" s="85"/>
      <c r="HW96" s="85"/>
      <c r="HX96" s="85"/>
      <c r="HY96" s="85"/>
      <c r="HZ96" s="85"/>
      <c r="IA96" s="85"/>
      <c r="IB96" s="85"/>
      <c r="IC96" s="85"/>
      <c r="ID96" s="85"/>
      <c r="IE96" s="85"/>
      <c r="IF96" s="85"/>
      <c r="IG96" s="85"/>
      <c r="IH96" s="85"/>
      <c r="II96" s="85"/>
      <c r="IJ96" s="85"/>
      <c r="IK96" s="85"/>
      <c r="IL96" s="85"/>
      <c r="IM96" s="85"/>
      <c r="IN96" s="85"/>
      <c r="IO96" s="85"/>
      <c r="IP96" s="85"/>
      <c r="IQ96" s="85"/>
      <c r="IR96" s="85"/>
      <c r="IS96" s="85"/>
      <c r="IT96" s="85"/>
      <c r="IU96" s="85"/>
      <c r="IV96" s="85"/>
      <c r="IW96" s="85"/>
      <c r="IX96" s="85"/>
      <c r="IY96" s="85"/>
      <c r="IZ96" s="85"/>
      <c r="JA96" s="85"/>
      <c r="JB96" s="85"/>
      <c r="JC96" s="85"/>
      <c r="JD96" s="85"/>
      <c r="JE96" s="85"/>
      <c r="JF96" s="85"/>
      <c r="JG96" s="85"/>
      <c r="JH96" s="85"/>
      <c r="JI96" s="85"/>
      <c r="JJ96" s="85"/>
      <c r="JK96" s="85"/>
      <c r="JL96" s="85"/>
      <c r="JM96" s="85"/>
      <c r="JN96" s="85"/>
      <c r="JO96" s="85"/>
      <c r="JP96" s="85"/>
      <c r="JQ96" s="85"/>
      <c r="JR96" s="85"/>
      <c r="JS96" s="85"/>
      <c r="JT96" s="85"/>
      <c r="JU96" s="85"/>
      <c r="JV96" s="85"/>
      <c r="JW96" s="85"/>
      <c r="JX96" s="85"/>
      <c r="JY96" s="85"/>
      <c r="JZ96" s="85"/>
      <c r="KA96" s="85"/>
      <c r="KB96" s="85"/>
      <c r="KC96" s="85"/>
      <c r="KD96" s="85"/>
      <c r="KE96" s="85"/>
      <c r="KF96" s="85"/>
      <c r="KG96" s="85"/>
      <c r="KH96" s="85"/>
      <c r="KI96" s="85"/>
      <c r="KJ96" s="85"/>
      <c r="KK96" s="85"/>
      <c r="KL96" s="85"/>
      <c r="KM96" s="85"/>
      <c r="KN96" s="85"/>
      <c r="KO96" s="85"/>
      <c r="KP96" s="85"/>
      <c r="KQ96" s="85"/>
      <c r="KR96" s="85"/>
      <c r="KS96" s="85"/>
      <c r="KT96" s="85"/>
      <c r="KU96" s="85"/>
      <c r="KV96" s="85"/>
      <c r="KW96" s="85"/>
      <c r="KX96" s="85"/>
      <c r="KY96" s="85"/>
      <c r="KZ96" s="85"/>
      <c r="LA96" s="85"/>
      <c r="LB96" s="85"/>
      <c r="LC96" s="85"/>
      <c r="LD96" s="85"/>
      <c r="LE96" s="85"/>
      <c r="LF96" s="85"/>
      <c r="LG96" s="85"/>
      <c r="LH96" s="85"/>
      <c r="LI96" s="85"/>
      <c r="LJ96" s="85"/>
      <c r="LK96" s="85"/>
      <c r="LL96" s="85"/>
      <c r="LM96" s="85"/>
      <c r="LN96" s="85"/>
      <c r="LO96" s="85"/>
      <c r="LP96" s="85"/>
      <c r="LQ96" s="85"/>
      <c r="LR96" s="85"/>
      <c r="LS96" s="85"/>
      <c r="LT96" s="85"/>
      <c r="LU96" s="85"/>
      <c r="LV96" s="85"/>
      <c r="LW96" s="85"/>
      <c r="LX96" s="85"/>
      <c r="LY96" s="85"/>
      <c r="LZ96" s="85"/>
      <c r="MA96" s="85"/>
      <c r="MB96" s="85"/>
      <c r="MC96" s="85"/>
      <c r="MD96" s="85"/>
      <c r="ME96" s="85"/>
      <c r="MF96" s="85"/>
      <c r="MG96" s="85"/>
      <c r="MH96" s="85"/>
      <c r="MI96" s="85"/>
      <c r="MJ96" s="85"/>
      <c r="MK96" s="85"/>
      <c r="ML96" s="85"/>
      <c r="MM96" s="85"/>
      <c r="MN96" s="85"/>
      <c r="MO96" s="85"/>
      <c r="MP96" s="85"/>
      <c r="MQ96" s="85"/>
      <c r="MR96" s="85"/>
      <c r="MS96" s="85"/>
      <c r="MT96" s="85"/>
      <c r="MU96" s="85"/>
      <c r="MV96" s="85"/>
      <c r="MW96" s="85"/>
      <c r="MX96" s="85"/>
      <c r="MY96" s="85"/>
      <c r="MZ96" s="85"/>
      <c r="NA96" s="85"/>
      <c r="NB96" s="85"/>
      <c r="NC96" s="85"/>
      <c r="ND96" s="85"/>
      <c r="NE96" s="85"/>
      <c r="NF96" s="85"/>
      <c r="NG96" s="85"/>
      <c r="NH96" s="85"/>
      <c r="NI96" s="85"/>
      <c r="NJ96" s="85"/>
      <c r="NK96" s="85"/>
      <c r="NL96" s="85"/>
      <c r="NM96" s="85"/>
      <c r="NN96" s="85"/>
      <c r="NO96" s="85"/>
      <c r="NP96" s="85"/>
      <c r="NQ96" s="85"/>
      <c r="NR96" s="85"/>
      <c r="NS96" s="85"/>
      <c r="NT96" s="85"/>
      <c r="NU96" s="85"/>
      <c r="NV96" s="85"/>
      <c r="NW96" s="85"/>
      <c r="NX96" s="85"/>
      <c r="NY96" s="85"/>
      <c r="NZ96" s="85"/>
      <c r="OA96" s="85"/>
      <c r="OB96" s="85"/>
      <c r="OC96" s="85"/>
      <c r="OD96" s="85"/>
      <c r="OE96" s="85"/>
      <c r="OF96" s="85"/>
      <c r="OG96" s="85"/>
      <c r="OH96" s="85"/>
      <c r="OI96" s="85"/>
      <c r="OJ96" s="85"/>
      <c r="OK96" s="85"/>
      <c r="OL96" s="85"/>
      <c r="OM96" s="85"/>
      <c r="ON96" s="85"/>
      <c r="OO96" s="85"/>
      <c r="OP96" s="85"/>
      <c r="OQ96" s="85"/>
      <c r="OR96" s="85"/>
      <c r="OS96" s="85"/>
      <c r="OT96" s="85"/>
      <c r="OU96" s="85"/>
      <c r="OV96" s="85"/>
      <c r="OW96" s="85"/>
      <c r="OX96" s="85"/>
      <c r="OY96" s="85"/>
      <c r="OZ96" s="85"/>
      <c r="PA96" s="85"/>
      <c r="PB96" s="85"/>
      <c r="PC96" s="85"/>
      <c r="PD96" s="85"/>
      <c r="PE96" s="85"/>
      <c r="PF96" s="85"/>
      <c r="PG96" s="85"/>
      <c r="PH96" s="85"/>
      <c r="PI96" s="85"/>
      <c r="PJ96" s="85"/>
      <c r="PK96" s="85"/>
      <c r="PL96" s="85"/>
      <c r="PM96" s="85"/>
      <c r="PN96" s="85"/>
      <c r="PO96" s="85"/>
      <c r="PP96" s="85"/>
      <c r="PQ96" s="85"/>
      <c r="PR96" s="85"/>
      <c r="PS96" s="85"/>
      <c r="PT96" s="85"/>
      <c r="PU96" s="85"/>
      <c r="PV96" s="85"/>
      <c r="PW96" s="85"/>
      <c r="PX96" s="85"/>
      <c r="PY96" s="85"/>
      <c r="PZ96" s="85"/>
      <c r="QA96" s="85"/>
      <c r="QB96" s="85"/>
      <c r="QC96" s="85"/>
      <c r="QD96" s="85"/>
      <c r="QE96" s="85"/>
      <c r="QF96" s="85"/>
      <c r="QG96" s="85"/>
      <c r="QH96" s="85"/>
      <c r="QI96" s="85"/>
      <c r="QJ96" s="85"/>
      <c r="QK96" s="85"/>
      <c r="QL96" s="85"/>
      <c r="QM96" s="85"/>
      <c r="QN96" s="85"/>
      <c r="QO96" s="85"/>
      <c r="QP96" s="85"/>
      <c r="QQ96" s="85"/>
      <c r="QR96" s="85"/>
      <c r="QS96" s="85"/>
      <c r="QT96" s="85"/>
      <c r="QU96" s="85"/>
      <c r="QV96" s="85"/>
      <c r="QW96" s="85"/>
      <c r="QX96" s="85"/>
      <c r="QY96" s="85"/>
      <c r="QZ96" s="85"/>
      <c r="RA96" s="85"/>
      <c r="RB96" s="85"/>
      <c r="RC96" s="85"/>
      <c r="RD96" s="85"/>
      <c r="RE96" s="85"/>
      <c r="RF96" s="85"/>
      <c r="RG96" s="85"/>
      <c r="RH96" s="85"/>
      <c r="RI96" s="85"/>
      <c r="RJ96" s="85"/>
      <c r="RK96" s="85"/>
      <c r="RL96" s="85"/>
      <c r="RM96" s="85"/>
      <c r="RN96" s="85"/>
      <c r="RO96" s="85"/>
      <c r="RP96" s="85"/>
      <c r="RQ96" s="85"/>
      <c r="RR96" s="85"/>
      <c r="RS96" s="85"/>
      <c r="RT96" s="85"/>
      <c r="RU96" s="85"/>
      <c r="RV96" s="85"/>
      <c r="RW96" s="85"/>
      <c r="RX96" s="85"/>
      <c r="RY96" s="85"/>
      <c r="RZ96" s="85"/>
      <c r="SA96" s="85"/>
      <c r="SB96" s="85"/>
      <c r="SC96" s="85"/>
      <c r="SD96" s="85"/>
      <c r="SE96" s="85"/>
      <c r="SF96" s="85"/>
      <c r="SG96" s="85"/>
      <c r="SH96" s="85"/>
      <c r="SI96" s="85"/>
      <c r="SJ96" s="85"/>
      <c r="SK96" s="85"/>
      <c r="SL96" s="85"/>
      <c r="SM96" s="85"/>
      <c r="SN96" s="85"/>
      <c r="SO96" s="85"/>
      <c r="SP96" s="85"/>
      <c r="SQ96" s="85"/>
      <c r="SR96" s="85"/>
      <c r="SS96" s="85"/>
      <c r="ST96" s="85"/>
      <c r="SU96" s="85"/>
      <c r="SV96" s="85"/>
      <c r="SW96" s="85"/>
      <c r="SX96" s="85"/>
      <c r="SY96" s="85"/>
      <c r="SZ96" s="85"/>
      <c r="TA96" s="85"/>
      <c r="TB96" s="85"/>
      <c r="TC96" s="85"/>
      <c r="TD96" s="85"/>
      <c r="TE96" s="85"/>
      <c r="TF96" s="85"/>
      <c r="TG96" s="85"/>
      <c r="TH96" s="85"/>
      <c r="TI96" s="85"/>
      <c r="TJ96" s="85"/>
      <c r="TK96" s="85"/>
      <c r="TL96" s="85"/>
      <c r="TM96" s="85"/>
      <c r="TN96" s="85"/>
      <c r="TO96" s="85"/>
      <c r="TP96" s="85"/>
      <c r="TQ96" s="85"/>
      <c r="TR96" s="85"/>
      <c r="TS96" s="85"/>
      <c r="TT96" s="85"/>
      <c r="TU96" s="85"/>
      <c r="TV96" s="85"/>
      <c r="TW96" s="85"/>
      <c r="TX96" s="85"/>
      <c r="TY96" s="85"/>
      <c r="TZ96" s="85"/>
      <c r="UA96" s="85"/>
      <c r="UB96" s="85"/>
      <c r="UC96" s="85"/>
      <c r="UD96" s="85"/>
      <c r="UE96" s="85"/>
      <c r="UF96" s="85"/>
      <c r="UG96" s="85"/>
      <c r="UH96" s="85"/>
      <c r="UI96" s="85"/>
      <c r="UJ96" s="85"/>
      <c r="UK96" s="85"/>
      <c r="UL96" s="85"/>
      <c r="UM96" s="85"/>
      <c r="UN96" s="85"/>
      <c r="UO96" s="85"/>
      <c r="UP96" s="85"/>
      <c r="UQ96" s="85"/>
      <c r="UR96" s="85"/>
      <c r="US96" s="85"/>
      <c r="UT96" s="85"/>
      <c r="UU96" s="85"/>
      <c r="UV96" s="85"/>
      <c r="UW96" s="85"/>
      <c r="UX96" s="85"/>
      <c r="UY96" s="85"/>
      <c r="UZ96" s="85"/>
      <c r="VA96" s="85"/>
      <c r="VB96" s="85"/>
      <c r="VC96" s="85"/>
      <c r="VD96" s="85"/>
      <c r="VE96" s="85"/>
      <c r="VF96" s="85"/>
      <c r="VG96" s="85"/>
      <c r="VH96" s="85"/>
      <c r="VI96" s="85"/>
      <c r="VJ96" s="85"/>
      <c r="VK96" s="85"/>
      <c r="VL96" s="85"/>
      <c r="VM96" s="85"/>
      <c r="VN96" s="85"/>
      <c r="VO96" s="85"/>
      <c r="VP96" s="85"/>
      <c r="VQ96" s="85"/>
      <c r="VR96" s="85"/>
      <c r="VS96" s="85"/>
      <c r="VT96" s="85"/>
      <c r="VU96" s="85"/>
      <c r="VV96" s="85"/>
      <c r="VW96" s="85"/>
      <c r="VX96" s="85"/>
      <c r="VY96" s="85"/>
      <c r="VZ96" s="85"/>
      <c r="WA96" s="85"/>
      <c r="WB96" s="85"/>
      <c r="WC96" s="85"/>
      <c r="WD96" s="85"/>
      <c r="WE96" s="85"/>
      <c r="WF96" s="85"/>
      <c r="WG96" s="85"/>
      <c r="WH96" s="85"/>
      <c r="WI96" s="85"/>
      <c r="WJ96" s="85"/>
      <c r="WK96" s="85"/>
      <c r="WL96" s="85"/>
      <c r="WM96" s="85"/>
      <c r="WN96" s="85"/>
      <c r="WO96" s="85"/>
      <c r="WP96" s="85"/>
      <c r="WQ96" s="85"/>
      <c r="WR96" s="85"/>
      <c r="WS96" s="85"/>
      <c r="WT96" s="85"/>
      <c r="WU96" s="85"/>
      <c r="WV96" s="85"/>
      <c r="WW96" s="85"/>
      <c r="WX96" s="85"/>
      <c r="WY96" s="85"/>
      <c r="WZ96" s="85"/>
      <c r="XA96" s="85"/>
      <c r="XB96" s="85"/>
      <c r="XC96" s="85"/>
      <c r="XD96" s="85"/>
      <c r="XE96" s="85"/>
      <c r="XF96" s="85"/>
      <c r="XG96" s="85"/>
      <c r="XH96" s="85"/>
      <c r="XI96" s="85"/>
      <c r="XJ96" s="85"/>
      <c r="XK96" s="85"/>
      <c r="XL96" s="85"/>
      <c r="XM96" s="85"/>
      <c r="XN96" s="85"/>
      <c r="XO96" s="85"/>
      <c r="XP96" s="85"/>
      <c r="XQ96" s="85"/>
      <c r="XR96" s="85"/>
      <c r="XS96" s="85"/>
      <c r="XT96" s="85"/>
      <c r="XU96" s="85"/>
      <c r="XV96" s="85"/>
      <c r="XW96" s="85"/>
      <c r="XX96" s="85"/>
      <c r="XY96" s="85"/>
      <c r="XZ96" s="85"/>
      <c r="YA96" s="85"/>
      <c r="YB96" s="85"/>
      <c r="YC96" s="85"/>
      <c r="YD96" s="85"/>
      <c r="YE96" s="85"/>
      <c r="YF96" s="85"/>
      <c r="YG96" s="85"/>
      <c r="YH96" s="85"/>
      <c r="YI96" s="85"/>
      <c r="YJ96" s="85"/>
      <c r="YK96" s="85"/>
      <c r="YL96" s="85"/>
      <c r="YM96" s="85"/>
      <c r="YN96" s="85"/>
      <c r="YO96" s="85"/>
      <c r="YP96" s="85"/>
      <c r="YQ96" s="85"/>
      <c r="YR96" s="85"/>
      <c r="YS96" s="85"/>
      <c r="YT96" s="85"/>
      <c r="YU96" s="85"/>
      <c r="YV96" s="85"/>
      <c r="YW96" s="85"/>
      <c r="YX96" s="85"/>
      <c r="YY96" s="85"/>
      <c r="YZ96" s="85"/>
      <c r="ZA96" s="85"/>
      <c r="ZB96" s="85"/>
      <c r="ZC96" s="85"/>
      <c r="ZD96" s="85"/>
      <c r="ZE96" s="85"/>
      <c r="ZF96" s="85"/>
      <c r="ZG96" s="85"/>
      <c r="ZH96" s="85"/>
      <c r="ZI96" s="85"/>
      <c r="ZJ96" s="85"/>
      <c r="ZK96" s="85"/>
      <c r="ZL96" s="85"/>
      <c r="ZM96" s="85"/>
      <c r="ZN96" s="85"/>
      <c r="ZO96" s="85"/>
      <c r="ZP96" s="85"/>
      <c r="ZQ96" s="85"/>
      <c r="ZR96" s="85"/>
      <c r="ZS96" s="85"/>
      <c r="ZT96" s="85"/>
      <c r="ZU96" s="85"/>
      <c r="ZV96" s="85"/>
      <c r="ZW96" s="85"/>
      <c r="ZX96" s="85"/>
      <c r="ZY96" s="85"/>
      <c r="ZZ96" s="85"/>
      <c r="AAA96" s="85"/>
      <c r="AAB96" s="85"/>
      <c r="AAC96" s="85"/>
      <c r="AAD96" s="85"/>
      <c r="AAE96" s="85"/>
      <c r="AAF96" s="85"/>
      <c r="AAG96" s="85"/>
      <c r="AAH96" s="85"/>
      <c r="AAI96" s="85"/>
      <c r="AAJ96" s="85"/>
      <c r="AAK96" s="85"/>
      <c r="AAL96" s="85"/>
      <c r="AAM96" s="85"/>
      <c r="AAN96" s="85"/>
      <c r="AAO96" s="85"/>
      <c r="AAP96" s="85"/>
      <c r="AAQ96" s="85"/>
      <c r="AAR96" s="85"/>
      <c r="AAS96" s="85"/>
      <c r="AAT96" s="85"/>
      <c r="AAU96" s="85"/>
      <c r="AAV96" s="85"/>
      <c r="AAW96" s="85"/>
      <c r="AAX96" s="85"/>
      <c r="AAY96" s="85"/>
      <c r="AAZ96" s="85"/>
      <c r="ABA96" s="85"/>
      <c r="ABB96" s="85"/>
      <c r="ABC96" s="85"/>
      <c r="ABD96" s="85"/>
      <c r="ABE96" s="85"/>
      <c r="ABF96" s="85"/>
      <c r="ABG96" s="85"/>
      <c r="ABH96" s="85"/>
      <c r="ABI96" s="85"/>
      <c r="ABJ96" s="85"/>
      <c r="ABK96" s="85"/>
      <c r="ABL96" s="85"/>
      <c r="ABM96" s="85"/>
      <c r="ABN96" s="85"/>
      <c r="ABO96" s="85"/>
      <c r="ABP96" s="85"/>
      <c r="ABQ96" s="85"/>
      <c r="ABR96" s="85"/>
      <c r="ABS96" s="85"/>
      <c r="ABT96" s="85"/>
      <c r="ABU96" s="85"/>
      <c r="ABV96" s="85"/>
      <c r="ABW96" s="85"/>
      <c r="ABX96" s="85"/>
      <c r="ABY96" s="85"/>
      <c r="ABZ96" s="85"/>
      <c r="ACA96" s="85"/>
      <c r="ACB96" s="85"/>
      <c r="ACC96" s="85"/>
      <c r="ACD96" s="85"/>
      <c r="ACE96" s="85"/>
      <c r="ACF96" s="85"/>
      <c r="ACG96" s="85"/>
      <c r="ACH96" s="85"/>
      <c r="ACI96" s="85"/>
      <c r="ACJ96" s="85"/>
      <c r="ACK96" s="85"/>
      <c r="ACL96" s="85"/>
      <c r="ACM96" s="85"/>
      <c r="ACN96" s="85"/>
      <c r="ACO96" s="85"/>
      <c r="ACP96" s="85"/>
      <c r="ACQ96" s="85"/>
      <c r="ACR96" s="85"/>
      <c r="ACS96" s="85"/>
      <c r="ACT96" s="85"/>
      <c r="ACU96" s="85"/>
      <c r="ACV96" s="85"/>
      <c r="ACW96" s="85"/>
      <c r="ACX96" s="85"/>
      <c r="ACY96" s="85"/>
      <c r="ACZ96" s="85"/>
      <c r="ADA96" s="85"/>
      <c r="ADB96" s="85"/>
      <c r="ADC96" s="85"/>
      <c r="ADD96" s="85"/>
      <c r="ADE96" s="85"/>
      <c r="ADF96" s="85"/>
      <c r="ADG96" s="85"/>
      <c r="ADH96" s="85"/>
      <c r="ADI96" s="85"/>
      <c r="ADJ96" s="85"/>
      <c r="ADK96" s="85"/>
      <c r="ADL96" s="85"/>
      <c r="ADM96" s="85"/>
      <c r="ADN96" s="85"/>
      <c r="ADO96" s="85"/>
      <c r="ADP96" s="85"/>
      <c r="ADQ96" s="85"/>
      <c r="ADR96" s="85"/>
      <c r="ADS96" s="85"/>
      <c r="ADT96" s="85"/>
      <c r="ADU96" s="85"/>
      <c r="ADV96" s="85"/>
      <c r="ADW96" s="85"/>
      <c r="ADX96" s="85"/>
      <c r="ADY96" s="85"/>
      <c r="ADZ96" s="85"/>
      <c r="AEA96" s="85"/>
      <c r="AEB96" s="85"/>
      <c r="AEC96" s="85"/>
      <c r="AED96" s="85"/>
      <c r="AEE96" s="85"/>
      <c r="AEF96" s="85"/>
      <c r="AEG96" s="85"/>
      <c r="AEH96" s="85"/>
      <c r="AEI96" s="85"/>
      <c r="AEJ96" s="85"/>
      <c r="AEK96" s="85"/>
      <c r="AEL96" s="85"/>
      <c r="AEM96" s="85"/>
      <c r="AEN96" s="85"/>
      <c r="AEO96" s="85"/>
      <c r="AEP96" s="85"/>
      <c r="AEQ96" s="85"/>
      <c r="AER96" s="85"/>
      <c r="AES96" s="85"/>
      <c r="AET96" s="85"/>
      <c r="AEU96" s="85"/>
      <c r="AEV96" s="85"/>
      <c r="AEW96" s="85"/>
      <c r="AEX96" s="85"/>
      <c r="AEY96" s="85"/>
      <c r="AEZ96" s="85"/>
      <c r="AFA96" s="85"/>
      <c r="AFB96" s="85"/>
      <c r="AFC96" s="85"/>
      <c r="AFD96" s="85"/>
      <c r="AFE96" s="85"/>
      <c r="AFF96" s="85"/>
      <c r="AFG96" s="85"/>
      <c r="AFH96" s="85"/>
      <c r="AFI96" s="85"/>
      <c r="AFJ96" s="85"/>
      <c r="AFK96" s="85"/>
      <c r="AFL96" s="85"/>
      <c r="AFM96" s="85"/>
      <c r="AFN96" s="85"/>
      <c r="AFO96" s="85"/>
      <c r="AFP96" s="85"/>
      <c r="AFQ96" s="85"/>
      <c r="AFR96" s="85"/>
      <c r="AFS96" s="85"/>
      <c r="AFT96" s="85"/>
      <c r="AFU96" s="85"/>
      <c r="AFV96" s="85"/>
      <c r="AFW96" s="85"/>
      <c r="AFX96" s="85"/>
      <c r="AFY96" s="85"/>
      <c r="AFZ96" s="85"/>
      <c r="AGA96" s="85"/>
      <c r="AGB96" s="85"/>
      <c r="AGC96" s="85"/>
      <c r="AGD96" s="85"/>
      <c r="AGE96" s="85"/>
      <c r="AGF96" s="85"/>
      <c r="AGG96" s="85"/>
      <c r="AGH96" s="85"/>
      <c r="AGI96" s="85"/>
      <c r="AGJ96" s="85"/>
      <c r="AGK96" s="85"/>
      <c r="AGL96" s="85"/>
      <c r="AGM96" s="85"/>
      <c r="AGN96" s="85"/>
      <c r="AGO96" s="85"/>
      <c r="AGP96" s="85"/>
      <c r="AGQ96" s="85"/>
      <c r="AGR96" s="85"/>
      <c r="AGS96" s="85"/>
      <c r="AGT96" s="85"/>
      <c r="AGU96" s="85"/>
      <c r="AGV96" s="85"/>
      <c r="AGW96" s="85"/>
      <c r="AGX96" s="85"/>
      <c r="AGY96" s="85"/>
      <c r="AGZ96" s="85"/>
      <c r="AHA96" s="85"/>
      <c r="AHB96" s="85"/>
      <c r="AHC96" s="85"/>
      <c r="AHD96" s="85"/>
      <c r="AHE96" s="85"/>
      <c r="AHF96" s="85"/>
      <c r="AHG96" s="85"/>
      <c r="AHH96" s="85"/>
      <c r="AHI96" s="85"/>
      <c r="AHJ96" s="85"/>
      <c r="AHK96" s="85"/>
      <c r="AHL96" s="85"/>
      <c r="AHM96" s="85"/>
      <c r="AHN96" s="85"/>
      <c r="AHO96" s="85"/>
      <c r="AHP96" s="85"/>
      <c r="AHQ96" s="85"/>
      <c r="AHR96" s="85"/>
      <c r="AHS96" s="85"/>
      <c r="AHT96" s="85"/>
      <c r="AHU96" s="85"/>
      <c r="AHV96" s="85"/>
      <c r="AHW96" s="85"/>
      <c r="AHX96" s="85"/>
      <c r="AHY96" s="85"/>
      <c r="AHZ96" s="85"/>
      <c r="AIA96" s="85"/>
      <c r="AIB96" s="85"/>
      <c r="AIC96" s="85"/>
      <c r="AID96" s="85"/>
      <c r="AIE96" s="85"/>
      <c r="AIF96" s="85"/>
      <c r="AIG96" s="85"/>
      <c r="AIH96" s="85"/>
      <c r="AII96" s="85"/>
      <c r="AIJ96" s="85"/>
      <c r="AIK96" s="85"/>
      <c r="AIL96" s="85"/>
      <c r="AIM96" s="85"/>
      <c r="AIN96" s="85"/>
      <c r="AIO96" s="85"/>
      <c r="AIP96" s="85"/>
      <c r="AIQ96" s="85"/>
      <c r="AIR96" s="85"/>
      <c r="AIS96" s="85"/>
      <c r="AIT96" s="85"/>
      <c r="AIU96" s="85"/>
      <c r="AIV96" s="85"/>
      <c r="AIW96" s="85"/>
      <c r="AIX96" s="85"/>
      <c r="AIY96" s="85"/>
      <c r="AIZ96" s="85"/>
      <c r="AJA96" s="85"/>
      <c r="AJB96" s="85"/>
      <c r="AJC96" s="85"/>
      <c r="AJD96" s="85"/>
      <c r="AJE96" s="85"/>
      <c r="AJF96" s="85"/>
      <c r="AJG96" s="85"/>
      <c r="AJH96" s="85"/>
      <c r="AJI96" s="85"/>
      <c r="AJJ96" s="85"/>
      <c r="AJK96" s="85"/>
      <c r="AJL96" s="85"/>
      <c r="AJM96" s="85"/>
      <c r="AJN96" s="85"/>
      <c r="AJO96" s="85"/>
      <c r="AJP96" s="85"/>
      <c r="AJQ96" s="85"/>
      <c r="AJR96" s="85"/>
      <c r="AJS96" s="85"/>
      <c r="AJT96" s="85"/>
      <c r="AJU96" s="85"/>
      <c r="AJV96" s="85"/>
      <c r="AJW96" s="85"/>
      <c r="AJX96" s="85"/>
      <c r="AJY96" s="85"/>
      <c r="AJZ96" s="85"/>
      <c r="AKA96" s="85"/>
      <c r="AKB96" s="85"/>
      <c r="AKC96" s="85"/>
      <c r="AKD96" s="85"/>
      <c r="AKE96" s="85"/>
      <c r="AKF96" s="85"/>
      <c r="AKG96" s="85"/>
      <c r="AKH96" s="85"/>
      <c r="AKI96" s="85"/>
      <c r="AKJ96" s="85"/>
      <c r="AKK96" s="85"/>
      <c r="AKL96" s="85"/>
      <c r="AKM96" s="85"/>
      <c r="AKN96" s="85"/>
      <c r="AKO96" s="85"/>
      <c r="AKP96" s="85"/>
      <c r="AKQ96" s="85"/>
      <c r="AKR96" s="85"/>
      <c r="AKS96" s="85"/>
      <c r="AKT96" s="85"/>
      <c r="AKU96" s="85"/>
      <c r="AKV96" s="85"/>
      <c r="AKW96" s="85"/>
      <c r="AKX96" s="85"/>
      <c r="AKY96" s="85"/>
      <c r="AKZ96" s="85"/>
      <c r="ALA96" s="85"/>
      <c r="ALB96" s="85"/>
      <c r="ALC96" s="85"/>
      <c r="ALD96" s="85"/>
      <c r="ALE96" s="85"/>
      <c r="ALF96" s="85"/>
      <c r="ALG96" s="85"/>
      <c r="ALH96" s="85"/>
      <c r="ALI96" s="85"/>
      <c r="ALJ96" s="85"/>
      <c r="ALK96" s="85"/>
      <c r="ALL96" s="85"/>
      <c r="ALM96" s="85"/>
      <c r="ALN96" s="85"/>
      <c r="ALO96" s="85"/>
      <c r="ALP96" s="85"/>
      <c r="ALQ96" s="85"/>
      <c r="ALR96" s="85"/>
      <c r="ALS96" s="85"/>
      <c r="ALT96" s="85"/>
      <c r="ALU96" s="85"/>
      <c r="ALV96" s="85"/>
      <c r="ALW96" s="85"/>
      <c r="ALX96" s="85"/>
      <c r="ALY96" s="85"/>
      <c r="ALZ96" s="85"/>
      <c r="AMA96" s="85"/>
      <c r="AMB96" s="85"/>
      <c r="AMC96" s="85"/>
      <c r="AMD96" s="85"/>
      <c r="AME96" s="85"/>
      <c r="AMF96" s="85"/>
      <c r="AMG96" s="85"/>
      <c r="AMH96" s="85"/>
      <c r="AMI96" s="85"/>
      <c r="AMJ96" s="85"/>
      <c r="AMK96" s="85"/>
      <c r="AML96" s="85"/>
      <c r="AMM96" s="85"/>
      <c r="AMN96" s="85"/>
      <c r="AMO96" s="85"/>
      <c r="AMP96" s="85"/>
      <c r="AMQ96" s="85"/>
      <c r="AMR96" s="85"/>
      <c r="AMS96" s="85"/>
      <c r="AMT96" s="85"/>
      <c r="AMU96" s="85"/>
      <c r="AMV96" s="85"/>
      <c r="AMW96" s="85"/>
      <c r="AMX96" s="85"/>
      <c r="AMY96" s="85"/>
      <c r="AMZ96" s="85"/>
      <c r="ANA96" s="85"/>
      <c r="ANB96" s="85"/>
      <c r="ANC96" s="85"/>
      <c r="AND96" s="85"/>
      <c r="ANE96" s="85"/>
      <c r="ANF96" s="85"/>
      <c r="ANG96" s="85"/>
      <c r="ANH96" s="85"/>
      <c r="ANI96" s="85"/>
      <c r="ANJ96" s="85"/>
      <c r="ANK96" s="85"/>
      <c r="ANL96" s="85"/>
      <c r="ANM96" s="85"/>
      <c r="ANN96" s="85"/>
      <c r="ANO96" s="85"/>
      <c r="ANP96" s="85"/>
      <c r="ANQ96" s="85"/>
      <c r="ANR96" s="85"/>
      <c r="ANS96" s="85"/>
      <c r="ANT96" s="85"/>
      <c r="ANU96" s="85"/>
      <c r="ANV96" s="85"/>
      <c r="ANW96" s="85"/>
      <c r="ANX96" s="85"/>
      <c r="ANY96" s="85"/>
      <c r="ANZ96" s="85"/>
      <c r="AOA96" s="85"/>
      <c r="AOB96" s="85"/>
      <c r="AOC96" s="85"/>
      <c r="AOD96" s="85"/>
      <c r="AOE96" s="85"/>
      <c r="AOF96" s="85"/>
      <c r="AOG96" s="85"/>
      <c r="AOH96" s="85"/>
      <c r="AOI96" s="85"/>
      <c r="AOJ96" s="85"/>
      <c r="AOK96" s="85"/>
      <c r="AOL96" s="85"/>
      <c r="AOM96" s="85"/>
      <c r="AON96" s="85"/>
      <c r="AOO96" s="85"/>
      <c r="AOP96" s="85"/>
      <c r="AOQ96" s="85"/>
      <c r="AOR96" s="85"/>
      <c r="AOS96" s="85"/>
      <c r="AOT96" s="85"/>
      <c r="AOU96" s="85"/>
      <c r="AOV96" s="85"/>
      <c r="AOW96" s="85"/>
      <c r="AOX96" s="85"/>
      <c r="AOY96" s="85"/>
      <c r="AOZ96" s="85"/>
      <c r="APA96" s="85"/>
      <c r="APB96" s="85"/>
      <c r="APC96" s="85"/>
      <c r="APD96" s="85"/>
      <c r="APE96" s="85"/>
      <c r="APF96" s="85"/>
      <c r="APG96" s="85"/>
      <c r="APH96" s="85"/>
      <c r="API96" s="85"/>
    </row>
    <row r="97" spans="1:9" s="85" customFormat="1" x14ac:dyDescent="0.25">
      <c r="A97" s="191" t="s">
        <v>25</v>
      </c>
      <c r="B97" s="190">
        <v>1</v>
      </c>
      <c r="C97" s="190">
        <f t="shared" ref="C97:C106" si="49">D97+E97</f>
        <v>211</v>
      </c>
      <c r="D97" s="190">
        <f>D96</f>
        <v>179</v>
      </c>
      <c r="E97" s="191">
        <v>32</v>
      </c>
      <c r="F97" s="190"/>
      <c r="G97" s="193">
        <v>5.3959999999999999</v>
      </c>
      <c r="H97" s="192">
        <f t="shared" si="39"/>
        <v>345.34</v>
      </c>
      <c r="I97" s="193">
        <f t="shared" si="40"/>
        <v>426.81</v>
      </c>
    </row>
    <row r="98" spans="1:9" s="85" customFormat="1" x14ac:dyDescent="0.25">
      <c r="A98" s="191" t="s">
        <v>25</v>
      </c>
      <c r="B98" s="190">
        <v>1</v>
      </c>
      <c r="C98" s="190">
        <f t="shared" si="49"/>
        <v>204</v>
      </c>
      <c r="D98" s="190">
        <f t="shared" ref="D98:D106" si="50">D97</f>
        <v>179</v>
      </c>
      <c r="E98" s="191">
        <v>25</v>
      </c>
      <c r="F98" s="190"/>
      <c r="G98" s="193">
        <v>6.1310000000000002</v>
      </c>
      <c r="H98" s="192">
        <f t="shared" si="39"/>
        <v>306.55</v>
      </c>
      <c r="I98" s="193">
        <f t="shared" si="40"/>
        <v>378.87</v>
      </c>
    </row>
    <row r="99" spans="1:9" s="85" customFormat="1" x14ac:dyDescent="0.25">
      <c r="A99" s="191" t="s">
        <v>25</v>
      </c>
      <c r="B99" s="190">
        <v>1</v>
      </c>
      <c r="C99" s="190">
        <f t="shared" si="49"/>
        <v>190</v>
      </c>
      <c r="D99" s="190">
        <f t="shared" si="50"/>
        <v>179</v>
      </c>
      <c r="E99" s="191">
        <v>11</v>
      </c>
      <c r="F99" s="190"/>
      <c r="G99" s="193">
        <v>6.1310000000000002</v>
      </c>
      <c r="H99" s="192">
        <f t="shared" si="39"/>
        <v>134.88</v>
      </c>
      <c r="I99" s="193">
        <f t="shared" si="40"/>
        <v>166.7</v>
      </c>
    </row>
    <row r="100" spans="1:9" s="85" customFormat="1" x14ac:dyDescent="0.25">
      <c r="A100" s="191" t="s">
        <v>25</v>
      </c>
      <c r="B100" s="190">
        <v>1</v>
      </c>
      <c r="C100" s="190">
        <f t="shared" si="49"/>
        <v>216</v>
      </c>
      <c r="D100" s="190">
        <f t="shared" si="50"/>
        <v>179</v>
      </c>
      <c r="E100" s="191">
        <v>37</v>
      </c>
      <c r="F100" s="190"/>
      <c r="G100" s="193">
        <v>5.4829999999999997</v>
      </c>
      <c r="H100" s="192">
        <f t="shared" si="39"/>
        <v>405.74</v>
      </c>
      <c r="I100" s="193">
        <f t="shared" si="40"/>
        <v>501.45</v>
      </c>
    </row>
    <row r="101" spans="1:9" s="85" customFormat="1" x14ac:dyDescent="0.25">
      <c r="A101" s="191" t="s">
        <v>25</v>
      </c>
      <c r="B101" s="190">
        <v>1</v>
      </c>
      <c r="C101" s="190">
        <f t="shared" si="49"/>
        <v>214</v>
      </c>
      <c r="D101" s="190">
        <f t="shared" si="50"/>
        <v>179</v>
      </c>
      <c r="E101" s="191">
        <v>35</v>
      </c>
      <c r="F101" s="190"/>
      <c r="G101" s="193">
        <v>5.4829999999999997</v>
      </c>
      <c r="H101" s="192">
        <f t="shared" si="39"/>
        <v>383.81</v>
      </c>
      <c r="I101" s="193">
        <f t="shared" si="40"/>
        <v>474.35</v>
      </c>
    </row>
    <row r="102" spans="1:9" s="85" customFormat="1" x14ac:dyDescent="0.25">
      <c r="A102" s="191" t="s">
        <v>25</v>
      </c>
      <c r="B102" s="190">
        <v>1</v>
      </c>
      <c r="C102" s="190">
        <f t="shared" si="49"/>
        <v>227</v>
      </c>
      <c r="D102" s="190">
        <f t="shared" si="50"/>
        <v>179</v>
      </c>
      <c r="E102" s="191">
        <v>48</v>
      </c>
      <c r="F102" s="190"/>
      <c r="G102" s="193">
        <v>5.3959999999999999</v>
      </c>
      <c r="H102" s="192">
        <f t="shared" si="39"/>
        <v>518.02</v>
      </c>
      <c r="I102" s="193">
        <f t="shared" si="40"/>
        <v>640.22</v>
      </c>
    </row>
    <row r="103" spans="1:9" s="85" customFormat="1" x14ac:dyDescent="0.25">
      <c r="A103" s="191" t="s">
        <v>48</v>
      </c>
      <c r="B103" s="190">
        <v>1</v>
      </c>
      <c r="C103" s="190">
        <f t="shared" si="49"/>
        <v>272</v>
      </c>
      <c r="D103" s="190">
        <f t="shared" si="50"/>
        <v>179</v>
      </c>
      <c r="E103" s="191">
        <v>93</v>
      </c>
      <c r="F103" s="190"/>
      <c r="G103" s="193">
        <v>6.23</v>
      </c>
      <c r="H103" s="192">
        <f t="shared" si="39"/>
        <v>1158.78</v>
      </c>
      <c r="I103" s="193">
        <f t="shared" si="40"/>
        <v>1432.14</v>
      </c>
    </row>
    <row r="104" spans="1:9" s="85" customFormat="1" x14ac:dyDescent="0.25">
      <c r="A104" s="191" t="s">
        <v>49</v>
      </c>
      <c r="B104" s="190">
        <v>1</v>
      </c>
      <c r="C104" s="190">
        <f t="shared" si="49"/>
        <v>208</v>
      </c>
      <c r="D104" s="190">
        <f t="shared" si="50"/>
        <v>179</v>
      </c>
      <c r="E104" s="191">
        <v>29</v>
      </c>
      <c r="F104" s="190"/>
      <c r="G104" s="193">
        <v>6.1310000000000002</v>
      </c>
      <c r="H104" s="192">
        <f t="shared" si="39"/>
        <v>355.6</v>
      </c>
      <c r="I104" s="193">
        <f t="shared" si="40"/>
        <v>439.49</v>
      </c>
    </row>
    <row r="105" spans="1:9" s="85" customFormat="1" x14ac:dyDescent="0.25">
      <c r="A105" s="191" t="s">
        <v>48</v>
      </c>
      <c r="B105" s="190">
        <v>1</v>
      </c>
      <c r="C105" s="190">
        <f t="shared" si="49"/>
        <v>213</v>
      </c>
      <c r="D105" s="190">
        <f t="shared" si="50"/>
        <v>179</v>
      </c>
      <c r="E105" s="191">
        <v>34</v>
      </c>
      <c r="F105" s="190"/>
      <c r="G105" s="193">
        <v>6.23</v>
      </c>
      <c r="H105" s="192">
        <f t="shared" ref="H105:H133" si="51">ROUND(G105*E105*2,2)</f>
        <v>423.64</v>
      </c>
      <c r="I105" s="193">
        <f t="shared" ref="I105:I133" si="52">ROUND(H105*1.2359,2)</f>
        <v>523.58000000000004</v>
      </c>
    </row>
    <row r="106" spans="1:9" s="85" customFormat="1" x14ac:dyDescent="0.25">
      <c r="A106" s="191" t="s">
        <v>49</v>
      </c>
      <c r="B106" s="190">
        <v>1</v>
      </c>
      <c r="C106" s="190">
        <f t="shared" si="49"/>
        <v>204</v>
      </c>
      <c r="D106" s="190">
        <f t="shared" si="50"/>
        <v>179</v>
      </c>
      <c r="E106" s="191">
        <v>25</v>
      </c>
      <c r="F106" s="190"/>
      <c r="G106" s="193">
        <v>6.1310000000000002</v>
      </c>
      <c r="H106" s="192">
        <f t="shared" si="51"/>
        <v>306.55</v>
      </c>
      <c r="I106" s="193">
        <f t="shared" si="52"/>
        <v>378.87</v>
      </c>
    </row>
    <row r="107" spans="1:9" s="85" customFormat="1" ht="33" x14ac:dyDescent="0.25">
      <c r="A107" s="200" t="s">
        <v>250</v>
      </c>
      <c r="B107" s="189">
        <f>SUM(B108:B109)</f>
        <v>2</v>
      </c>
      <c r="C107" s="189"/>
      <c r="D107" s="189"/>
      <c r="E107" s="189">
        <f t="shared" ref="E107:I107" si="53">SUM(E108:E109)</f>
        <v>50</v>
      </c>
      <c r="F107" s="189"/>
      <c r="G107" s="206"/>
      <c r="H107" s="206">
        <f t="shared" si="53"/>
        <v>432.9</v>
      </c>
      <c r="I107" s="206">
        <f t="shared" si="53"/>
        <v>535.02</v>
      </c>
    </row>
    <row r="108" spans="1:9" s="85" customFormat="1" x14ac:dyDescent="0.25">
      <c r="A108" s="188" t="s">
        <v>13</v>
      </c>
      <c r="B108" s="190">
        <v>1</v>
      </c>
      <c r="C108" s="190">
        <f>D108+E108</f>
        <v>208</v>
      </c>
      <c r="D108" s="190">
        <f>D4</f>
        <v>179</v>
      </c>
      <c r="E108" s="191">
        <v>29</v>
      </c>
      <c r="F108" s="190"/>
      <c r="G108" s="193">
        <v>4.3289999999999997</v>
      </c>
      <c r="H108" s="192">
        <f t="shared" si="51"/>
        <v>251.08</v>
      </c>
      <c r="I108" s="193">
        <f t="shared" si="52"/>
        <v>310.31</v>
      </c>
    </row>
    <row r="109" spans="1:9" s="85" customFormat="1" x14ac:dyDescent="0.25">
      <c r="A109" s="188" t="s">
        <v>13</v>
      </c>
      <c r="B109" s="190">
        <v>1</v>
      </c>
      <c r="C109" s="190">
        <f t="shared" ref="C109" si="54">D109+E109</f>
        <v>200</v>
      </c>
      <c r="D109" s="190">
        <f>D108</f>
        <v>179</v>
      </c>
      <c r="E109" s="191">
        <v>21</v>
      </c>
      <c r="F109" s="190"/>
      <c r="G109" s="193">
        <v>4.3289999999999997</v>
      </c>
      <c r="H109" s="192">
        <f t="shared" si="51"/>
        <v>181.82</v>
      </c>
      <c r="I109" s="193">
        <f t="shared" si="52"/>
        <v>224.71</v>
      </c>
    </row>
    <row r="110" spans="1:9" s="85" customFormat="1" x14ac:dyDescent="0.25">
      <c r="A110" s="202" t="s">
        <v>29</v>
      </c>
      <c r="B110" s="187">
        <f>B111+B118+B120</f>
        <v>9</v>
      </c>
      <c r="C110" s="187"/>
      <c r="D110" s="187"/>
      <c r="E110" s="187">
        <f t="shared" ref="E110:I110" si="55">E111+E118+E120</f>
        <v>358.75</v>
      </c>
      <c r="F110" s="187"/>
      <c r="G110" s="205"/>
      <c r="H110" s="205">
        <f t="shared" si="55"/>
        <v>3924.3900000000003</v>
      </c>
      <c r="I110" s="205">
        <f t="shared" si="55"/>
        <v>4850.1500000000005</v>
      </c>
    </row>
    <row r="111" spans="1:9" s="85" customFormat="1" ht="33" x14ac:dyDescent="0.25">
      <c r="A111" s="200" t="s">
        <v>237</v>
      </c>
      <c r="B111" s="189">
        <f>SUM(B112:B117)</f>
        <v>6</v>
      </c>
      <c r="C111" s="189"/>
      <c r="D111" s="189"/>
      <c r="E111" s="189">
        <f t="shared" ref="E111:I111" si="56">SUM(E112:E117)</f>
        <v>266.75</v>
      </c>
      <c r="F111" s="189"/>
      <c r="G111" s="206"/>
      <c r="H111" s="206">
        <f t="shared" si="56"/>
        <v>3164.0200000000004</v>
      </c>
      <c r="I111" s="206">
        <f t="shared" si="56"/>
        <v>3910.4100000000003</v>
      </c>
    </row>
    <row r="112" spans="1:9" s="85" customFormat="1" x14ac:dyDescent="0.25">
      <c r="A112" s="188" t="s">
        <v>25</v>
      </c>
      <c r="B112" s="191">
        <v>1</v>
      </c>
      <c r="C112" s="190">
        <f t="shared" ref="C112:C117" si="57">D112+E112</f>
        <v>235.25</v>
      </c>
      <c r="D112" s="190">
        <f>D4</f>
        <v>179</v>
      </c>
      <c r="E112" s="191">
        <v>56.25</v>
      </c>
      <c r="F112" s="190"/>
      <c r="G112" s="193">
        <v>6.23</v>
      </c>
      <c r="H112" s="192">
        <f t="shared" si="51"/>
        <v>700.88</v>
      </c>
      <c r="I112" s="193">
        <f t="shared" si="52"/>
        <v>866.22</v>
      </c>
    </row>
    <row r="113" spans="1:9" s="85" customFormat="1" x14ac:dyDescent="0.25">
      <c r="A113" s="188" t="s">
        <v>25</v>
      </c>
      <c r="B113" s="191">
        <v>1</v>
      </c>
      <c r="C113" s="190">
        <f t="shared" si="57"/>
        <v>224</v>
      </c>
      <c r="D113" s="190">
        <f>D112</f>
        <v>179</v>
      </c>
      <c r="E113" s="191">
        <v>45</v>
      </c>
      <c r="F113" s="190"/>
      <c r="G113" s="193">
        <v>5.3959999999999999</v>
      </c>
      <c r="H113" s="192">
        <f t="shared" si="51"/>
        <v>485.64</v>
      </c>
      <c r="I113" s="193">
        <f t="shared" si="52"/>
        <v>600.20000000000005</v>
      </c>
    </row>
    <row r="114" spans="1:9" s="85" customFormat="1" x14ac:dyDescent="0.25">
      <c r="A114" s="188" t="s">
        <v>25</v>
      </c>
      <c r="B114" s="191">
        <v>1</v>
      </c>
      <c r="C114" s="190">
        <f t="shared" si="57"/>
        <v>200</v>
      </c>
      <c r="D114" s="190">
        <f t="shared" ref="D114:D117" si="58">D113</f>
        <v>179</v>
      </c>
      <c r="E114" s="191">
        <v>21</v>
      </c>
      <c r="F114" s="190"/>
      <c r="G114" s="193">
        <v>6.1310000000000002</v>
      </c>
      <c r="H114" s="192">
        <f t="shared" si="51"/>
        <v>257.5</v>
      </c>
      <c r="I114" s="193">
        <f t="shared" si="52"/>
        <v>318.24</v>
      </c>
    </row>
    <row r="115" spans="1:9" s="85" customFormat="1" x14ac:dyDescent="0.25">
      <c r="A115" s="188" t="s">
        <v>25</v>
      </c>
      <c r="B115" s="191">
        <v>1</v>
      </c>
      <c r="C115" s="190">
        <f t="shared" si="57"/>
        <v>202</v>
      </c>
      <c r="D115" s="190">
        <f t="shared" si="58"/>
        <v>179</v>
      </c>
      <c r="E115" s="191">
        <v>23</v>
      </c>
      <c r="F115" s="190"/>
      <c r="G115" s="193">
        <v>5.4829999999999997</v>
      </c>
      <c r="H115" s="192">
        <f t="shared" si="51"/>
        <v>252.22</v>
      </c>
      <c r="I115" s="193">
        <f t="shared" si="52"/>
        <v>311.72000000000003</v>
      </c>
    </row>
    <row r="116" spans="1:9" s="85" customFormat="1" x14ac:dyDescent="0.25">
      <c r="A116" s="188" t="s">
        <v>25</v>
      </c>
      <c r="B116" s="191">
        <v>1</v>
      </c>
      <c r="C116" s="190">
        <f t="shared" si="57"/>
        <v>285.5</v>
      </c>
      <c r="D116" s="190">
        <f t="shared" si="58"/>
        <v>179</v>
      </c>
      <c r="E116" s="191">
        <v>106.5</v>
      </c>
      <c r="F116" s="190"/>
      <c r="G116" s="193">
        <v>6.1310000000000002</v>
      </c>
      <c r="H116" s="192">
        <f t="shared" si="51"/>
        <v>1305.9000000000001</v>
      </c>
      <c r="I116" s="193">
        <f t="shared" si="52"/>
        <v>1613.96</v>
      </c>
    </row>
    <row r="117" spans="1:9" s="85" customFormat="1" x14ac:dyDescent="0.25">
      <c r="A117" s="188" t="s">
        <v>25</v>
      </c>
      <c r="B117" s="190">
        <v>1</v>
      </c>
      <c r="C117" s="190">
        <f t="shared" si="57"/>
        <v>194</v>
      </c>
      <c r="D117" s="190">
        <f t="shared" si="58"/>
        <v>179</v>
      </c>
      <c r="E117" s="191">
        <v>15</v>
      </c>
      <c r="F117" s="190"/>
      <c r="G117" s="193">
        <v>5.3959999999999999</v>
      </c>
      <c r="H117" s="192">
        <f t="shared" si="51"/>
        <v>161.88</v>
      </c>
      <c r="I117" s="193">
        <f t="shared" si="52"/>
        <v>200.07</v>
      </c>
    </row>
    <row r="118" spans="1:9" s="85" customFormat="1" ht="33" x14ac:dyDescent="0.25">
      <c r="A118" s="200" t="s">
        <v>250</v>
      </c>
      <c r="B118" s="189">
        <f>SUM(B119:B119)</f>
        <v>1</v>
      </c>
      <c r="C118" s="189"/>
      <c r="D118" s="189"/>
      <c r="E118" s="189">
        <f t="shared" ref="E118:I118" si="59">SUM(E119:E119)</f>
        <v>29</v>
      </c>
      <c r="F118" s="189"/>
      <c r="G118" s="206"/>
      <c r="H118" s="206">
        <f t="shared" si="59"/>
        <v>251.08</v>
      </c>
      <c r="I118" s="206">
        <f t="shared" si="59"/>
        <v>310.31</v>
      </c>
    </row>
    <row r="119" spans="1:9" s="85" customFormat="1" x14ac:dyDescent="0.25">
      <c r="A119" s="188" t="s">
        <v>13</v>
      </c>
      <c r="B119" s="190">
        <v>1</v>
      </c>
      <c r="C119" s="190">
        <f>D119+E119</f>
        <v>208</v>
      </c>
      <c r="D119" s="190">
        <f>D4</f>
        <v>179</v>
      </c>
      <c r="E119" s="191">
        <v>29</v>
      </c>
      <c r="F119" s="190"/>
      <c r="G119" s="207">
        <v>4.3289999999999997</v>
      </c>
      <c r="H119" s="192">
        <f t="shared" si="51"/>
        <v>251.08</v>
      </c>
      <c r="I119" s="193">
        <f t="shared" si="52"/>
        <v>310.31</v>
      </c>
    </row>
    <row r="120" spans="1:9" s="85" customFormat="1" ht="33" x14ac:dyDescent="0.25">
      <c r="A120" s="200" t="s">
        <v>254</v>
      </c>
      <c r="B120" s="189">
        <f>SUM(B121:B122)</f>
        <v>2</v>
      </c>
      <c r="C120" s="189"/>
      <c r="D120" s="189"/>
      <c r="E120" s="189">
        <f t="shared" ref="E120:I120" si="60">SUM(E121:E122)</f>
        <v>63</v>
      </c>
      <c r="F120" s="189"/>
      <c r="G120" s="206"/>
      <c r="H120" s="206">
        <f t="shared" si="60"/>
        <v>509.29</v>
      </c>
      <c r="I120" s="206">
        <f t="shared" si="60"/>
        <v>629.43000000000006</v>
      </c>
    </row>
    <row r="121" spans="1:9" s="85" customFormat="1" x14ac:dyDescent="0.25">
      <c r="A121" s="188" t="s">
        <v>14</v>
      </c>
      <c r="B121" s="190">
        <v>1</v>
      </c>
      <c r="C121" s="190">
        <f t="shared" ref="C121" si="61">D121+E121</f>
        <v>205</v>
      </c>
      <c r="D121" s="190">
        <f>D4</f>
        <v>179</v>
      </c>
      <c r="E121" s="191">
        <v>26</v>
      </c>
      <c r="F121" s="190"/>
      <c r="G121" s="207">
        <v>4.0419999999999998</v>
      </c>
      <c r="H121" s="192">
        <f t="shared" si="51"/>
        <v>210.18</v>
      </c>
      <c r="I121" s="193">
        <f t="shared" si="52"/>
        <v>259.76</v>
      </c>
    </row>
    <row r="122" spans="1:9" s="85" customFormat="1" x14ac:dyDescent="0.25">
      <c r="A122" s="188" t="s">
        <v>14</v>
      </c>
      <c r="B122" s="190">
        <v>1</v>
      </c>
      <c r="C122" s="190">
        <f>D122+E122</f>
        <v>216</v>
      </c>
      <c r="D122" s="190">
        <f>D121</f>
        <v>179</v>
      </c>
      <c r="E122" s="191">
        <v>37</v>
      </c>
      <c r="F122" s="190"/>
      <c r="G122" s="207">
        <v>4.0419999999999998</v>
      </c>
      <c r="H122" s="192">
        <f t="shared" si="51"/>
        <v>299.11</v>
      </c>
      <c r="I122" s="193">
        <f t="shared" si="52"/>
        <v>369.67</v>
      </c>
    </row>
    <row r="123" spans="1:9" s="85" customFormat="1" x14ac:dyDescent="0.25">
      <c r="A123" s="186" t="s">
        <v>30</v>
      </c>
      <c r="B123" s="187">
        <f>B124</f>
        <v>4</v>
      </c>
      <c r="C123" s="187"/>
      <c r="D123" s="187"/>
      <c r="E123" s="187">
        <f t="shared" ref="E123:I123" si="62">E124</f>
        <v>152</v>
      </c>
      <c r="F123" s="187"/>
      <c r="G123" s="205"/>
      <c r="H123" s="205">
        <f t="shared" si="62"/>
        <v>2817.1699999999996</v>
      </c>
      <c r="I123" s="205">
        <f t="shared" si="62"/>
        <v>3481.74</v>
      </c>
    </row>
    <row r="124" spans="1:9" s="85" customFormat="1" ht="33" x14ac:dyDescent="0.25">
      <c r="A124" s="200" t="s">
        <v>171</v>
      </c>
      <c r="B124" s="189">
        <f>SUM(B125:B128)</f>
        <v>4</v>
      </c>
      <c r="C124" s="189"/>
      <c r="D124" s="189"/>
      <c r="E124" s="189">
        <f t="shared" ref="E124:I124" si="63">SUM(E125:E128)</f>
        <v>152</v>
      </c>
      <c r="F124" s="189"/>
      <c r="G124" s="206"/>
      <c r="H124" s="206">
        <f t="shared" si="63"/>
        <v>2817.1699999999996</v>
      </c>
      <c r="I124" s="206">
        <f t="shared" si="63"/>
        <v>3481.74</v>
      </c>
    </row>
    <row r="125" spans="1:9" s="85" customFormat="1" x14ac:dyDescent="0.25">
      <c r="A125" s="188" t="s">
        <v>34</v>
      </c>
      <c r="B125" s="190">
        <v>1</v>
      </c>
      <c r="C125" s="190">
        <f t="shared" ref="C125:C126" si="64">D125+E125</f>
        <v>221</v>
      </c>
      <c r="D125" s="190">
        <f>D4</f>
        <v>179</v>
      </c>
      <c r="E125" s="191">
        <v>42</v>
      </c>
      <c r="F125" s="190"/>
      <c r="G125" s="193">
        <v>9.2669999999999995</v>
      </c>
      <c r="H125" s="192">
        <f t="shared" si="51"/>
        <v>778.43</v>
      </c>
      <c r="I125" s="193">
        <f t="shared" si="52"/>
        <v>962.06</v>
      </c>
    </row>
    <row r="126" spans="1:9" s="85" customFormat="1" x14ac:dyDescent="0.25">
      <c r="A126" s="188" t="s">
        <v>34</v>
      </c>
      <c r="B126" s="190">
        <v>1</v>
      </c>
      <c r="C126" s="190">
        <f t="shared" si="64"/>
        <v>224</v>
      </c>
      <c r="D126" s="190">
        <f>D125</f>
        <v>179</v>
      </c>
      <c r="E126" s="191">
        <v>45</v>
      </c>
      <c r="F126" s="190"/>
      <c r="G126" s="193">
        <v>9.2669999999999995</v>
      </c>
      <c r="H126" s="192">
        <f t="shared" si="51"/>
        <v>834.03</v>
      </c>
      <c r="I126" s="193">
        <f t="shared" si="52"/>
        <v>1030.78</v>
      </c>
    </row>
    <row r="127" spans="1:9" s="85" customFormat="1" x14ac:dyDescent="0.25">
      <c r="A127" s="188" t="s">
        <v>34</v>
      </c>
      <c r="B127" s="190">
        <v>1</v>
      </c>
      <c r="C127" s="190">
        <f>D127+E127</f>
        <v>224</v>
      </c>
      <c r="D127" s="190">
        <f t="shared" ref="D127:D128" si="65">D126</f>
        <v>179</v>
      </c>
      <c r="E127" s="191">
        <v>45</v>
      </c>
      <c r="F127" s="190"/>
      <c r="G127" s="193">
        <v>9.2669999999999995</v>
      </c>
      <c r="H127" s="192">
        <f t="shared" si="51"/>
        <v>834.03</v>
      </c>
      <c r="I127" s="193">
        <f t="shared" si="52"/>
        <v>1030.78</v>
      </c>
    </row>
    <row r="128" spans="1:9" s="85" customFormat="1" x14ac:dyDescent="0.25">
      <c r="A128" s="188" t="s">
        <v>34</v>
      </c>
      <c r="B128" s="190">
        <v>1</v>
      </c>
      <c r="C128" s="190">
        <f t="shared" ref="C128" si="66">D128+E128</f>
        <v>199</v>
      </c>
      <c r="D128" s="190">
        <f t="shared" si="65"/>
        <v>179</v>
      </c>
      <c r="E128" s="191">
        <v>20</v>
      </c>
      <c r="F128" s="190"/>
      <c r="G128" s="193">
        <v>9.2669999999999995</v>
      </c>
      <c r="H128" s="192">
        <f t="shared" si="51"/>
        <v>370.68</v>
      </c>
      <c r="I128" s="193">
        <f t="shared" si="52"/>
        <v>458.12</v>
      </c>
    </row>
    <row r="129" spans="1:9" s="85" customFormat="1" x14ac:dyDescent="0.25">
      <c r="A129" s="186" t="s">
        <v>37</v>
      </c>
      <c r="B129" s="187">
        <f>B130</f>
        <v>3</v>
      </c>
      <c r="C129" s="187"/>
      <c r="D129" s="187"/>
      <c r="E129" s="187">
        <f t="shared" ref="E129:I129" si="67">E130</f>
        <v>160</v>
      </c>
      <c r="F129" s="187"/>
      <c r="G129" s="205"/>
      <c r="H129" s="205">
        <f t="shared" si="67"/>
        <v>3080.5199999999995</v>
      </c>
      <c r="I129" s="205">
        <f t="shared" si="67"/>
        <v>3807.21</v>
      </c>
    </row>
    <row r="130" spans="1:9" s="85" customFormat="1" ht="33" x14ac:dyDescent="0.25">
      <c r="A130" s="200" t="s">
        <v>171</v>
      </c>
      <c r="B130" s="189">
        <f>SUM(B131:B133)</f>
        <v>3</v>
      </c>
      <c r="C130" s="189"/>
      <c r="D130" s="189"/>
      <c r="E130" s="189">
        <f t="shared" ref="E130:I130" si="68">SUM(E131:E133)</f>
        <v>160</v>
      </c>
      <c r="F130" s="189"/>
      <c r="G130" s="206"/>
      <c r="H130" s="206">
        <f t="shared" si="68"/>
        <v>3080.5199999999995</v>
      </c>
      <c r="I130" s="206">
        <f t="shared" si="68"/>
        <v>3807.21</v>
      </c>
    </row>
    <row r="131" spans="1:9" s="85" customFormat="1" x14ac:dyDescent="0.25">
      <c r="A131" s="188" t="s">
        <v>38</v>
      </c>
      <c r="B131" s="190">
        <v>1</v>
      </c>
      <c r="C131" s="190">
        <f t="shared" ref="C131:C133" si="69">D131+E131</f>
        <v>221</v>
      </c>
      <c r="D131" s="190">
        <f>D4</f>
        <v>179</v>
      </c>
      <c r="E131" s="191">
        <v>42</v>
      </c>
      <c r="F131" s="190"/>
      <c r="G131" s="193">
        <v>9.6039999999999992</v>
      </c>
      <c r="H131" s="192">
        <f t="shared" si="51"/>
        <v>806.74</v>
      </c>
      <c r="I131" s="193">
        <f t="shared" si="52"/>
        <v>997.05</v>
      </c>
    </row>
    <row r="132" spans="1:9" s="85" customFormat="1" x14ac:dyDescent="0.25">
      <c r="A132" s="188" t="s">
        <v>38</v>
      </c>
      <c r="B132" s="190">
        <v>1</v>
      </c>
      <c r="C132" s="190">
        <f t="shared" si="69"/>
        <v>213</v>
      </c>
      <c r="D132" s="190">
        <f>D131</f>
        <v>179</v>
      </c>
      <c r="E132" s="191">
        <v>34</v>
      </c>
      <c r="F132" s="190"/>
      <c r="G132" s="193">
        <v>10.542999999999999</v>
      </c>
      <c r="H132" s="192">
        <f t="shared" si="51"/>
        <v>716.92</v>
      </c>
      <c r="I132" s="193">
        <f t="shared" si="52"/>
        <v>886.04</v>
      </c>
    </row>
    <row r="133" spans="1:9" s="85" customFormat="1" x14ac:dyDescent="0.25">
      <c r="A133" s="188" t="s">
        <v>38</v>
      </c>
      <c r="B133" s="190">
        <v>1</v>
      </c>
      <c r="C133" s="190">
        <f t="shared" si="69"/>
        <v>263</v>
      </c>
      <c r="D133" s="190">
        <f>D132</f>
        <v>179</v>
      </c>
      <c r="E133" s="191">
        <v>84</v>
      </c>
      <c r="F133" s="190"/>
      <c r="G133" s="193">
        <v>9.2669999999999995</v>
      </c>
      <c r="H133" s="192">
        <f t="shared" si="51"/>
        <v>1556.86</v>
      </c>
      <c r="I133" s="193">
        <f t="shared" si="52"/>
        <v>1924.12</v>
      </c>
    </row>
    <row r="134" spans="1:9" s="85" customFormat="1" x14ac:dyDescent="0.25">
      <c r="A134" s="186" t="s">
        <v>35</v>
      </c>
      <c r="B134" s="187">
        <f>B135</f>
        <v>3</v>
      </c>
      <c r="C134" s="187"/>
      <c r="D134" s="187"/>
      <c r="E134" s="187">
        <f t="shared" ref="E134:I134" si="70">E135</f>
        <v>73</v>
      </c>
      <c r="F134" s="187"/>
      <c r="G134" s="205"/>
      <c r="H134" s="205">
        <f t="shared" si="70"/>
        <v>1402.19</v>
      </c>
      <c r="I134" s="205">
        <f t="shared" si="70"/>
        <v>1732.96</v>
      </c>
    </row>
    <row r="135" spans="1:9" s="85" customFormat="1" ht="33" x14ac:dyDescent="0.25">
      <c r="A135" s="200" t="s">
        <v>171</v>
      </c>
      <c r="B135" s="189">
        <f>SUM(B136:B138)</f>
        <v>3</v>
      </c>
      <c r="C135" s="189"/>
      <c r="D135" s="189"/>
      <c r="E135" s="189">
        <f t="shared" ref="E135:I135" si="71">SUM(E136:E138)</f>
        <v>73</v>
      </c>
      <c r="F135" s="189"/>
      <c r="G135" s="206"/>
      <c r="H135" s="206">
        <f t="shared" si="71"/>
        <v>1402.19</v>
      </c>
      <c r="I135" s="206">
        <f t="shared" si="71"/>
        <v>1732.96</v>
      </c>
    </row>
    <row r="136" spans="1:9" s="85" customFormat="1" x14ac:dyDescent="0.25">
      <c r="A136" s="188" t="s">
        <v>36</v>
      </c>
      <c r="B136" s="191">
        <v>1</v>
      </c>
      <c r="C136" s="190">
        <f t="shared" ref="C136:C138" si="72">D136+E136</f>
        <v>214</v>
      </c>
      <c r="D136" s="190">
        <f>D4</f>
        <v>179</v>
      </c>
      <c r="E136" s="191">
        <v>35</v>
      </c>
      <c r="F136" s="190"/>
      <c r="G136" s="193">
        <v>9.6039999999999992</v>
      </c>
      <c r="H136" s="192">
        <f t="shared" ref="H136:H153" si="73">ROUND(G136*E136*2,2)</f>
        <v>672.28</v>
      </c>
      <c r="I136" s="193">
        <f t="shared" ref="I136:I153" si="74">ROUND(H136*1.2359,2)</f>
        <v>830.87</v>
      </c>
    </row>
    <row r="137" spans="1:9" s="85" customFormat="1" x14ac:dyDescent="0.25">
      <c r="A137" s="188" t="s">
        <v>36</v>
      </c>
      <c r="B137" s="191">
        <v>1</v>
      </c>
      <c r="C137" s="190">
        <f t="shared" si="72"/>
        <v>176</v>
      </c>
      <c r="D137" s="190">
        <v>159</v>
      </c>
      <c r="E137" s="191">
        <v>17</v>
      </c>
      <c r="F137" s="190"/>
      <c r="G137" s="193">
        <v>9.6039999999999992</v>
      </c>
      <c r="H137" s="192">
        <f t="shared" si="73"/>
        <v>326.54000000000002</v>
      </c>
      <c r="I137" s="193">
        <f t="shared" si="74"/>
        <v>403.57</v>
      </c>
    </row>
    <row r="138" spans="1:9" s="85" customFormat="1" x14ac:dyDescent="0.25">
      <c r="A138" s="188" t="s">
        <v>36</v>
      </c>
      <c r="B138" s="191">
        <v>1</v>
      </c>
      <c r="C138" s="190">
        <f t="shared" si="72"/>
        <v>180</v>
      </c>
      <c r="D138" s="190">
        <v>159</v>
      </c>
      <c r="E138" s="191">
        <v>21</v>
      </c>
      <c r="F138" s="190"/>
      <c r="G138" s="193">
        <v>9.6039999999999992</v>
      </c>
      <c r="H138" s="192">
        <f t="shared" si="73"/>
        <v>403.37</v>
      </c>
      <c r="I138" s="193">
        <f t="shared" si="74"/>
        <v>498.52</v>
      </c>
    </row>
    <row r="139" spans="1:9" s="85" customFormat="1" x14ac:dyDescent="0.25">
      <c r="A139" s="203" t="s">
        <v>43</v>
      </c>
      <c r="B139" s="187">
        <f>B140+B143</f>
        <v>5</v>
      </c>
      <c r="C139" s="187"/>
      <c r="D139" s="187"/>
      <c r="E139" s="187">
        <f t="shared" ref="E139:I139" si="75">E140+E143</f>
        <v>52</v>
      </c>
      <c r="F139" s="187"/>
      <c r="G139" s="205"/>
      <c r="H139" s="205">
        <f t="shared" si="75"/>
        <v>601.58000000000004</v>
      </c>
      <c r="I139" s="205">
        <f t="shared" si="75"/>
        <v>743.49</v>
      </c>
    </row>
    <row r="140" spans="1:9" s="85" customFormat="1" ht="49.5" x14ac:dyDescent="0.25">
      <c r="A140" s="201" t="s">
        <v>44</v>
      </c>
      <c r="B140" s="189">
        <f>SUM(B141:B142)</f>
        <v>2</v>
      </c>
      <c r="C140" s="189"/>
      <c r="D140" s="189"/>
      <c r="E140" s="189">
        <f t="shared" ref="E140:I140" si="76">SUM(E141:E142)</f>
        <v>42</v>
      </c>
      <c r="F140" s="189"/>
      <c r="G140" s="206"/>
      <c r="H140" s="206">
        <f t="shared" si="76"/>
        <v>515</v>
      </c>
      <c r="I140" s="206">
        <f t="shared" si="76"/>
        <v>636.48</v>
      </c>
    </row>
    <row r="141" spans="1:9" s="85" customFormat="1" x14ac:dyDescent="0.25">
      <c r="A141" s="194" t="s">
        <v>25</v>
      </c>
      <c r="B141" s="191">
        <v>1</v>
      </c>
      <c r="C141" s="190">
        <f t="shared" ref="C141:C142" si="77">D141+E141</f>
        <v>200</v>
      </c>
      <c r="D141" s="190">
        <f>D4</f>
        <v>179</v>
      </c>
      <c r="E141" s="191">
        <v>21</v>
      </c>
      <c r="F141" s="190"/>
      <c r="G141" s="193">
        <v>6.1310000000000002</v>
      </c>
      <c r="H141" s="192">
        <f t="shared" si="73"/>
        <v>257.5</v>
      </c>
      <c r="I141" s="193">
        <f t="shared" si="74"/>
        <v>318.24</v>
      </c>
    </row>
    <row r="142" spans="1:9" s="85" customFormat="1" x14ac:dyDescent="0.25">
      <c r="A142" s="194" t="s">
        <v>25</v>
      </c>
      <c r="B142" s="191">
        <v>1</v>
      </c>
      <c r="C142" s="190">
        <f t="shared" si="77"/>
        <v>200</v>
      </c>
      <c r="D142" s="190">
        <f>D141</f>
        <v>179</v>
      </c>
      <c r="E142" s="191">
        <v>21</v>
      </c>
      <c r="F142" s="190"/>
      <c r="G142" s="193">
        <v>6.1310000000000002</v>
      </c>
      <c r="H142" s="192">
        <f t="shared" si="73"/>
        <v>257.5</v>
      </c>
      <c r="I142" s="193">
        <f t="shared" si="74"/>
        <v>318.24</v>
      </c>
    </row>
    <row r="143" spans="1:9" s="85" customFormat="1" ht="49.5" x14ac:dyDescent="0.25">
      <c r="A143" s="201" t="s">
        <v>45</v>
      </c>
      <c r="B143" s="189">
        <f>SUM(B144:B146)</f>
        <v>3</v>
      </c>
      <c r="C143" s="189"/>
      <c r="D143" s="189"/>
      <c r="E143" s="189">
        <f t="shared" ref="E143:I143" si="78">SUM(E144:E146)</f>
        <v>10</v>
      </c>
      <c r="F143" s="189"/>
      <c r="G143" s="206"/>
      <c r="H143" s="206">
        <f t="shared" si="78"/>
        <v>86.58</v>
      </c>
      <c r="I143" s="206">
        <f t="shared" si="78"/>
        <v>107.01</v>
      </c>
    </row>
    <row r="144" spans="1:9" s="85" customFormat="1" x14ac:dyDescent="0.25">
      <c r="A144" s="194" t="s">
        <v>46</v>
      </c>
      <c r="B144" s="190">
        <v>1</v>
      </c>
      <c r="C144" s="190">
        <f t="shared" ref="C144:C146" si="79">D144+E144</f>
        <v>185</v>
      </c>
      <c r="D144" s="190">
        <f>D4</f>
        <v>179</v>
      </c>
      <c r="E144" s="191">
        <v>6</v>
      </c>
      <c r="F144" s="190"/>
      <c r="G144" s="193">
        <v>4.3289999999999997</v>
      </c>
      <c r="H144" s="192">
        <f t="shared" si="73"/>
        <v>51.95</v>
      </c>
      <c r="I144" s="193">
        <f t="shared" si="74"/>
        <v>64.209999999999994</v>
      </c>
    </row>
    <row r="145" spans="1:9" s="85" customFormat="1" x14ac:dyDescent="0.25">
      <c r="A145" s="194" t="s">
        <v>46</v>
      </c>
      <c r="B145" s="190">
        <v>1</v>
      </c>
      <c r="C145" s="190">
        <f t="shared" si="79"/>
        <v>182</v>
      </c>
      <c r="D145" s="190">
        <f>D144</f>
        <v>179</v>
      </c>
      <c r="E145" s="191">
        <v>3</v>
      </c>
      <c r="F145" s="190"/>
      <c r="G145" s="193">
        <v>4.3289999999999997</v>
      </c>
      <c r="H145" s="192">
        <f t="shared" si="73"/>
        <v>25.97</v>
      </c>
      <c r="I145" s="193">
        <f t="shared" si="74"/>
        <v>32.1</v>
      </c>
    </row>
    <row r="146" spans="1:9" s="85" customFormat="1" x14ac:dyDescent="0.25">
      <c r="A146" s="194" t="s">
        <v>46</v>
      </c>
      <c r="B146" s="190">
        <v>1</v>
      </c>
      <c r="C146" s="190">
        <f t="shared" si="79"/>
        <v>160</v>
      </c>
      <c r="D146" s="190">
        <v>159</v>
      </c>
      <c r="E146" s="191">
        <v>1</v>
      </c>
      <c r="F146" s="190"/>
      <c r="G146" s="193">
        <v>4.3289999999999997</v>
      </c>
      <c r="H146" s="192">
        <f t="shared" si="73"/>
        <v>8.66</v>
      </c>
      <c r="I146" s="193">
        <f t="shared" si="74"/>
        <v>10.7</v>
      </c>
    </row>
    <row r="147" spans="1:9" s="85" customFormat="1" x14ac:dyDescent="0.25">
      <c r="A147" s="202" t="s">
        <v>41</v>
      </c>
      <c r="B147" s="187">
        <f>B148</f>
        <v>5</v>
      </c>
      <c r="C147" s="187"/>
      <c r="D147" s="187"/>
      <c r="E147" s="187">
        <f t="shared" ref="E147:I147" si="80">E148</f>
        <v>163</v>
      </c>
      <c r="F147" s="187"/>
      <c r="G147" s="205"/>
      <c r="H147" s="205">
        <f t="shared" si="80"/>
        <v>2099.0700000000002</v>
      </c>
      <c r="I147" s="205">
        <f t="shared" si="80"/>
        <v>2594.23</v>
      </c>
    </row>
    <row r="148" spans="1:9" s="85" customFormat="1" ht="33" x14ac:dyDescent="0.25">
      <c r="A148" s="200" t="s">
        <v>237</v>
      </c>
      <c r="B148" s="189">
        <f>SUM(B149:B153)</f>
        <v>5</v>
      </c>
      <c r="C148" s="189"/>
      <c r="D148" s="189"/>
      <c r="E148" s="189">
        <f t="shared" ref="E148:I148" si="81">SUM(E149:E153)</f>
        <v>163</v>
      </c>
      <c r="F148" s="189"/>
      <c r="G148" s="206"/>
      <c r="H148" s="206">
        <f t="shared" si="81"/>
        <v>2099.0700000000002</v>
      </c>
      <c r="I148" s="206">
        <f t="shared" si="81"/>
        <v>2594.23</v>
      </c>
    </row>
    <row r="149" spans="1:9" s="85" customFormat="1" x14ac:dyDescent="0.25">
      <c r="A149" s="188" t="s">
        <v>39</v>
      </c>
      <c r="B149" s="190">
        <v>1</v>
      </c>
      <c r="C149" s="190">
        <f t="shared" ref="C149:C153" si="82">D149+E149</f>
        <v>190</v>
      </c>
      <c r="D149" s="190">
        <f>D5</f>
        <v>157</v>
      </c>
      <c r="E149" s="191">
        <v>33</v>
      </c>
      <c r="F149" s="190"/>
      <c r="G149" s="193">
        <v>6.0339999999999998</v>
      </c>
      <c r="H149" s="192">
        <f t="shared" si="73"/>
        <v>398.24</v>
      </c>
      <c r="I149" s="193">
        <f t="shared" si="74"/>
        <v>492.18</v>
      </c>
    </row>
    <row r="150" spans="1:9" s="85" customFormat="1" x14ac:dyDescent="0.25">
      <c r="A150" s="188" t="s">
        <v>39</v>
      </c>
      <c r="B150" s="190">
        <v>1</v>
      </c>
      <c r="C150" s="190">
        <f t="shared" si="82"/>
        <v>190</v>
      </c>
      <c r="D150" s="190">
        <f>D149</f>
        <v>157</v>
      </c>
      <c r="E150" s="191">
        <v>33</v>
      </c>
      <c r="F150" s="190"/>
      <c r="G150" s="193">
        <v>5.9379999999999997</v>
      </c>
      <c r="H150" s="192">
        <f t="shared" si="73"/>
        <v>391.91</v>
      </c>
      <c r="I150" s="193">
        <f t="shared" si="74"/>
        <v>484.36</v>
      </c>
    </row>
    <row r="151" spans="1:9" s="85" customFormat="1" x14ac:dyDescent="0.25">
      <c r="A151" s="188" t="s">
        <v>39</v>
      </c>
      <c r="B151" s="190">
        <v>1</v>
      </c>
      <c r="C151" s="190">
        <f t="shared" si="82"/>
        <v>216</v>
      </c>
      <c r="D151" s="190">
        <f t="shared" ref="D151:D153" si="83">D150</f>
        <v>157</v>
      </c>
      <c r="E151" s="191">
        <v>59</v>
      </c>
      <c r="F151" s="190"/>
      <c r="G151" s="193">
        <v>6.7469999999999999</v>
      </c>
      <c r="H151" s="192">
        <f t="shared" si="73"/>
        <v>796.15</v>
      </c>
      <c r="I151" s="193">
        <f t="shared" si="74"/>
        <v>983.96</v>
      </c>
    </row>
    <row r="152" spans="1:9" s="85" customFormat="1" x14ac:dyDescent="0.25">
      <c r="A152" s="188" t="s">
        <v>39</v>
      </c>
      <c r="B152" s="190">
        <v>1</v>
      </c>
      <c r="C152" s="190">
        <f t="shared" si="82"/>
        <v>184</v>
      </c>
      <c r="D152" s="190">
        <f t="shared" si="83"/>
        <v>157</v>
      </c>
      <c r="E152" s="191">
        <v>27</v>
      </c>
      <c r="F152" s="190"/>
      <c r="G152" s="193">
        <v>6.7469999999999999</v>
      </c>
      <c r="H152" s="192">
        <f t="shared" si="73"/>
        <v>364.34</v>
      </c>
      <c r="I152" s="193">
        <f t="shared" si="74"/>
        <v>450.29</v>
      </c>
    </row>
    <row r="153" spans="1:9" s="85" customFormat="1" x14ac:dyDescent="0.25">
      <c r="A153" s="188" t="s">
        <v>39</v>
      </c>
      <c r="B153" s="190">
        <v>1</v>
      </c>
      <c r="C153" s="190">
        <f t="shared" si="82"/>
        <v>168</v>
      </c>
      <c r="D153" s="190">
        <f t="shared" si="83"/>
        <v>157</v>
      </c>
      <c r="E153" s="191">
        <v>11</v>
      </c>
      <c r="F153" s="190"/>
      <c r="G153" s="193">
        <v>6.7469999999999999</v>
      </c>
      <c r="H153" s="192">
        <f t="shared" si="73"/>
        <v>148.43</v>
      </c>
      <c r="I153" s="193">
        <f t="shared" si="74"/>
        <v>183.44</v>
      </c>
    </row>
    <row r="154" spans="1:9" s="85" customFormat="1" x14ac:dyDescent="0.25">
      <c r="A154" s="186" t="s">
        <v>31</v>
      </c>
      <c r="B154" s="187">
        <f>B155+B160+B165</f>
        <v>10</v>
      </c>
      <c r="C154" s="187"/>
      <c r="D154" s="187"/>
      <c r="E154" s="187">
        <f t="shared" ref="E154:I154" si="84">E155+E160+E165</f>
        <v>257</v>
      </c>
      <c r="F154" s="187"/>
      <c r="G154" s="205"/>
      <c r="H154" s="205">
        <f t="shared" si="84"/>
        <v>3518.27</v>
      </c>
      <c r="I154" s="205">
        <f t="shared" si="84"/>
        <v>4348.22</v>
      </c>
    </row>
    <row r="155" spans="1:9" s="85" customFormat="1" ht="33" x14ac:dyDescent="0.25">
      <c r="A155" s="200" t="s">
        <v>171</v>
      </c>
      <c r="B155" s="189">
        <f>SUM(B156:B159)</f>
        <v>4</v>
      </c>
      <c r="C155" s="189"/>
      <c r="D155" s="189"/>
      <c r="E155" s="189">
        <f t="shared" ref="E155:I155" si="85">SUM(E156:E159)</f>
        <v>80</v>
      </c>
      <c r="F155" s="189"/>
      <c r="G155" s="206"/>
      <c r="H155" s="206">
        <f t="shared" si="85"/>
        <v>1491.8400000000001</v>
      </c>
      <c r="I155" s="206">
        <f t="shared" si="85"/>
        <v>1843.76</v>
      </c>
    </row>
    <row r="156" spans="1:9" s="85" customFormat="1" x14ac:dyDescent="0.25">
      <c r="A156" s="191" t="s">
        <v>32</v>
      </c>
      <c r="B156" s="190">
        <v>1</v>
      </c>
      <c r="C156" s="190">
        <f t="shared" ref="C156:C159" si="86">D156+E156</f>
        <v>187</v>
      </c>
      <c r="D156" s="190">
        <f>D4</f>
        <v>179</v>
      </c>
      <c r="E156" s="191">
        <v>8</v>
      </c>
      <c r="F156" s="190"/>
      <c r="G156" s="193">
        <v>9.3360000000000003</v>
      </c>
      <c r="H156" s="192">
        <f t="shared" ref="H156:H166" si="87">ROUND(G156*E156*2,2)</f>
        <v>149.38</v>
      </c>
      <c r="I156" s="193">
        <f t="shared" ref="I156:I167" si="88">ROUND(H156*1.2359,2)</f>
        <v>184.62</v>
      </c>
    </row>
    <row r="157" spans="1:9" s="85" customFormat="1" x14ac:dyDescent="0.25">
      <c r="A157" s="191" t="s">
        <v>32</v>
      </c>
      <c r="B157" s="190">
        <v>1</v>
      </c>
      <c r="C157" s="190">
        <f t="shared" si="86"/>
        <v>192</v>
      </c>
      <c r="D157" s="190">
        <f>D156</f>
        <v>179</v>
      </c>
      <c r="E157" s="191">
        <v>13</v>
      </c>
      <c r="F157" s="190"/>
      <c r="G157" s="193">
        <v>9.3360000000000003</v>
      </c>
      <c r="H157" s="192">
        <f t="shared" si="87"/>
        <v>242.74</v>
      </c>
      <c r="I157" s="193">
        <f t="shared" si="88"/>
        <v>300</v>
      </c>
    </row>
    <row r="158" spans="1:9" s="85" customFormat="1" x14ac:dyDescent="0.25">
      <c r="A158" s="191" t="s">
        <v>38</v>
      </c>
      <c r="B158" s="190">
        <v>1</v>
      </c>
      <c r="C158" s="190">
        <f t="shared" si="86"/>
        <v>193</v>
      </c>
      <c r="D158" s="190">
        <f>D157</f>
        <v>179</v>
      </c>
      <c r="E158" s="191">
        <v>14</v>
      </c>
      <c r="F158" s="190"/>
      <c r="G158" s="193">
        <v>9.2669999999999995</v>
      </c>
      <c r="H158" s="192">
        <f t="shared" si="87"/>
        <v>259.48</v>
      </c>
      <c r="I158" s="193">
        <f t="shared" si="88"/>
        <v>320.69</v>
      </c>
    </row>
    <row r="159" spans="1:9" s="85" customFormat="1" x14ac:dyDescent="0.25">
      <c r="A159" s="188" t="s">
        <v>32</v>
      </c>
      <c r="B159" s="190">
        <v>1</v>
      </c>
      <c r="C159" s="190">
        <f t="shared" si="86"/>
        <v>224</v>
      </c>
      <c r="D159" s="190">
        <f>D158</f>
        <v>179</v>
      </c>
      <c r="E159" s="191">
        <v>45</v>
      </c>
      <c r="F159" s="190"/>
      <c r="G159" s="193">
        <v>9.3360000000000003</v>
      </c>
      <c r="H159" s="192">
        <f t="shared" si="87"/>
        <v>840.24</v>
      </c>
      <c r="I159" s="193">
        <f t="shared" si="88"/>
        <v>1038.45</v>
      </c>
    </row>
    <row r="160" spans="1:9" s="85" customFormat="1" ht="33" x14ac:dyDescent="0.25">
      <c r="A160" s="200" t="s">
        <v>237</v>
      </c>
      <c r="B160" s="189">
        <f>SUM(B161:B164)</f>
        <v>4</v>
      </c>
      <c r="C160" s="189"/>
      <c r="D160" s="189"/>
      <c r="E160" s="189">
        <f>SUM(E161:E164)</f>
        <v>151</v>
      </c>
      <c r="F160" s="189"/>
      <c r="G160" s="206"/>
      <c r="H160" s="206">
        <f>SUM(H161:H164)</f>
        <v>1801.33</v>
      </c>
      <c r="I160" s="206">
        <f>SUM(I161:I164)</f>
        <v>2226.2600000000002</v>
      </c>
    </row>
    <row r="161" spans="1:1101" x14ac:dyDescent="0.25">
      <c r="A161" s="188" t="s">
        <v>23</v>
      </c>
      <c r="B161" s="190">
        <v>1</v>
      </c>
      <c r="C161" s="190">
        <f t="shared" ref="C161:C164" si="89">D161+E161</f>
        <v>200</v>
      </c>
      <c r="D161" s="190">
        <f>D4</f>
        <v>179</v>
      </c>
      <c r="E161" s="191">
        <v>21</v>
      </c>
      <c r="F161" s="191"/>
      <c r="G161" s="193">
        <v>6.23</v>
      </c>
      <c r="H161" s="192">
        <f t="shared" si="87"/>
        <v>261.66000000000003</v>
      </c>
      <c r="I161" s="193">
        <f t="shared" si="88"/>
        <v>323.39</v>
      </c>
      <c r="J161" s="85"/>
      <c r="K161" s="85"/>
      <c r="L161" s="85"/>
      <c r="M161" s="85"/>
      <c r="N161" s="85"/>
      <c r="O161" s="85"/>
      <c r="P161" s="85"/>
      <c r="Q161" s="85"/>
      <c r="R161" s="85"/>
      <c r="S161" s="85"/>
      <c r="T161" s="85"/>
      <c r="U161" s="85"/>
      <c r="V161" s="85"/>
      <c r="W161" s="85"/>
      <c r="X161" s="85"/>
      <c r="Y161" s="85"/>
      <c r="Z161" s="85"/>
      <c r="AA161" s="85"/>
      <c r="AB161" s="85"/>
      <c r="AC161" s="85"/>
      <c r="AD161" s="85"/>
      <c r="AE161" s="85"/>
      <c r="AF161" s="85"/>
      <c r="AG161" s="85"/>
      <c r="AH161" s="85"/>
      <c r="AI161" s="85"/>
      <c r="AJ161" s="85"/>
      <c r="AK161" s="85"/>
      <c r="AL161" s="85"/>
      <c r="AM161" s="85"/>
      <c r="AN161" s="85"/>
      <c r="AO161" s="85"/>
      <c r="AP161" s="85"/>
      <c r="AQ161" s="85"/>
      <c r="AR161" s="85"/>
      <c r="AS161" s="85"/>
      <c r="AT161" s="85"/>
      <c r="AU161" s="85"/>
      <c r="AV161" s="85"/>
      <c r="AW161" s="85"/>
      <c r="AX161" s="85"/>
      <c r="AY161" s="85"/>
      <c r="AZ161" s="85"/>
      <c r="BA161" s="85"/>
      <c r="BB161" s="85"/>
      <c r="BC161" s="85"/>
      <c r="BD161" s="85"/>
      <c r="BE161" s="85"/>
      <c r="BF161" s="85"/>
      <c r="BG161" s="85"/>
      <c r="BH161" s="85"/>
      <c r="BI161" s="85"/>
      <c r="BJ161" s="85"/>
      <c r="BK161" s="85"/>
      <c r="BL161" s="85"/>
      <c r="BM161" s="85"/>
      <c r="BN161" s="85"/>
      <c r="BO161" s="85"/>
      <c r="BP161" s="85"/>
      <c r="BQ161" s="85"/>
      <c r="BR161" s="85"/>
      <c r="BS161" s="85"/>
      <c r="BT161" s="85"/>
      <c r="BU161" s="85"/>
      <c r="BV161" s="85"/>
      <c r="BW161" s="85"/>
      <c r="BX161" s="85"/>
      <c r="BY161" s="85"/>
      <c r="BZ161" s="85"/>
      <c r="CA161" s="85"/>
      <c r="CB161" s="85"/>
      <c r="CC161" s="85"/>
      <c r="CD161" s="85"/>
      <c r="CE161" s="85"/>
      <c r="CF161" s="85"/>
      <c r="CG161" s="85"/>
      <c r="CH161" s="85"/>
      <c r="CI161" s="85"/>
      <c r="CJ161" s="85"/>
      <c r="CK161" s="85"/>
      <c r="CL161" s="85"/>
      <c r="CM161" s="85"/>
      <c r="CN161" s="85"/>
      <c r="CO161" s="85"/>
      <c r="CP161" s="85"/>
      <c r="CQ161" s="85"/>
      <c r="CR161" s="85"/>
      <c r="CS161" s="85"/>
      <c r="CT161" s="85"/>
      <c r="CU161" s="85"/>
      <c r="CV161" s="85"/>
      <c r="CW161" s="85"/>
      <c r="CX161" s="85"/>
      <c r="CY161" s="85"/>
      <c r="CZ161" s="85"/>
      <c r="DA161" s="85"/>
      <c r="DB161" s="85"/>
      <c r="DC161" s="85"/>
      <c r="DD161" s="85"/>
      <c r="DE161" s="85"/>
      <c r="DF161" s="85"/>
      <c r="DG161" s="85"/>
      <c r="DH161" s="85"/>
      <c r="DI161" s="85"/>
      <c r="DJ161" s="85"/>
      <c r="DK161" s="85"/>
      <c r="DL161" s="85"/>
      <c r="DM161" s="85"/>
      <c r="DN161" s="85"/>
      <c r="DO161" s="85"/>
      <c r="DP161" s="85"/>
      <c r="DQ161" s="85"/>
      <c r="DR161" s="85"/>
      <c r="DS161" s="85"/>
      <c r="DT161" s="85"/>
      <c r="DU161" s="85"/>
      <c r="DV161" s="85"/>
      <c r="DW161" s="85"/>
      <c r="DX161" s="85"/>
      <c r="DY161" s="85"/>
      <c r="DZ161" s="85"/>
      <c r="EA161" s="85"/>
      <c r="EB161" s="85"/>
      <c r="EC161" s="85"/>
      <c r="ED161" s="85"/>
      <c r="EE161" s="85"/>
      <c r="EF161" s="85"/>
      <c r="EG161" s="85"/>
      <c r="EH161" s="85"/>
      <c r="EI161" s="85"/>
      <c r="EJ161" s="85"/>
      <c r="EK161" s="85"/>
      <c r="EL161" s="85"/>
      <c r="EM161" s="85"/>
      <c r="EN161" s="85"/>
      <c r="EO161" s="85"/>
      <c r="EP161" s="85"/>
      <c r="EQ161" s="85"/>
      <c r="ER161" s="85"/>
      <c r="ES161" s="85"/>
      <c r="ET161" s="85"/>
      <c r="EU161" s="85"/>
      <c r="EV161" s="85"/>
      <c r="EW161" s="85"/>
      <c r="EX161" s="85"/>
      <c r="EY161" s="85"/>
      <c r="EZ161" s="85"/>
      <c r="FA161" s="85"/>
      <c r="FB161" s="85"/>
      <c r="FC161" s="85"/>
      <c r="FD161" s="85"/>
      <c r="FE161" s="85"/>
      <c r="FF161" s="85"/>
      <c r="FG161" s="85"/>
      <c r="FH161" s="85"/>
      <c r="FI161" s="85"/>
      <c r="FJ161" s="85"/>
      <c r="FK161" s="85"/>
      <c r="FL161" s="85"/>
      <c r="FM161" s="85"/>
      <c r="FN161" s="85"/>
      <c r="FO161" s="85"/>
      <c r="FP161" s="85"/>
      <c r="FQ161" s="85"/>
      <c r="FR161" s="85"/>
      <c r="FS161" s="85"/>
      <c r="FT161" s="85"/>
      <c r="FU161" s="85"/>
      <c r="FV161" s="85"/>
      <c r="FW161" s="85"/>
      <c r="FX161" s="85"/>
      <c r="FY161" s="85"/>
      <c r="FZ161" s="85"/>
      <c r="GA161" s="85"/>
      <c r="GB161" s="85"/>
      <c r="GC161" s="85"/>
      <c r="GD161" s="85"/>
      <c r="GE161" s="85"/>
      <c r="GF161" s="85"/>
      <c r="GG161" s="85"/>
      <c r="GH161" s="85"/>
      <c r="GI161" s="85"/>
      <c r="GJ161" s="85"/>
      <c r="GK161" s="85"/>
      <c r="GL161" s="85"/>
      <c r="GM161" s="85"/>
      <c r="GN161" s="85"/>
      <c r="GO161" s="85"/>
      <c r="GP161" s="85"/>
      <c r="GQ161" s="85"/>
      <c r="GR161" s="85"/>
      <c r="GS161" s="85"/>
      <c r="GT161" s="85"/>
      <c r="GU161" s="85"/>
      <c r="GV161" s="85"/>
      <c r="GW161" s="85"/>
      <c r="GX161" s="85"/>
      <c r="GY161" s="85"/>
      <c r="GZ161" s="85"/>
      <c r="HA161" s="85"/>
      <c r="HB161" s="85"/>
      <c r="HC161" s="85"/>
      <c r="HD161" s="85"/>
      <c r="HE161" s="85"/>
      <c r="HF161" s="85"/>
      <c r="HG161" s="85"/>
      <c r="HH161" s="85"/>
      <c r="HI161" s="85"/>
      <c r="HJ161" s="85"/>
      <c r="HK161" s="85"/>
      <c r="HL161" s="85"/>
      <c r="HM161" s="85"/>
      <c r="HN161" s="85"/>
      <c r="HO161" s="85"/>
      <c r="HP161" s="85"/>
      <c r="HQ161" s="85"/>
      <c r="HR161" s="85"/>
      <c r="HS161" s="85"/>
      <c r="HT161" s="85"/>
      <c r="HU161" s="85"/>
      <c r="HV161" s="85"/>
      <c r="HW161" s="85"/>
      <c r="HX161" s="85"/>
      <c r="HY161" s="85"/>
      <c r="HZ161" s="85"/>
      <c r="IA161" s="85"/>
      <c r="IB161" s="85"/>
      <c r="IC161" s="85"/>
      <c r="ID161" s="85"/>
      <c r="IE161" s="85"/>
      <c r="IF161" s="85"/>
      <c r="IG161" s="85"/>
      <c r="IH161" s="85"/>
      <c r="II161" s="85"/>
      <c r="IJ161" s="85"/>
      <c r="IK161" s="85"/>
      <c r="IL161" s="85"/>
      <c r="IM161" s="85"/>
      <c r="IN161" s="85"/>
      <c r="IO161" s="85"/>
      <c r="IP161" s="85"/>
      <c r="IQ161" s="85"/>
      <c r="IR161" s="85"/>
      <c r="IS161" s="85"/>
      <c r="IT161" s="85"/>
      <c r="IU161" s="85"/>
      <c r="IV161" s="85"/>
      <c r="IW161" s="85"/>
      <c r="IX161" s="85"/>
      <c r="IY161" s="85"/>
      <c r="IZ161" s="85"/>
      <c r="JA161" s="85"/>
      <c r="JB161" s="85"/>
      <c r="JC161" s="85"/>
      <c r="JD161" s="85"/>
      <c r="JE161" s="85"/>
      <c r="JF161" s="85"/>
      <c r="JG161" s="85"/>
      <c r="JH161" s="85"/>
      <c r="JI161" s="85"/>
      <c r="JJ161" s="85"/>
      <c r="JK161" s="85"/>
      <c r="JL161" s="85"/>
      <c r="JM161" s="85"/>
      <c r="JN161" s="85"/>
      <c r="JO161" s="85"/>
      <c r="JP161" s="85"/>
      <c r="JQ161" s="85"/>
      <c r="JR161" s="85"/>
      <c r="JS161" s="85"/>
      <c r="JT161" s="85"/>
      <c r="JU161" s="85"/>
      <c r="JV161" s="85"/>
      <c r="JW161" s="85"/>
      <c r="JX161" s="85"/>
      <c r="JY161" s="85"/>
      <c r="JZ161" s="85"/>
      <c r="KA161" s="85"/>
      <c r="KB161" s="85"/>
      <c r="KC161" s="85"/>
      <c r="KD161" s="85"/>
      <c r="KE161" s="85"/>
      <c r="KF161" s="85"/>
      <c r="KG161" s="85"/>
      <c r="KH161" s="85"/>
      <c r="KI161" s="85"/>
      <c r="KJ161" s="85"/>
      <c r="KK161" s="85"/>
      <c r="KL161" s="85"/>
      <c r="KM161" s="85"/>
      <c r="KN161" s="85"/>
      <c r="KO161" s="85"/>
      <c r="KP161" s="85"/>
      <c r="KQ161" s="85"/>
      <c r="KR161" s="85"/>
      <c r="KS161" s="85"/>
      <c r="KT161" s="85"/>
      <c r="KU161" s="85"/>
      <c r="KV161" s="85"/>
      <c r="KW161" s="85"/>
      <c r="KX161" s="85"/>
      <c r="KY161" s="85"/>
      <c r="KZ161" s="85"/>
      <c r="LA161" s="85"/>
      <c r="LB161" s="85"/>
      <c r="LC161" s="85"/>
      <c r="LD161" s="85"/>
      <c r="LE161" s="85"/>
      <c r="LF161" s="85"/>
      <c r="LG161" s="85"/>
      <c r="LH161" s="85"/>
      <c r="LI161" s="85"/>
      <c r="LJ161" s="85"/>
      <c r="LK161" s="85"/>
      <c r="LL161" s="85"/>
      <c r="LM161" s="85"/>
      <c r="LN161" s="85"/>
      <c r="LO161" s="85"/>
      <c r="LP161" s="85"/>
      <c r="LQ161" s="85"/>
      <c r="LR161" s="85"/>
      <c r="LS161" s="85"/>
      <c r="LT161" s="85"/>
      <c r="LU161" s="85"/>
      <c r="LV161" s="85"/>
      <c r="LW161" s="85"/>
      <c r="LX161" s="85"/>
      <c r="LY161" s="85"/>
      <c r="LZ161" s="85"/>
      <c r="MA161" s="85"/>
      <c r="MB161" s="85"/>
      <c r="MC161" s="85"/>
      <c r="MD161" s="85"/>
      <c r="ME161" s="85"/>
      <c r="MF161" s="85"/>
      <c r="MG161" s="85"/>
      <c r="MH161" s="85"/>
      <c r="MI161" s="85"/>
      <c r="MJ161" s="85"/>
      <c r="MK161" s="85"/>
      <c r="ML161" s="85"/>
      <c r="MM161" s="85"/>
      <c r="MN161" s="85"/>
      <c r="MO161" s="85"/>
      <c r="MP161" s="85"/>
      <c r="MQ161" s="85"/>
      <c r="MR161" s="85"/>
      <c r="MS161" s="85"/>
      <c r="MT161" s="85"/>
      <c r="MU161" s="85"/>
      <c r="MV161" s="85"/>
      <c r="MW161" s="85"/>
      <c r="MX161" s="85"/>
      <c r="MY161" s="85"/>
      <c r="MZ161" s="85"/>
      <c r="NA161" s="85"/>
      <c r="NB161" s="85"/>
      <c r="NC161" s="85"/>
      <c r="ND161" s="85"/>
      <c r="NE161" s="85"/>
      <c r="NF161" s="85"/>
      <c r="NG161" s="85"/>
      <c r="NH161" s="85"/>
      <c r="NI161" s="85"/>
      <c r="NJ161" s="85"/>
      <c r="NK161" s="85"/>
      <c r="NL161" s="85"/>
      <c r="NM161" s="85"/>
      <c r="NN161" s="85"/>
      <c r="NO161" s="85"/>
      <c r="NP161" s="85"/>
      <c r="NQ161" s="85"/>
      <c r="NR161" s="85"/>
      <c r="NS161" s="85"/>
      <c r="NT161" s="85"/>
      <c r="NU161" s="85"/>
      <c r="NV161" s="85"/>
      <c r="NW161" s="85"/>
      <c r="NX161" s="85"/>
      <c r="NY161" s="85"/>
      <c r="NZ161" s="85"/>
      <c r="OA161" s="85"/>
      <c r="OB161" s="85"/>
      <c r="OC161" s="85"/>
      <c r="OD161" s="85"/>
      <c r="OE161" s="85"/>
      <c r="OF161" s="85"/>
      <c r="OG161" s="85"/>
      <c r="OH161" s="85"/>
      <c r="OI161" s="85"/>
      <c r="OJ161" s="85"/>
      <c r="OK161" s="85"/>
      <c r="OL161" s="85"/>
      <c r="OM161" s="85"/>
      <c r="ON161" s="85"/>
      <c r="OO161" s="85"/>
      <c r="OP161" s="85"/>
      <c r="OQ161" s="85"/>
      <c r="OR161" s="85"/>
      <c r="OS161" s="85"/>
      <c r="OT161" s="85"/>
      <c r="OU161" s="85"/>
      <c r="OV161" s="85"/>
      <c r="OW161" s="85"/>
      <c r="OX161" s="85"/>
      <c r="OY161" s="85"/>
      <c r="OZ161" s="85"/>
      <c r="PA161" s="85"/>
      <c r="PB161" s="85"/>
      <c r="PC161" s="85"/>
      <c r="PD161" s="85"/>
      <c r="PE161" s="85"/>
      <c r="PF161" s="85"/>
      <c r="PG161" s="85"/>
      <c r="PH161" s="85"/>
      <c r="PI161" s="85"/>
      <c r="PJ161" s="85"/>
      <c r="PK161" s="85"/>
      <c r="PL161" s="85"/>
      <c r="PM161" s="85"/>
      <c r="PN161" s="85"/>
      <c r="PO161" s="85"/>
      <c r="PP161" s="85"/>
      <c r="PQ161" s="85"/>
      <c r="PR161" s="85"/>
      <c r="PS161" s="85"/>
      <c r="PT161" s="85"/>
      <c r="PU161" s="85"/>
      <c r="PV161" s="85"/>
      <c r="PW161" s="85"/>
      <c r="PX161" s="85"/>
      <c r="PY161" s="85"/>
      <c r="PZ161" s="85"/>
      <c r="QA161" s="85"/>
      <c r="QB161" s="85"/>
      <c r="QC161" s="85"/>
      <c r="QD161" s="85"/>
      <c r="QE161" s="85"/>
      <c r="QF161" s="85"/>
      <c r="QG161" s="85"/>
      <c r="QH161" s="85"/>
      <c r="QI161" s="85"/>
      <c r="QJ161" s="85"/>
      <c r="QK161" s="85"/>
      <c r="QL161" s="85"/>
      <c r="QM161" s="85"/>
      <c r="QN161" s="85"/>
      <c r="QO161" s="85"/>
      <c r="QP161" s="85"/>
      <c r="QQ161" s="85"/>
      <c r="QR161" s="85"/>
      <c r="QS161" s="85"/>
      <c r="QT161" s="85"/>
      <c r="QU161" s="85"/>
      <c r="QV161" s="85"/>
      <c r="QW161" s="85"/>
      <c r="QX161" s="85"/>
      <c r="QY161" s="85"/>
      <c r="QZ161" s="85"/>
      <c r="RA161" s="85"/>
      <c r="RB161" s="85"/>
      <c r="RC161" s="85"/>
      <c r="RD161" s="85"/>
      <c r="RE161" s="85"/>
      <c r="RF161" s="85"/>
      <c r="RG161" s="85"/>
      <c r="RH161" s="85"/>
      <c r="RI161" s="85"/>
      <c r="RJ161" s="85"/>
      <c r="RK161" s="85"/>
      <c r="RL161" s="85"/>
      <c r="RM161" s="85"/>
      <c r="RN161" s="85"/>
      <c r="RO161" s="85"/>
      <c r="RP161" s="85"/>
      <c r="RQ161" s="85"/>
      <c r="RR161" s="85"/>
      <c r="RS161" s="85"/>
      <c r="RT161" s="85"/>
      <c r="RU161" s="85"/>
      <c r="RV161" s="85"/>
      <c r="RW161" s="85"/>
      <c r="RX161" s="85"/>
      <c r="RY161" s="85"/>
      <c r="RZ161" s="85"/>
      <c r="SA161" s="85"/>
      <c r="SB161" s="85"/>
      <c r="SC161" s="85"/>
      <c r="SD161" s="85"/>
      <c r="SE161" s="85"/>
      <c r="SF161" s="85"/>
      <c r="SG161" s="85"/>
      <c r="SH161" s="85"/>
      <c r="SI161" s="85"/>
      <c r="SJ161" s="85"/>
      <c r="SK161" s="85"/>
      <c r="SL161" s="85"/>
      <c r="SM161" s="85"/>
      <c r="SN161" s="85"/>
      <c r="SO161" s="85"/>
      <c r="SP161" s="85"/>
      <c r="SQ161" s="85"/>
      <c r="SR161" s="85"/>
      <c r="SS161" s="85"/>
      <c r="ST161" s="85"/>
      <c r="SU161" s="85"/>
      <c r="SV161" s="85"/>
      <c r="SW161" s="85"/>
      <c r="SX161" s="85"/>
      <c r="SY161" s="85"/>
      <c r="SZ161" s="85"/>
      <c r="TA161" s="85"/>
      <c r="TB161" s="85"/>
      <c r="TC161" s="85"/>
      <c r="TD161" s="85"/>
      <c r="TE161" s="85"/>
      <c r="TF161" s="85"/>
      <c r="TG161" s="85"/>
      <c r="TH161" s="85"/>
      <c r="TI161" s="85"/>
      <c r="TJ161" s="85"/>
      <c r="TK161" s="85"/>
      <c r="TL161" s="85"/>
      <c r="TM161" s="85"/>
      <c r="TN161" s="85"/>
      <c r="TO161" s="85"/>
      <c r="TP161" s="85"/>
      <c r="TQ161" s="85"/>
      <c r="TR161" s="85"/>
      <c r="TS161" s="85"/>
      <c r="TT161" s="85"/>
      <c r="TU161" s="85"/>
      <c r="TV161" s="85"/>
      <c r="TW161" s="85"/>
      <c r="TX161" s="85"/>
      <c r="TY161" s="85"/>
      <c r="TZ161" s="85"/>
      <c r="UA161" s="85"/>
      <c r="UB161" s="85"/>
      <c r="UC161" s="85"/>
      <c r="UD161" s="85"/>
      <c r="UE161" s="85"/>
      <c r="UF161" s="85"/>
      <c r="UG161" s="85"/>
      <c r="UH161" s="85"/>
      <c r="UI161" s="85"/>
      <c r="UJ161" s="85"/>
      <c r="UK161" s="85"/>
      <c r="UL161" s="85"/>
      <c r="UM161" s="85"/>
      <c r="UN161" s="85"/>
      <c r="UO161" s="85"/>
      <c r="UP161" s="85"/>
      <c r="UQ161" s="85"/>
      <c r="UR161" s="85"/>
      <c r="US161" s="85"/>
      <c r="UT161" s="85"/>
      <c r="UU161" s="85"/>
      <c r="UV161" s="85"/>
      <c r="UW161" s="85"/>
      <c r="UX161" s="85"/>
      <c r="UY161" s="85"/>
      <c r="UZ161" s="85"/>
      <c r="VA161" s="85"/>
      <c r="VB161" s="85"/>
      <c r="VC161" s="85"/>
      <c r="VD161" s="85"/>
      <c r="VE161" s="85"/>
      <c r="VF161" s="85"/>
      <c r="VG161" s="85"/>
      <c r="VH161" s="85"/>
      <c r="VI161" s="85"/>
      <c r="VJ161" s="85"/>
      <c r="VK161" s="85"/>
      <c r="VL161" s="85"/>
      <c r="VM161" s="85"/>
      <c r="VN161" s="85"/>
      <c r="VO161" s="85"/>
      <c r="VP161" s="85"/>
      <c r="VQ161" s="85"/>
      <c r="VR161" s="85"/>
      <c r="VS161" s="85"/>
      <c r="VT161" s="85"/>
      <c r="VU161" s="85"/>
      <c r="VV161" s="85"/>
      <c r="VW161" s="85"/>
      <c r="VX161" s="85"/>
      <c r="VY161" s="85"/>
      <c r="VZ161" s="85"/>
      <c r="WA161" s="85"/>
      <c r="WB161" s="85"/>
      <c r="WC161" s="85"/>
      <c r="WD161" s="85"/>
      <c r="WE161" s="85"/>
      <c r="WF161" s="85"/>
      <c r="WG161" s="85"/>
      <c r="WH161" s="85"/>
      <c r="WI161" s="85"/>
      <c r="WJ161" s="85"/>
      <c r="WK161" s="85"/>
      <c r="WL161" s="85"/>
      <c r="WM161" s="85"/>
      <c r="WN161" s="85"/>
      <c r="WO161" s="85"/>
      <c r="WP161" s="85"/>
      <c r="WQ161" s="85"/>
      <c r="WR161" s="85"/>
      <c r="WS161" s="85"/>
      <c r="WT161" s="85"/>
      <c r="WU161" s="85"/>
      <c r="WV161" s="85"/>
      <c r="WW161" s="85"/>
      <c r="WX161" s="85"/>
      <c r="WY161" s="85"/>
      <c r="WZ161" s="85"/>
      <c r="XA161" s="85"/>
      <c r="XB161" s="85"/>
      <c r="XC161" s="85"/>
      <c r="XD161" s="85"/>
      <c r="XE161" s="85"/>
      <c r="XF161" s="85"/>
      <c r="XG161" s="85"/>
      <c r="XH161" s="85"/>
      <c r="XI161" s="85"/>
      <c r="XJ161" s="85"/>
      <c r="XK161" s="85"/>
      <c r="XL161" s="85"/>
      <c r="XM161" s="85"/>
      <c r="XN161" s="85"/>
      <c r="XO161" s="85"/>
      <c r="XP161" s="85"/>
      <c r="XQ161" s="85"/>
      <c r="XR161" s="85"/>
      <c r="XS161" s="85"/>
      <c r="XT161" s="85"/>
      <c r="XU161" s="85"/>
      <c r="XV161" s="85"/>
      <c r="XW161" s="85"/>
      <c r="XX161" s="85"/>
      <c r="XY161" s="85"/>
      <c r="XZ161" s="85"/>
      <c r="YA161" s="85"/>
      <c r="YB161" s="85"/>
      <c r="YC161" s="85"/>
      <c r="YD161" s="85"/>
      <c r="YE161" s="85"/>
      <c r="YF161" s="85"/>
      <c r="YG161" s="85"/>
      <c r="YH161" s="85"/>
      <c r="YI161" s="85"/>
      <c r="YJ161" s="85"/>
      <c r="YK161" s="85"/>
      <c r="YL161" s="85"/>
      <c r="YM161" s="85"/>
      <c r="YN161" s="85"/>
      <c r="YO161" s="85"/>
      <c r="YP161" s="85"/>
      <c r="YQ161" s="85"/>
      <c r="YR161" s="85"/>
      <c r="YS161" s="85"/>
      <c r="YT161" s="85"/>
      <c r="YU161" s="85"/>
      <c r="YV161" s="85"/>
      <c r="YW161" s="85"/>
      <c r="YX161" s="85"/>
      <c r="YY161" s="85"/>
      <c r="YZ161" s="85"/>
      <c r="ZA161" s="85"/>
      <c r="ZB161" s="85"/>
      <c r="ZC161" s="85"/>
      <c r="ZD161" s="85"/>
      <c r="ZE161" s="85"/>
      <c r="ZF161" s="85"/>
      <c r="ZG161" s="85"/>
      <c r="ZH161" s="85"/>
      <c r="ZI161" s="85"/>
      <c r="ZJ161" s="85"/>
      <c r="ZK161" s="85"/>
      <c r="ZL161" s="85"/>
      <c r="ZM161" s="85"/>
      <c r="ZN161" s="85"/>
      <c r="ZO161" s="85"/>
      <c r="ZP161" s="85"/>
      <c r="ZQ161" s="85"/>
      <c r="ZR161" s="85"/>
      <c r="ZS161" s="85"/>
      <c r="ZT161" s="85"/>
      <c r="ZU161" s="85"/>
      <c r="ZV161" s="85"/>
      <c r="ZW161" s="85"/>
      <c r="ZX161" s="85"/>
      <c r="ZY161" s="85"/>
      <c r="ZZ161" s="85"/>
      <c r="AAA161" s="85"/>
      <c r="AAB161" s="85"/>
      <c r="AAC161" s="85"/>
      <c r="AAD161" s="85"/>
      <c r="AAE161" s="85"/>
      <c r="AAF161" s="85"/>
      <c r="AAG161" s="85"/>
      <c r="AAH161" s="85"/>
      <c r="AAI161" s="85"/>
      <c r="AAJ161" s="85"/>
      <c r="AAK161" s="85"/>
      <c r="AAL161" s="85"/>
      <c r="AAM161" s="85"/>
      <c r="AAN161" s="85"/>
      <c r="AAO161" s="85"/>
      <c r="AAP161" s="85"/>
      <c r="AAQ161" s="85"/>
      <c r="AAR161" s="85"/>
      <c r="AAS161" s="85"/>
      <c r="AAT161" s="85"/>
      <c r="AAU161" s="85"/>
      <c r="AAV161" s="85"/>
      <c r="AAW161" s="85"/>
      <c r="AAX161" s="85"/>
      <c r="AAY161" s="85"/>
      <c r="AAZ161" s="85"/>
      <c r="ABA161" s="85"/>
      <c r="ABB161" s="85"/>
      <c r="ABC161" s="85"/>
      <c r="ABD161" s="85"/>
      <c r="ABE161" s="85"/>
      <c r="ABF161" s="85"/>
      <c r="ABG161" s="85"/>
      <c r="ABH161" s="85"/>
      <c r="ABI161" s="85"/>
      <c r="ABJ161" s="85"/>
      <c r="ABK161" s="85"/>
      <c r="ABL161" s="85"/>
      <c r="ABM161" s="85"/>
      <c r="ABN161" s="85"/>
      <c r="ABO161" s="85"/>
      <c r="ABP161" s="85"/>
      <c r="ABQ161" s="85"/>
      <c r="ABR161" s="85"/>
      <c r="ABS161" s="85"/>
      <c r="ABT161" s="85"/>
      <c r="ABU161" s="85"/>
      <c r="ABV161" s="85"/>
      <c r="ABW161" s="85"/>
      <c r="ABX161" s="85"/>
      <c r="ABY161" s="85"/>
      <c r="ABZ161" s="85"/>
      <c r="ACA161" s="85"/>
      <c r="ACB161" s="85"/>
      <c r="ACC161" s="85"/>
      <c r="ACD161" s="85"/>
      <c r="ACE161" s="85"/>
      <c r="ACF161" s="85"/>
      <c r="ACG161" s="85"/>
      <c r="ACH161" s="85"/>
      <c r="ACI161" s="85"/>
      <c r="ACJ161" s="85"/>
      <c r="ACK161" s="85"/>
      <c r="ACL161" s="85"/>
      <c r="ACM161" s="85"/>
      <c r="ACN161" s="85"/>
      <c r="ACO161" s="85"/>
      <c r="ACP161" s="85"/>
      <c r="ACQ161" s="85"/>
      <c r="ACR161" s="85"/>
      <c r="ACS161" s="85"/>
      <c r="ACT161" s="85"/>
      <c r="ACU161" s="85"/>
      <c r="ACV161" s="85"/>
      <c r="ACW161" s="85"/>
      <c r="ACX161" s="85"/>
      <c r="ACY161" s="85"/>
      <c r="ACZ161" s="85"/>
      <c r="ADA161" s="85"/>
      <c r="ADB161" s="85"/>
      <c r="ADC161" s="85"/>
      <c r="ADD161" s="85"/>
      <c r="ADE161" s="85"/>
      <c r="ADF161" s="85"/>
      <c r="ADG161" s="85"/>
      <c r="ADH161" s="85"/>
      <c r="ADI161" s="85"/>
      <c r="ADJ161" s="85"/>
      <c r="ADK161" s="85"/>
      <c r="ADL161" s="85"/>
      <c r="ADM161" s="85"/>
      <c r="ADN161" s="85"/>
      <c r="ADO161" s="85"/>
      <c r="ADP161" s="85"/>
      <c r="ADQ161" s="85"/>
      <c r="ADR161" s="85"/>
      <c r="ADS161" s="85"/>
      <c r="ADT161" s="85"/>
      <c r="ADU161" s="85"/>
      <c r="ADV161" s="85"/>
      <c r="ADW161" s="85"/>
      <c r="ADX161" s="85"/>
      <c r="ADY161" s="85"/>
      <c r="ADZ161" s="85"/>
      <c r="AEA161" s="85"/>
      <c r="AEB161" s="85"/>
      <c r="AEC161" s="85"/>
      <c r="AED161" s="85"/>
      <c r="AEE161" s="85"/>
      <c r="AEF161" s="85"/>
      <c r="AEG161" s="85"/>
      <c r="AEH161" s="85"/>
      <c r="AEI161" s="85"/>
      <c r="AEJ161" s="85"/>
      <c r="AEK161" s="85"/>
      <c r="AEL161" s="85"/>
      <c r="AEM161" s="85"/>
      <c r="AEN161" s="85"/>
      <c r="AEO161" s="85"/>
      <c r="AEP161" s="85"/>
      <c r="AEQ161" s="85"/>
      <c r="AER161" s="85"/>
      <c r="AES161" s="85"/>
      <c r="AET161" s="85"/>
      <c r="AEU161" s="85"/>
      <c r="AEV161" s="85"/>
      <c r="AEW161" s="85"/>
      <c r="AEX161" s="85"/>
      <c r="AEY161" s="85"/>
      <c r="AEZ161" s="85"/>
      <c r="AFA161" s="85"/>
      <c r="AFB161" s="85"/>
      <c r="AFC161" s="85"/>
      <c r="AFD161" s="85"/>
      <c r="AFE161" s="85"/>
      <c r="AFF161" s="85"/>
      <c r="AFG161" s="85"/>
      <c r="AFH161" s="85"/>
      <c r="AFI161" s="85"/>
      <c r="AFJ161" s="85"/>
      <c r="AFK161" s="85"/>
      <c r="AFL161" s="85"/>
      <c r="AFM161" s="85"/>
      <c r="AFN161" s="85"/>
      <c r="AFO161" s="85"/>
      <c r="AFP161" s="85"/>
      <c r="AFQ161" s="85"/>
      <c r="AFR161" s="85"/>
      <c r="AFS161" s="85"/>
      <c r="AFT161" s="85"/>
      <c r="AFU161" s="85"/>
      <c r="AFV161" s="85"/>
      <c r="AFW161" s="85"/>
      <c r="AFX161" s="85"/>
      <c r="AFY161" s="85"/>
      <c r="AFZ161" s="85"/>
      <c r="AGA161" s="85"/>
      <c r="AGB161" s="85"/>
      <c r="AGC161" s="85"/>
      <c r="AGD161" s="85"/>
      <c r="AGE161" s="85"/>
      <c r="AGF161" s="85"/>
      <c r="AGG161" s="85"/>
      <c r="AGH161" s="85"/>
      <c r="AGI161" s="85"/>
      <c r="AGJ161" s="85"/>
      <c r="AGK161" s="85"/>
      <c r="AGL161" s="85"/>
      <c r="AGM161" s="85"/>
      <c r="AGN161" s="85"/>
      <c r="AGO161" s="85"/>
      <c r="AGP161" s="85"/>
      <c r="AGQ161" s="85"/>
      <c r="AGR161" s="85"/>
      <c r="AGS161" s="85"/>
      <c r="AGT161" s="85"/>
      <c r="AGU161" s="85"/>
      <c r="AGV161" s="85"/>
      <c r="AGW161" s="85"/>
      <c r="AGX161" s="85"/>
      <c r="AGY161" s="85"/>
      <c r="AGZ161" s="85"/>
      <c r="AHA161" s="85"/>
      <c r="AHB161" s="85"/>
      <c r="AHC161" s="85"/>
      <c r="AHD161" s="85"/>
      <c r="AHE161" s="85"/>
      <c r="AHF161" s="85"/>
      <c r="AHG161" s="85"/>
      <c r="AHH161" s="85"/>
      <c r="AHI161" s="85"/>
      <c r="AHJ161" s="85"/>
      <c r="AHK161" s="85"/>
      <c r="AHL161" s="85"/>
      <c r="AHM161" s="85"/>
      <c r="AHN161" s="85"/>
      <c r="AHO161" s="85"/>
      <c r="AHP161" s="85"/>
      <c r="AHQ161" s="85"/>
      <c r="AHR161" s="85"/>
      <c r="AHS161" s="85"/>
      <c r="AHT161" s="85"/>
      <c r="AHU161" s="85"/>
      <c r="AHV161" s="85"/>
      <c r="AHW161" s="85"/>
      <c r="AHX161" s="85"/>
      <c r="AHY161" s="85"/>
      <c r="AHZ161" s="85"/>
      <c r="AIA161" s="85"/>
      <c r="AIB161" s="85"/>
      <c r="AIC161" s="85"/>
      <c r="AID161" s="85"/>
      <c r="AIE161" s="85"/>
      <c r="AIF161" s="85"/>
      <c r="AIG161" s="85"/>
      <c r="AIH161" s="85"/>
      <c r="AII161" s="85"/>
      <c r="AIJ161" s="85"/>
      <c r="AIK161" s="85"/>
      <c r="AIL161" s="85"/>
      <c r="AIM161" s="85"/>
      <c r="AIN161" s="85"/>
      <c r="AIO161" s="85"/>
      <c r="AIP161" s="85"/>
      <c r="AIQ161" s="85"/>
      <c r="AIR161" s="85"/>
      <c r="AIS161" s="85"/>
      <c r="AIT161" s="85"/>
      <c r="AIU161" s="85"/>
      <c r="AIV161" s="85"/>
      <c r="AIW161" s="85"/>
      <c r="AIX161" s="85"/>
      <c r="AIY161" s="85"/>
      <c r="AIZ161" s="85"/>
      <c r="AJA161" s="85"/>
      <c r="AJB161" s="85"/>
      <c r="AJC161" s="85"/>
      <c r="AJD161" s="85"/>
      <c r="AJE161" s="85"/>
      <c r="AJF161" s="85"/>
      <c r="AJG161" s="85"/>
      <c r="AJH161" s="85"/>
      <c r="AJI161" s="85"/>
      <c r="AJJ161" s="85"/>
      <c r="AJK161" s="85"/>
      <c r="AJL161" s="85"/>
      <c r="AJM161" s="85"/>
      <c r="AJN161" s="85"/>
      <c r="AJO161" s="85"/>
      <c r="AJP161" s="85"/>
      <c r="AJQ161" s="85"/>
      <c r="AJR161" s="85"/>
      <c r="AJS161" s="85"/>
      <c r="AJT161" s="85"/>
      <c r="AJU161" s="85"/>
      <c r="AJV161" s="85"/>
      <c r="AJW161" s="85"/>
      <c r="AJX161" s="85"/>
      <c r="AJY161" s="85"/>
      <c r="AJZ161" s="85"/>
      <c r="AKA161" s="85"/>
      <c r="AKB161" s="85"/>
      <c r="AKC161" s="85"/>
      <c r="AKD161" s="85"/>
      <c r="AKE161" s="85"/>
      <c r="AKF161" s="85"/>
      <c r="AKG161" s="85"/>
      <c r="AKH161" s="85"/>
      <c r="AKI161" s="85"/>
      <c r="AKJ161" s="85"/>
      <c r="AKK161" s="85"/>
      <c r="AKL161" s="85"/>
      <c r="AKM161" s="85"/>
      <c r="AKN161" s="85"/>
      <c r="AKO161" s="85"/>
      <c r="AKP161" s="85"/>
      <c r="AKQ161" s="85"/>
      <c r="AKR161" s="85"/>
      <c r="AKS161" s="85"/>
      <c r="AKT161" s="85"/>
      <c r="AKU161" s="85"/>
      <c r="AKV161" s="85"/>
      <c r="AKW161" s="85"/>
      <c r="AKX161" s="85"/>
      <c r="AKY161" s="85"/>
      <c r="AKZ161" s="85"/>
      <c r="ALA161" s="85"/>
      <c r="ALB161" s="85"/>
      <c r="ALC161" s="85"/>
      <c r="ALD161" s="85"/>
      <c r="ALE161" s="85"/>
      <c r="ALF161" s="85"/>
      <c r="ALG161" s="85"/>
      <c r="ALH161" s="85"/>
      <c r="ALI161" s="85"/>
      <c r="ALJ161" s="85"/>
      <c r="ALK161" s="85"/>
      <c r="ALL161" s="85"/>
      <c r="ALM161" s="85"/>
      <c r="ALN161" s="85"/>
      <c r="ALO161" s="85"/>
      <c r="ALP161" s="85"/>
      <c r="ALQ161" s="85"/>
      <c r="ALR161" s="85"/>
      <c r="ALS161" s="85"/>
      <c r="ALT161" s="85"/>
      <c r="ALU161" s="85"/>
      <c r="ALV161" s="85"/>
      <c r="ALW161" s="85"/>
      <c r="ALX161" s="85"/>
      <c r="ALY161" s="85"/>
      <c r="ALZ161" s="85"/>
      <c r="AMA161" s="85"/>
      <c r="AMB161" s="85"/>
      <c r="AMC161" s="85"/>
      <c r="AMD161" s="85"/>
      <c r="AME161" s="85"/>
      <c r="AMF161" s="85"/>
      <c r="AMG161" s="85"/>
      <c r="AMH161" s="85"/>
      <c r="AMI161" s="85"/>
      <c r="AMJ161" s="85"/>
      <c r="AMK161" s="85"/>
      <c r="AML161" s="85"/>
      <c r="AMM161" s="85"/>
      <c r="AMN161" s="85"/>
      <c r="AMO161" s="85"/>
      <c r="AMP161" s="85"/>
      <c r="AMQ161" s="85"/>
      <c r="AMR161" s="85"/>
      <c r="AMS161" s="85"/>
      <c r="AMT161" s="85"/>
      <c r="AMU161" s="85"/>
      <c r="AMV161" s="85"/>
      <c r="AMW161" s="85"/>
      <c r="AMX161" s="85"/>
      <c r="AMY161" s="85"/>
      <c r="AMZ161" s="85"/>
      <c r="ANA161" s="85"/>
      <c r="ANB161" s="85"/>
      <c r="ANC161" s="85"/>
      <c r="AND161" s="85"/>
      <c r="ANE161" s="85"/>
      <c r="ANF161" s="85"/>
      <c r="ANG161" s="85"/>
      <c r="ANH161" s="85"/>
      <c r="ANI161" s="85"/>
      <c r="ANJ161" s="85"/>
      <c r="ANK161" s="85"/>
      <c r="ANL161" s="85"/>
      <c r="ANM161" s="85"/>
      <c r="ANN161" s="85"/>
      <c r="ANO161" s="85"/>
      <c r="ANP161" s="85"/>
      <c r="ANQ161" s="85"/>
      <c r="ANR161" s="85"/>
      <c r="ANS161" s="85"/>
      <c r="ANT161" s="85"/>
      <c r="ANU161" s="85"/>
      <c r="ANV161" s="85"/>
      <c r="ANW161" s="85"/>
      <c r="ANX161" s="85"/>
      <c r="ANY161" s="85"/>
      <c r="ANZ161" s="85"/>
      <c r="AOA161" s="85"/>
      <c r="AOB161" s="85"/>
      <c r="AOC161" s="85"/>
      <c r="AOD161" s="85"/>
      <c r="AOE161" s="85"/>
      <c r="AOF161" s="85"/>
      <c r="AOG161" s="85"/>
      <c r="AOH161" s="85"/>
      <c r="AOI161" s="85"/>
      <c r="AOJ161" s="85"/>
      <c r="AOK161" s="85"/>
      <c r="AOL161" s="85"/>
      <c r="AOM161" s="85"/>
      <c r="AON161" s="85"/>
      <c r="AOO161" s="85"/>
      <c r="AOP161" s="85"/>
      <c r="AOQ161" s="85"/>
      <c r="AOR161" s="85"/>
      <c r="AOS161" s="85"/>
      <c r="AOT161" s="85"/>
      <c r="AOU161" s="85"/>
      <c r="AOV161" s="85"/>
      <c r="AOW161" s="85"/>
      <c r="AOX161" s="85"/>
      <c r="AOY161" s="85"/>
      <c r="AOZ161" s="85"/>
      <c r="APA161" s="85"/>
      <c r="APB161" s="85"/>
      <c r="APC161" s="85"/>
      <c r="APD161" s="85"/>
      <c r="APE161" s="85"/>
      <c r="APF161" s="85"/>
      <c r="APG161" s="85"/>
      <c r="APH161" s="85"/>
      <c r="API161" s="85"/>
    </row>
    <row r="162" spans="1:1101" x14ac:dyDescent="0.25">
      <c r="A162" s="188" t="s">
        <v>23</v>
      </c>
      <c r="B162" s="190">
        <v>1</v>
      </c>
      <c r="C162" s="190">
        <f t="shared" si="89"/>
        <v>216</v>
      </c>
      <c r="D162" s="190">
        <f>D161</f>
        <v>179</v>
      </c>
      <c r="E162" s="191">
        <v>37</v>
      </c>
      <c r="F162" s="191"/>
      <c r="G162" s="193">
        <v>5.3959999999999999</v>
      </c>
      <c r="H162" s="192">
        <f t="shared" si="87"/>
        <v>399.3</v>
      </c>
      <c r="I162" s="193">
        <f t="shared" si="88"/>
        <v>493.49</v>
      </c>
      <c r="J162" s="85"/>
      <c r="K162" s="85"/>
      <c r="L162" s="85"/>
      <c r="M162" s="85"/>
      <c r="N162" s="85"/>
      <c r="O162" s="85"/>
      <c r="P162" s="85"/>
      <c r="Q162" s="85"/>
      <c r="R162" s="85"/>
      <c r="S162" s="85"/>
      <c r="T162" s="85"/>
      <c r="U162" s="85"/>
      <c r="V162" s="85"/>
      <c r="W162" s="85"/>
      <c r="X162" s="85"/>
      <c r="Y162" s="85"/>
      <c r="Z162" s="85"/>
      <c r="AA162" s="85"/>
      <c r="AB162" s="85"/>
      <c r="AC162" s="85"/>
      <c r="AD162" s="85"/>
      <c r="AE162" s="85"/>
      <c r="AF162" s="85"/>
      <c r="AG162" s="85"/>
      <c r="AH162" s="85"/>
      <c r="AI162" s="85"/>
      <c r="AJ162" s="85"/>
      <c r="AK162" s="85"/>
      <c r="AL162" s="85"/>
      <c r="AM162" s="85"/>
      <c r="AN162" s="85"/>
      <c r="AO162" s="85"/>
      <c r="AP162" s="85"/>
      <c r="AQ162" s="85"/>
      <c r="AR162" s="85"/>
      <c r="AS162" s="85"/>
      <c r="AT162" s="85"/>
      <c r="AU162" s="85"/>
      <c r="AV162" s="85"/>
      <c r="AW162" s="85"/>
      <c r="AX162" s="85"/>
      <c r="AY162" s="85"/>
      <c r="AZ162" s="85"/>
      <c r="BA162" s="85"/>
      <c r="BB162" s="85"/>
      <c r="BC162" s="85"/>
      <c r="BD162" s="85"/>
      <c r="BE162" s="85"/>
      <c r="BF162" s="85"/>
      <c r="BG162" s="85"/>
      <c r="BH162" s="85"/>
      <c r="BI162" s="85"/>
      <c r="BJ162" s="85"/>
      <c r="BK162" s="85"/>
      <c r="BL162" s="85"/>
      <c r="BM162" s="85"/>
      <c r="BN162" s="85"/>
      <c r="BO162" s="85"/>
      <c r="BP162" s="85"/>
      <c r="BQ162" s="85"/>
      <c r="BR162" s="85"/>
      <c r="BS162" s="85"/>
      <c r="BT162" s="85"/>
      <c r="BU162" s="85"/>
      <c r="BV162" s="85"/>
      <c r="BW162" s="85"/>
      <c r="BX162" s="85"/>
      <c r="BY162" s="85"/>
      <c r="BZ162" s="85"/>
      <c r="CA162" s="85"/>
      <c r="CB162" s="85"/>
      <c r="CC162" s="85"/>
      <c r="CD162" s="85"/>
      <c r="CE162" s="85"/>
      <c r="CF162" s="85"/>
      <c r="CG162" s="85"/>
      <c r="CH162" s="85"/>
      <c r="CI162" s="85"/>
      <c r="CJ162" s="85"/>
      <c r="CK162" s="85"/>
      <c r="CL162" s="85"/>
      <c r="CM162" s="85"/>
      <c r="CN162" s="85"/>
      <c r="CO162" s="85"/>
      <c r="CP162" s="85"/>
      <c r="CQ162" s="85"/>
      <c r="CR162" s="85"/>
      <c r="CS162" s="85"/>
      <c r="CT162" s="85"/>
      <c r="CU162" s="85"/>
      <c r="CV162" s="85"/>
      <c r="CW162" s="85"/>
      <c r="CX162" s="85"/>
      <c r="CY162" s="85"/>
      <c r="CZ162" s="85"/>
      <c r="DA162" s="85"/>
      <c r="DB162" s="85"/>
      <c r="DC162" s="85"/>
      <c r="DD162" s="85"/>
      <c r="DE162" s="85"/>
      <c r="DF162" s="85"/>
      <c r="DG162" s="85"/>
      <c r="DH162" s="85"/>
      <c r="DI162" s="85"/>
      <c r="DJ162" s="85"/>
      <c r="DK162" s="85"/>
      <c r="DL162" s="85"/>
      <c r="DM162" s="85"/>
      <c r="DN162" s="85"/>
      <c r="DO162" s="85"/>
      <c r="DP162" s="85"/>
      <c r="DQ162" s="85"/>
      <c r="DR162" s="85"/>
      <c r="DS162" s="85"/>
      <c r="DT162" s="85"/>
      <c r="DU162" s="85"/>
      <c r="DV162" s="85"/>
      <c r="DW162" s="85"/>
      <c r="DX162" s="85"/>
      <c r="DY162" s="85"/>
      <c r="DZ162" s="85"/>
      <c r="EA162" s="85"/>
      <c r="EB162" s="85"/>
      <c r="EC162" s="85"/>
      <c r="ED162" s="85"/>
      <c r="EE162" s="85"/>
      <c r="EF162" s="85"/>
      <c r="EG162" s="85"/>
      <c r="EH162" s="85"/>
      <c r="EI162" s="85"/>
      <c r="EJ162" s="85"/>
      <c r="EK162" s="85"/>
      <c r="EL162" s="85"/>
      <c r="EM162" s="85"/>
      <c r="EN162" s="85"/>
      <c r="EO162" s="85"/>
      <c r="EP162" s="85"/>
      <c r="EQ162" s="85"/>
      <c r="ER162" s="85"/>
      <c r="ES162" s="85"/>
      <c r="ET162" s="85"/>
      <c r="EU162" s="85"/>
      <c r="EV162" s="85"/>
      <c r="EW162" s="85"/>
      <c r="EX162" s="85"/>
      <c r="EY162" s="85"/>
      <c r="EZ162" s="85"/>
      <c r="FA162" s="85"/>
      <c r="FB162" s="85"/>
      <c r="FC162" s="85"/>
      <c r="FD162" s="85"/>
      <c r="FE162" s="85"/>
      <c r="FF162" s="85"/>
      <c r="FG162" s="85"/>
      <c r="FH162" s="85"/>
      <c r="FI162" s="85"/>
      <c r="FJ162" s="85"/>
      <c r="FK162" s="85"/>
      <c r="FL162" s="85"/>
      <c r="FM162" s="85"/>
      <c r="FN162" s="85"/>
      <c r="FO162" s="85"/>
      <c r="FP162" s="85"/>
      <c r="FQ162" s="85"/>
      <c r="FR162" s="85"/>
      <c r="FS162" s="85"/>
      <c r="FT162" s="85"/>
      <c r="FU162" s="85"/>
      <c r="FV162" s="85"/>
      <c r="FW162" s="85"/>
      <c r="FX162" s="85"/>
      <c r="FY162" s="85"/>
      <c r="FZ162" s="85"/>
      <c r="GA162" s="85"/>
      <c r="GB162" s="85"/>
      <c r="GC162" s="85"/>
      <c r="GD162" s="85"/>
      <c r="GE162" s="85"/>
      <c r="GF162" s="85"/>
      <c r="GG162" s="85"/>
      <c r="GH162" s="85"/>
      <c r="GI162" s="85"/>
      <c r="GJ162" s="85"/>
      <c r="GK162" s="85"/>
      <c r="GL162" s="85"/>
      <c r="GM162" s="85"/>
      <c r="GN162" s="85"/>
      <c r="GO162" s="85"/>
      <c r="GP162" s="85"/>
      <c r="GQ162" s="85"/>
      <c r="GR162" s="85"/>
      <c r="GS162" s="85"/>
      <c r="GT162" s="85"/>
      <c r="GU162" s="85"/>
      <c r="GV162" s="85"/>
      <c r="GW162" s="85"/>
      <c r="GX162" s="85"/>
      <c r="GY162" s="85"/>
      <c r="GZ162" s="85"/>
      <c r="HA162" s="85"/>
      <c r="HB162" s="85"/>
      <c r="HC162" s="85"/>
      <c r="HD162" s="85"/>
      <c r="HE162" s="85"/>
      <c r="HF162" s="85"/>
      <c r="HG162" s="85"/>
      <c r="HH162" s="85"/>
      <c r="HI162" s="85"/>
      <c r="HJ162" s="85"/>
      <c r="HK162" s="85"/>
      <c r="HL162" s="85"/>
      <c r="HM162" s="85"/>
      <c r="HN162" s="85"/>
      <c r="HO162" s="85"/>
      <c r="HP162" s="85"/>
      <c r="HQ162" s="85"/>
      <c r="HR162" s="85"/>
      <c r="HS162" s="85"/>
      <c r="HT162" s="85"/>
      <c r="HU162" s="85"/>
      <c r="HV162" s="85"/>
      <c r="HW162" s="85"/>
      <c r="HX162" s="85"/>
      <c r="HY162" s="85"/>
      <c r="HZ162" s="85"/>
      <c r="IA162" s="85"/>
      <c r="IB162" s="85"/>
      <c r="IC162" s="85"/>
      <c r="ID162" s="85"/>
      <c r="IE162" s="85"/>
      <c r="IF162" s="85"/>
      <c r="IG162" s="85"/>
      <c r="IH162" s="85"/>
      <c r="II162" s="85"/>
      <c r="IJ162" s="85"/>
      <c r="IK162" s="85"/>
      <c r="IL162" s="85"/>
      <c r="IM162" s="85"/>
      <c r="IN162" s="85"/>
      <c r="IO162" s="85"/>
      <c r="IP162" s="85"/>
      <c r="IQ162" s="85"/>
      <c r="IR162" s="85"/>
      <c r="IS162" s="85"/>
      <c r="IT162" s="85"/>
      <c r="IU162" s="85"/>
      <c r="IV162" s="85"/>
      <c r="IW162" s="85"/>
      <c r="IX162" s="85"/>
      <c r="IY162" s="85"/>
      <c r="IZ162" s="85"/>
      <c r="JA162" s="85"/>
      <c r="JB162" s="85"/>
      <c r="JC162" s="85"/>
      <c r="JD162" s="85"/>
      <c r="JE162" s="85"/>
      <c r="JF162" s="85"/>
      <c r="JG162" s="85"/>
      <c r="JH162" s="85"/>
      <c r="JI162" s="85"/>
      <c r="JJ162" s="85"/>
      <c r="JK162" s="85"/>
      <c r="JL162" s="85"/>
      <c r="JM162" s="85"/>
      <c r="JN162" s="85"/>
      <c r="JO162" s="85"/>
      <c r="JP162" s="85"/>
      <c r="JQ162" s="85"/>
      <c r="JR162" s="85"/>
      <c r="JS162" s="85"/>
      <c r="JT162" s="85"/>
      <c r="JU162" s="85"/>
      <c r="JV162" s="85"/>
      <c r="JW162" s="85"/>
      <c r="JX162" s="85"/>
      <c r="JY162" s="85"/>
      <c r="JZ162" s="85"/>
      <c r="KA162" s="85"/>
      <c r="KB162" s="85"/>
      <c r="KC162" s="85"/>
      <c r="KD162" s="85"/>
      <c r="KE162" s="85"/>
      <c r="KF162" s="85"/>
      <c r="KG162" s="85"/>
      <c r="KH162" s="85"/>
      <c r="KI162" s="85"/>
      <c r="KJ162" s="85"/>
      <c r="KK162" s="85"/>
      <c r="KL162" s="85"/>
      <c r="KM162" s="85"/>
      <c r="KN162" s="85"/>
      <c r="KO162" s="85"/>
      <c r="KP162" s="85"/>
      <c r="KQ162" s="85"/>
      <c r="KR162" s="85"/>
      <c r="KS162" s="85"/>
      <c r="KT162" s="85"/>
      <c r="KU162" s="85"/>
      <c r="KV162" s="85"/>
      <c r="KW162" s="85"/>
      <c r="KX162" s="85"/>
      <c r="KY162" s="85"/>
      <c r="KZ162" s="85"/>
      <c r="LA162" s="85"/>
      <c r="LB162" s="85"/>
      <c r="LC162" s="85"/>
      <c r="LD162" s="85"/>
      <c r="LE162" s="85"/>
      <c r="LF162" s="85"/>
      <c r="LG162" s="85"/>
      <c r="LH162" s="85"/>
      <c r="LI162" s="85"/>
      <c r="LJ162" s="85"/>
      <c r="LK162" s="85"/>
      <c r="LL162" s="85"/>
      <c r="LM162" s="85"/>
      <c r="LN162" s="85"/>
      <c r="LO162" s="85"/>
      <c r="LP162" s="85"/>
      <c r="LQ162" s="85"/>
      <c r="LR162" s="85"/>
      <c r="LS162" s="85"/>
      <c r="LT162" s="85"/>
      <c r="LU162" s="85"/>
      <c r="LV162" s="85"/>
      <c r="LW162" s="85"/>
      <c r="LX162" s="85"/>
      <c r="LY162" s="85"/>
      <c r="LZ162" s="85"/>
      <c r="MA162" s="85"/>
      <c r="MB162" s="85"/>
      <c r="MC162" s="85"/>
      <c r="MD162" s="85"/>
      <c r="ME162" s="85"/>
      <c r="MF162" s="85"/>
      <c r="MG162" s="85"/>
      <c r="MH162" s="85"/>
      <c r="MI162" s="85"/>
      <c r="MJ162" s="85"/>
      <c r="MK162" s="85"/>
      <c r="ML162" s="85"/>
      <c r="MM162" s="85"/>
      <c r="MN162" s="85"/>
      <c r="MO162" s="85"/>
      <c r="MP162" s="85"/>
      <c r="MQ162" s="85"/>
      <c r="MR162" s="85"/>
      <c r="MS162" s="85"/>
      <c r="MT162" s="85"/>
      <c r="MU162" s="85"/>
      <c r="MV162" s="85"/>
      <c r="MW162" s="85"/>
      <c r="MX162" s="85"/>
      <c r="MY162" s="85"/>
      <c r="MZ162" s="85"/>
      <c r="NA162" s="85"/>
      <c r="NB162" s="85"/>
      <c r="NC162" s="85"/>
      <c r="ND162" s="85"/>
      <c r="NE162" s="85"/>
      <c r="NF162" s="85"/>
      <c r="NG162" s="85"/>
      <c r="NH162" s="85"/>
      <c r="NI162" s="85"/>
      <c r="NJ162" s="85"/>
      <c r="NK162" s="85"/>
      <c r="NL162" s="85"/>
      <c r="NM162" s="85"/>
      <c r="NN162" s="85"/>
      <c r="NO162" s="85"/>
      <c r="NP162" s="85"/>
      <c r="NQ162" s="85"/>
      <c r="NR162" s="85"/>
      <c r="NS162" s="85"/>
      <c r="NT162" s="85"/>
      <c r="NU162" s="85"/>
      <c r="NV162" s="85"/>
      <c r="NW162" s="85"/>
      <c r="NX162" s="85"/>
      <c r="NY162" s="85"/>
      <c r="NZ162" s="85"/>
      <c r="OA162" s="85"/>
      <c r="OB162" s="85"/>
      <c r="OC162" s="85"/>
      <c r="OD162" s="85"/>
      <c r="OE162" s="85"/>
      <c r="OF162" s="85"/>
      <c r="OG162" s="85"/>
      <c r="OH162" s="85"/>
      <c r="OI162" s="85"/>
      <c r="OJ162" s="85"/>
      <c r="OK162" s="85"/>
      <c r="OL162" s="85"/>
      <c r="OM162" s="85"/>
      <c r="ON162" s="85"/>
      <c r="OO162" s="85"/>
      <c r="OP162" s="85"/>
      <c r="OQ162" s="85"/>
      <c r="OR162" s="85"/>
      <c r="OS162" s="85"/>
      <c r="OT162" s="85"/>
      <c r="OU162" s="85"/>
      <c r="OV162" s="85"/>
      <c r="OW162" s="85"/>
      <c r="OX162" s="85"/>
      <c r="OY162" s="85"/>
      <c r="OZ162" s="85"/>
      <c r="PA162" s="85"/>
      <c r="PB162" s="85"/>
      <c r="PC162" s="85"/>
      <c r="PD162" s="85"/>
      <c r="PE162" s="85"/>
      <c r="PF162" s="85"/>
      <c r="PG162" s="85"/>
      <c r="PH162" s="85"/>
      <c r="PI162" s="85"/>
      <c r="PJ162" s="85"/>
      <c r="PK162" s="85"/>
      <c r="PL162" s="85"/>
      <c r="PM162" s="85"/>
      <c r="PN162" s="85"/>
      <c r="PO162" s="85"/>
      <c r="PP162" s="85"/>
      <c r="PQ162" s="85"/>
      <c r="PR162" s="85"/>
      <c r="PS162" s="85"/>
      <c r="PT162" s="85"/>
      <c r="PU162" s="85"/>
      <c r="PV162" s="85"/>
      <c r="PW162" s="85"/>
      <c r="PX162" s="85"/>
      <c r="PY162" s="85"/>
      <c r="PZ162" s="85"/>
      <c r="QA162" s="85"/>
      <c r="QB162" s="85"/>
      <c r="QC162" s="85"/>
      <c r="QD162" s="85"/>
      <c r="QE162" s="85"/>
      <c r="QF162" s="85"/>
      <c r="QG162" s="85"/>
      <c r="QH162" s="85"/>
      <c r="QI162" s="85"/>
      <c r="QJ162" s="85"/>
      <c r="QK162" s="85"/>
      <c r="QL162" s="85"/>
      <c r="QM162" s="85"/>
      <c r="QN162" s="85"/>
      <c r="QO162" s="85"/>
      <c r="QP162" s="85"/>
      <c r="QQ162" s="85"/>
      <c r="QR162" s="85"/>
      <c r="QS162" s="85"/>
      <c r="QT162" s="85"/>
      <c r="QU162" s="85"/>
      <c r="QV162" s="85"/>
      <c r="QW162" s="85"/>
      <c r="QX162" s="85"/>
      <c r="QY162" s="85"/>
      <c r="QZ162" s="85"/>
      <c r="RA162" s="85"/>
      <c r="RB162" s="85"/>
      <c r="RC162" s="85"/>
      <c r="RD162" s="85"/>
      <c r="RE162" s="85"/>
      <c r="RF162" s="85"/>
      <c r="RG162" s="85"/>
      <c r="RH162" s="85"/>
      <c r="RI162" s="85"/>
      <c r="RJ162" s="85"/>
      <c r="RK162" s="85"/>
      <c r="RL162" s="85"/>
      <c r="RM162" s="85"/>
      <c r="RN162" s="85"/>
      <c r="RO162" s="85"/>
      <c r="RP162" s="85"/>
      <c r="RQ162" s="85"/>
      <c r="RR162" s="85"/>
      <c r="RS162" s="85"/>
      <c r="RT162" s="85"/>
      <c r="RU162" s="85"/>
      <c r="RV162" s="85"/>
      <c r="RW162" s="85"/>
      <c r="RX162" s="85"/>
      <c r="RY162" s="85"/>
      <c r="RZ162" s="85"/>
      <c r="SA162" s="85"/>
      <c r="SB162" s="85"/>
      <c r="SC162" s="85"/>
      <c r="SD162" s="85"/>
      <c r="SE162" s="85"/>
      <c r="SF162" s="85"/>
      <c r="SG162" s="85"/>
      <c r="SH162" s="85"/>
      <c r="SI162" s="85"/>
      <c r="SJ162" s="85"/>
      <c r="SK162" s="85"/>
      <c r="SL162" s="85"/>
      <c r="SM162" s="85"/>
      <c r="SN162" s="85"/>
      <c r="SO162" s="85"/>
      <c r="SP162" s="85"/>
      <c r="SQ162" s="85"/>
      <c r="SR162" s="85"/>
      <c r="SS162" s="85"/>
      <c r="ST162" s="85"/>
      <c r="SU162" s="85"/>
      <c r="SV162" s="85"/>
      <c r="SW162" s="85"/>
      <c r="SX162" s="85"/>
      <c r="SY162" s="85"/>
      <c r="SZ162" s="85"/>
      <c r="TA162" s="85"/>
      <c r="TB162" s="85"/>
      <c r="TC162" s="85"/>
      <c r="TD162" s="85"/>
      <c r="TE162" s="85"/>
      <c r="TF162" s="85"/>
      <c r="TG162" s="85"/>
      <c r="TH162" s="85"/>
      <c r="TI162" s="85"/>
      <c r="TJ162" s="85"/>
      <c r="TK162" s="85"/>
      <c r="TL162" s="85"/>
      <c r="TM162" s="85"/>
      <c r="TN162" s="85"/>
      <c r="TO162" s="85"/>
      <c r="TP162" s="85"/>
      <c r="TQ162" s="85"/>
      <c r="TR162" s="85"/>
      <c r="TS162" s="85"/>
      <c r="TT162" s="85"/>
      <c r="TU162" s="85"/>
      <c r="TV162" s="85"/>
      <c r="TW162" s="85"/>
      <c r="TX162" s="85"/>
      <c r="TY162" s="85"/>
      <c r="TZ162" s="85"/>
      <c r="UA162" s="85"/>
      <c r="UB162" s="85"/>
      <c r="UC162" s="85"/>
      <c r="UD162" s="85"/>
      <c r="UE162" s="85"/>
      <c r="UF162" s="85"/>
      <c r="UG162" s="85"/>
      <c r="UH162" s="85"/>
      <c r="UI162" s="85"/>
      <c r="UJ162" s="85"/>
      <c r="UK162" s="85"/>
      <c r="UL162" s="85"/>
      <c r="UM162" s="85"/>
      <c r="UN162" s="85"/>
      <c r="UO162" s="85"/>
      <c r="UP162" s="85"/>
      <c r="UQ162" s="85"/>
      <c r="UR162" s="85"/>
      <c r="US162" s="85"/>
      <c r="UT162" s="85"/>
      <c r="UU162" s="85"/>
      <c r="UV162" s="85"/>
      <c r="UW162" s="85"/>
      <c r="UX162" s="85"/>
      <c r="UY162" s="85"/>
      <c r="UZ162" s="85"/>
      <c r="VA162" s="85"/>
      <c r="VB162" s="85"/>
      <c r="VC162" s="85"/>
      <c r="VD162" s="85"/>
      <c r="VE162" s="85"/>
      <c r="VF162" s="85"/>
      <c r="VG162" s="85"/>
      <c r="VH162" s="85"/>
      <c r="VI162" s="85"/>
      <c r="VJ162" s="85"/>
      <c r="VK162" s="85"/>
      <c r="VL162" s="85"/>
      <c r="VM162" s="85"/>
      <c r="VN162" s="85"/>
      <c r="VO162" s="85"/>
      <c r="VP162" s="85"/>
      <c r="VQ162" s="85"/>
      <c r="VR162" s="85"/>
      <c r="VS162" s="85"/>
      <c r="VT162" s="85"/>
      <c r="VU162" s="85"/>
      <c r="VV162" s="85"/>
      <c r="VW162" s="85"/>
      <c r="VX162" s="85"/>
      <c r="VY162" s="85"/>
      <c r="VZ162" s="85"/>
      <c r="WA162" s="85"/>
      <c r="WB162" s="85"/>
      <c r="WC162" s="85"/>
      <c r="WD162" s="85"/>
      <c r="WE162" s="85"/>
      <c r="WF162" s="85"/>
      <c r="WG162" s="85"/>
      <c r="WH162" s="85"/>
      <c r="WI162" s="85"/>
      <c r="WJ162" s="85"/>
      <c r="WK162" s="85"/>
      <c r="WL162" s="85"/>
      <c r="WM162" s="85"/>
      <c r="WN162" s="85"/>
      <c r="WO162" s="85"/>
      <c r="WP162" s="85"/>
      <c r="WQ162" s="85"/>
      <c r="WR162" s="85"/>
      <c r="WS162" s="85"/>
      <c r="WT162" s="85"/>
      <c r="WU162" s="85"/>
      <c r="WV162" s="85"/>
      <c r="WW162" s="85"/>
      <c r="WX162" s="85"/>
      <c r="WY162" s="85"/>
      <c r="WZ162" s="85"/>
      <c r="XA162" s="85"/>
      <c r="XB162" s="85"/>
      <c r="XC162" s="85"/>
      <c r="XD162" s="85"/>
      <c r="XE162" s="85"/>
      <c r="XF162" s="85"/>
      <c r="XG162" s="85"/>
      <c r="XH162" s="85"/>
      <c r="XI162" s="85"/>
      <c r="XJ162" s="85"/>
      <c r="XK162" s="85"/>
      <c r="XL162" s="85"/>
      <c r="XM162" s="85"/>
      <c r="XN162" s="85"/>
      <c r="XO162" s="85"/>
      <c r="XP162" s="85"/>
      <c r="XQ162" s="85"/>
      <c r="XR162" s="85"/>
      <c r="XS162" s="85"/>
      <c r="XT162" s="85"/>
      <c r="XU162" s="85"/>
      <c r="XV162" s="85"/>
      <c r="XW162" s="85"/>
      <c r="XX162" s="85"/>
      <c r="XY162" s="85"/>
      <c r="XZ162" s="85"/>
      <c r="YA162" s="85"/>
      <c r="YB162" s="85"/>
      <c r="YC162" s="85"/>
      <c r="YD162" s="85"/>
      <c r="YE162" s="85"/>
      <c r="YF162" s="85"/>
      <c r="YG162" s="85"/>
      <c r="YH162" s="85"/>
      <c r="YI162" s="85"/>
      <c r="YJ162" s="85"/>
      <c r="YK162" s="85"/>
      <c r="YL162" s="85"/>
      <c r="YM162" s="85"/>
      <c r="YN162" s="85"/>
      <c r="YO162" s="85"/>
      <c r="YP162" s="85"/>
      <c r="YQ162" s="85"/>
      <c r="YR162" s="85"/>
      <c r="YS162" s="85"/>
      <c r="YT162" s="85"/>
      <c r="YU162" s="85"/>
      <c r="YV162" s="85"/>
      <c r="YW162" s="85"/>
      <c r="YX162" s="85"/>
      <c r="YY162" s="85"/>
      <c r="YZ162" s="85"/>
      <c r="ZA162" s="85"/>
      <c r="ZB162" s="85"/>
      <c r="ZC162" s="85"/>
      <c r="ZD162" s="85"/>
      <c r="ZE162" s="85"/>
      <c r="ZF162" s="85"/>
      <c r="ZG162" s="85"/>
      <c r="ZH162" s="85"/>
      <c r="ZI162" s="85"/>
      <c r="ZJ162" s="85"/>
      <c r="ZK162" s="85"/>
      <c r="ZL162" s="85"/>
      <c r="ZM162" s="85"/>
      <c r="ZN162" s="85"/>
      <c r="ZO162" s="85"/>
      <c r="ZP162" s="85"/>
      <c r="ZQ162" s="85"/>
      <c r="ZR162" s="85"/>
      <c r="ZS162" s="85"/>
      <c r="ZT162" s="85"/>
      <c r="ZU162" s="85"/>
      <c r="ZV162" s="85"/>
      <c r="ZW162" s="85"/>
      <c r="ZX162" s="85"/>
      <c r="ZY162" s="85"/>
      <c r="ZZ162" s="85"/>
      <c r="AAA162" s="85"/>
      <c r="AAB162" s="85"/>
      <c r="AAC162" s="85"/>
      <c r="AAD162" s="85"/>
      <c r="AAE162" s="85"/>
      <c r="AAF162" s="85"/>
      <c r="AAG162" s="85"/>
      <c r="AAH162" s="85"/>
      <c r="AAI162" s="85"/>
      <c r="AAJ162" s="85"/>
      <c r="AAK162" s="85"/>
      <c r="AAL162" s="85"/>
      <c r="AAM162" s="85"/>
      <c r="AAN162" s="85"/>
      <c r="AAO162" s="85"/>
      <c r="AAP162" s="85"/>
      <c r="AAQ162" s="85"/>
      <c r="AAR162" s="85"/>
      <c r="AAS162" s="85"/>
      <c r="AAT162" s="85"/>
      <c r="AAU162" s="85"/>
      <c r="AAV162" s="85"/>
      <c r="AAW162" s="85"/>
      <c r="AAX162" s="85"/>
      <c r="AAY162" s="85"/>
      <c r="AAZ162" s="85"/>
      <c r="ABA162" s="85"/>
      <c r="ABB162" s="85"/>
      <c r="ABC162" s="85"/>
      <c r="ABD162" s="85"/>
      <c r="ABE162" s="85"/>
      <c r="ABF162" s="85"/>
      <c r="ABG162" s="85"/>
      <c r="ABH162" s="85"/>
      <c r="ABI162" s="85"/>
      <c r="ABJ162" s="85"/>
      <c r="ABK162" s="85"/>
      <c r="ABL162" s="85"/>
      <c r="ABM162" s="85"/>
      <c r="ABN162" s="85"/>
      <c r="ABO162" s="85"/>
      <c r="ABP162" s="85"/>
      <c r="ABQ162" s="85"/>
      <c r="ABR162" s="85"/>
      <c r="ABS162" s="85"/>
      <c r="ABT162" s="85"/>
      <c r="ABU162" s="85"/>
      <c r="ABV162" s="85"/>
      <c r="ABW162" s="85"/>
      <c r="ABX162" s="85"/>
      <c r="ABY162" s="85"/>
      <c r="ABZ162" s="85"/>
      <c r="ACA162" s="85"/>
      <c r="ACB162" s="85"/>
      <c r="ACC162" s="85"/>
      <c r="ACD162" s="85"/>
      <c r="ACE162" s="85"/>
      <c r="ACF162" s="85"/>
      <c r="ACG162" s="85"/>
      <c r="ACH162" s="85"/>
      <c r="ACI162" s="85"/>
      <c r="ACJ162" s="85"/>
      <c r="ACK162" s="85"/>
      <c r="ACL162" s="85"/>
      <c r="ACM162" s="85"/>
      <c r="ACN162" s="85"/>
      <c r="ACO162" s="85"/>
      <c r="ACP162" s="85"/>
      <c r="ACQ162" s="85"/>
      <c r="ACR162" s="85"/>
      <c r="ACS162" s="85"/>
      <c r="ACT162" s="85"/>
      <c r="ACU162" s="85"/>
      <c r="ACV162" s="85"/>
      <c r="ACW162" s="85"/>
      <c r="ACX162" s="85"/>
      <c r="ACY162" s="85"/>
      <c r="ACZ162" s="85"/>
      <c r="ADA162" s="85"/>
      <c r="ADB162" s="85"/>
      <c r="ADC162" s="85"/>
      <c r="ADD162" s="85"/>
      <c r="ADE162" s="85"/>
      <c r="ADF162" s="85"/>
      <c r="ADG162" s="85"/>
      <c r="ADH162" s="85"/>
      <c r="ADI162" s="85"/>
      <c r="ADJ162" s="85"/>
      <c r="ADK162" s="85"/>
      <c r="ADL162" s="85"/>
      <c r="ADM162" s="85"/>
      <c r="ADN162" s="85"/>
      <c r="ADO162" s="85"/>
      <c r="ADP162" s="85"/>
      <c r="ADQ162" s="85"/>
      <c r="ADR162" s="85"/>
      <c r="ADS162" s="85"/>
      <c r="ADT162" s="85"/>
      <c r="ADU162" s="85"/>
      <c r="ADV162" s="85"/>
      <c r="ADW162" s="85"/>
      <c r="ADX162" s="85"/>
      <c r="ADY162" s="85"/>
      <c r="ADZ162" s="85"/>
      <c r="AEA162" s="85"/>
      <c r="AEB162" s="85"/>
      <c r="AEC162" s="85"/>
      <c r="AED162" s="85"/>
      <c r="AEE162" s="85"/>
      <c r="AEF162" s="85"/>
      <c r="AEG162" s="85"/>
      <c r="AEH162" s="85"/>
      <c r="AEI162" s="85"/>
      <c r="AEJ162" s="85"/>
      <c r="AEK162" s="85"/>
      <c r="AEL162" s="85"/>
      <c r="AEM162" s="85"/>
      <c r="AEN162" s="85"/>
      <c r="AEO162" s="85"/>
      <c r="AEP162" s="85"/>
      <c r="AEQ162" s="85"/>
      <c r="AER162" s="85"/>
      <c r="AES162" s="85"/>
      <c r="AET162" s="85"/>
      <c r="AEU162" s="85"/>
      <c r="AEV162" s="85"/>
      <c r="AEW162" s="85"/>
      <c r="AEX162" s="85"/>
      <c r="AEY162" s="85"/>
      <c r="AEZ162" s="85"/>
      <c r="AFA162" s="85"/>
      <c r="AFB162" s="85"/>
      <c r="AFC162" s="85"/>
      <c r="AFD162" s="85"/>
      <c r="AFE162" s="85"/>
      <c r="AFF162" s="85"/>
      <c r="AFG162" s="85"/>
      <c r="AFH162" s="85"/>
      <c r="AFI162" s="85"/>
      <c r="AFJ162" s="85"/>
      <c r="AFK162" s="85"/>
      <c r="AFL162" s="85"/>
      <c r="AFM162" s="85"/>
      <c r="AFN162" s="85"/>
      <c r="AFO162" s="85"/>
      <c r="AFP162" s="85"/>
      <c r="AFQ162" s="85"/>
      <c r="AFR162" s="85"/>
      <c r="AFS162" s="85"/>
      <c r="AFT162" s="85"/>
      <c r="AFU162" s="85"/>
      <c r="AFV162" s="85"/>
      <c r="AFW162" s="85"/>
      <c r="AFX162" s="85"/>
      <c r="AFY162" s="85"/>
      <c r="AFZ162" s="85"/>
      <c r="AGA162" s="85"/>
      <c r="AGB162" s="85"/>
      <c r="AGC162" s="85"/>
      <c r="AGD162" s="85"/>
      <c r="AGE162" s="85"/>
      <c r="AGF162" s="85"/>
      <c r="AGG162" s="85"/>
      <c r="AGH162" s="85"/>
      <c r="AGI162" s="85"/>
      <c r="AGJ162" s="85"/>
      <c r="AGK162" s="85"/>
      <c r="AGL162" s="85"/>
      <c r="AGM162" s="85"/>
      <c r="AGN162" s="85"/>
      <c r="AGO162" s="85"/>
      <c r="AGP162" s="85"/>
      <c r="AGQ162" s="85"/>
      <c r="AGR162" s="85"/>
      <c r="AGS162" s="85"/>
      <c r="AGT162" s="85"/>
      <c r="AGU162" s="85"/>
      <c r="AGV162" s="85"/>
      <c r="AGW162" s="85"/>
      <c r="AGX162" s="85"/>
      <c r="AGY162" s="85"/>
      <c r="AGZ162" s="85"/>
      <c r="AHA162" s="85"/>
      <c r="AHB162" s="85"/>
      <c r="AHC162" s="85"/>
      <c r="AHD162" s="85"/>
      <c r="AHE162" s="85"/>
      <c r="AHF162" s="85"/>
      <c r="AHG162" s="85"/>
      <c r="AHH162" s="85"/>
      <c r="AHI162" s="85"/>
      <c r="AHJ162" s="85"/>
      <c r="AHK162" s="85"/>
      <c r="AHL162" s="85"/>
      <c r="AHM162" s="85"/>
      <c r="AHN162" s="85"/>
      <c r="AHO162" s="85"/>
      <c r="AHP162" s="85"/>
      <c r="AHQ162" s="85"/>
      <c r="AHR162" s="85"/>
      <c r="AHS162" s="85"/>
      <c r="AHT162" s="85"/>
      <c r="AHU162" s="85"/>
      <c r="AHV162" s="85"/>
      <c r="AHW162" s="85"/>
      <c r="AHX162" s="85"/>
      <c r="AHY162" s="85"/>
      <c r="AHZ162" s="85"/>
      <c r="AIA162" s="85"/>
      <c r="AIB162" s="85"/>
      <c r="AIC162" s="85"/>
      <c r="AID162" s="85"/>
      <c r="AIE162" s="85"/>
      <c r="AIF162" s="85"/>
      <c r="AIG162" s="85"/>
      <c r="AIH162" s="85"/>
      <c r="AII162" s="85"/>
      <c r="AIJ162" s="85"/>
      <c r="AIK162" s="85"/>
      <c r="AIL162" s="85"/>
      <c r="AIM162" s="85"/>
      <c r="AIN162" s="85"/>
      <c r="AIO162" s="85"/>
      <c r="AIP162" s="85"/>
      <c r="AIQ162" s="85"/>
      <c r="AIR162" s="85"/>
      <c r="AIS162" s="85"/>
      <c r="AIT162" s="85"/>
      <c r="AIU162" s="85"/>
      <c r="AIV162" s="85"/>
      <c r="AIW162" s="85"/>
      <c r="AIX162" s="85"/>
      <c r="AIY162" s="85"/>
      <c r="AIZ162" s="85"/>
      <c r="AJA162" s="85"/>
      <c r="AJB162" s="85"/>
      <c r="AJC162" s="85"/>
      <c r="AJD162" s="85"/>
      <c r="AJE162" s="85"/>
      <c r="AJF162" s="85"/>
      <c r="AJG162" s="85"/>
      <c r="AJH162" s="85"/>
      <c r="AJI162" s="85"/>
      <c r="AJJ162" s="85"/>
      <c r="AJK162" s="85"/>
      <c r="AJL162" s="85"/>
      <c r="AJM162" s="85"/>
      <c r="AJN162" s="85"/>
      <c r="AJO162" s="85"/>
      <c r="AJP162" s="85"/>
      <c r="AJQ162" s="85"/>
      <c r="AJR162" s="85"/>
      <c r="AJS162" s="85"/>
      <c r="AJT162" s="85"/>
      <c r="AJU162" s="85"/>
      <c r="AJV162" s="85"/>
      <c r="AJW162" s="85"/>
      <c r="AJX162" s="85"/>
      <c r="AJY162" s="85"/>
      <c r="AJZ162" s="85"/>
      <c r="AKA162" s="85"/>
      <c r="AKB162" s="85"/>
      <c r="AKC162" s="85"/>
      <c r="AKD162" s="85"/>
      <c r="AKE162" s="85"/>
      <c r="AKF162" s="85"/>
      <c r="AKG162" s="85"/>
      <c r="AKH162" s="85"/>
      <c r="AKI162" s="85"/>
      <c r="AKJ162" s="85"/>
      <c r="AKK162" s="85"/>
      <c r="AKL162" s="85"/>
      <c r="AKM162" s="85"/>
      <c r="AKN162" s="85"/>
      <c r="AKO162" s="85"/>
      <c r="AKP162" s="85"/>
      <c r="AKQ162" s="85"/>
      <c r="AKR162" s="85"/>
      <c r="AKS162" s="85"/>
      <c r="AKT162" s="85"/>
      <c r="AKU162" s="85"/>
      <c r="AKV162" s="85"/>
      <c r="AKW162" s="85"/>
      <c r="AKX162" s="85"/>
      <c r="AKY162" s="85"/>
      <c r="AKZ162" s="85"/>
      <c r="ALA162" s="85"/>
      <c r="ALB162" s="85"/>
      <c r="ALC162" s="85"/>
      <c r="ALD162" s="85"/>
      <c r="ALE162" s="85"/>
      <c r="ALF162" s="85"/>
      <c r="ALG162" s="85"/>
      <c r="ALH162" s="85"/>
      <c r="ALI162" s="85"/>
      <c r="ALJ162" s="85"/>
      <c r="ALK162" s="85"/>
      <c r="ALL162" s="85"/>
      <c r="ALM162" s="85"/>
      <c r="ALN162" s="85"/>
      <c r="ALO162" s="85"/>
      <c r="ALP162" s="85"/>
      <c r="ALQ162" s="85"/>
      <c r="ALR162" s="85"/>
      <c r="ALS162" s="85"/>
      <c r="ALT162" s="85"/>
      <c r="ALU162" s="85"/>
      <c r="ALV162" s="85"/>
      <c r="ALW162" s="85"/>
      <c r="ALX162" s="85"/>
      <c r="ALY162" s="85"/>
      <c r="ALZ162" s="85"/>
      <c r="AMA162" s="85"/>
      <c r="AMB162" s="85"/>
      <c r="AMC162" s="85"/>
      <c r="AMD162" s="85"/>
      <c r="AME162" s="85"/>
      <c r="AMF162" s="85"/>
      <c r="AMG162" s="85"/>
      <c r="AMH162" s="85"/>
      <c r="AMI162" s="85"/>
      <c r="AMJ162" s="85"/>
      <c r="AMK162" s="85"/>
      <c r="AML162" s="85"/>
      <c r="AMM162" s="85"/>
      <c r="AMN162" s="85"/>
      <c r="AMO162" s="85"/>
      <c r="AMP162" s="85"/>
      <c r="AMQ162" s="85"/>
      <c r="AMR162" s="85"/>
      <c r="AMS162" s="85"/>
      <c r="AMT162" s="85"/>
      <c r="AMU162" s="85"/>
      <c r="AMV162" s="85"/>
      <c r="AMW162" s="85"/>
      <c r="AMX162" s="85"/>
      <c r="AMY162" s="85"/>
      <c r="AMZ162" s="85"/>
      <c r="ANA162" s="85"/>
      <c r="ANB162" s="85"/>
      <c r="ANC162" s="85"/>
      <c r="AND162" s="85"/>
      <c r="ANE162" s="85"/>
      <c r="ANF162" s="85"/>
      <c r="ANG162" s="85"/>
      <c r="ANH162" s="85"/>
      <c r="ANI162" s="85"/>
      <c r="ANJ162" s="85"/>
      <c r="ANK162" s="85"/>
      <c r="ANL162" s="85"/>
      <c r="ANM162" s="85"/>
      <c r="ANN162" s="85"/>
      <c r="ANO162" s="85"/>
      <c r="ANP162" s="85"/>
      <c r="ANQ162" s="85"/>
      <c r="ANR162" s="85"/>
      <c r="ANS162" s="85"/>
      <c r="ANT162" s="85"/>
      <c r="ANU162" s="85"/>
      <c r="ANV162" s="85"/>
      <c r="ANW162" s="85"/>
      <c r="ANX162" s="85"/>
      <c r="ANY162" s="85"/>
      <c r="ANZ162" s="85"/>
      <c r="AOA162" s="85"/>
      <c r="AOB162" s="85"/>
      <c r="AOC162" s="85"/>
      <c r="AOD162" s="85"/>
      <c r="AOE162" s="85"/>
      <c r="AOF162" s="85"/>
      <c r="AOG162" s="85"/>
      <c r="AOH162" s="85"/>
      <c r="AOI162" s="85"/>
      <c r="AOJ162" s="85"/>
      <c r="AOK162" s="85"/>
      <c r="AOL162" s="85"/>
      <c r="AOM162" s="85"/>
      <c r="AON162" s="85"/>
      <c r="AOO162" s="85"/>
      <c r="AOP162" s="85"/>
      <c r="AOQ162" s="85"/>
      <c r="AOR162" s="85"/>
      <c r="AOS162" s="85"/>
      <c r="AOT162" s="85"/>
      <c r="AOU162" s="85"/>
      <c r="AOV162" s="85"/>
      <c r="AOW162" s="85"/>
      <c r="AOX162" s="85"/>
      <c r="AOY162" s="85"/>
      <c r="AOZ162" s="85"/>
      <c r="APA162" s="85"/>
      <c r="APB162" s="85"/>
      <c r="APC162" s="85"/>
      <c r="APD162" s="85"/>
      <c r="APE162" s="85"/>
      <c r="APF162" s="85"/>
      <c r="APG162" s="85"/>
      <c r="APH162" s="85"/>
      <c r="API162" s="85"/>
    </row>
    <row r="163" spans="1:1101" x14ac:dyDescent="0.25">
      <c r="A163" s="188" t="s">
        <v>23</v>
      </c>
      <c r="B163" s="190">
        <v>1</v>
      </c>
      <c r="C163" s="190">
        <f t="shared" si="89"/>
        <v>219</v>
      </c>
      <c r="D163" s="190">
        <f t="shared" ref="D163:D164" si="90">D162</f>
        <v>179</v>
      </c>
      <c r="E163" s="191">
        <v>40</v>
      </c>
      <c r="F163" s="191"/>
      <c r="G163" s="193">
        <v>6.1310000000000002</v>
      </c>
      <c r="H163" s="192">
        <f t="shared" si="87"/>
        <v>490.48</v>
      </c>
      <c r="I163" s="193">
        <f t="shared" si="88"/>
        <v>606.17999999999995</v>
      </c>
      <c r="J163" s="85"/>
      <c r="K163" s="85"/>
      <c r="L163" s="85"/>
      <c r="M163" s="85"/>
      <c r="N163" s="85"/>
      <c r="O163" s="85"/>
      <c r="P163" s="85"/>
      <c r="Q163" s="85"/>
      <c r="R163" s="85"/>
      <c r="S163" s="85"/>
      <c r="T163" s="85"/>
      <c r="U163" s="85"/>
      <c r="V163" s="85"/>
      <c r="W163" s="85"/>
      <c r="X163" s="85"/>
      <c r="Y163" s="85"/>
      <c r="Z163" s="85"/>
      <c r="AA163" s="85"/>
      <c r="AB163" s="85"/>
      <c r="AC163" s="85"/>
      <c r="AD163" s="85"/>
      <c r="AE163" s="85"/>
      <c r="AF163" s="85"/>
      <c r="AG163" s="85"/>
      <c r="AH163" s="85"/>
      <c r="AI163" s="85"/>
      <c r="AJ163" s="85"/>
      <c r="AK163" s="85"/>
      <c r="AL163" s="85"/>
      <c r="AM163" s="85"/>
      <c r="AN163" s="85"/>
      <c r="AO163" s="85"/>
      <c r="AP163" s="85"/>
      <c r="AQ163" s="85"/>
      <c r="AR163" s="85"/>
      <c r="AS163" s="85"/>
      <c r="AT163" s="85"/>
      <c r="AU163" s="85"/>
      <c r="AV163" s="85"/>
      <c r="AW163" s="85"/>
      <c r="AX163" s="85"/>
      <c r="AY163" s="85"/>
      <c r="AZ163" s="85"/>
      <c r="BA163" s="85"/>
      <c r="BB163" s="85"/>
      <c r="BC163" s="85"/>
      <c r="BD163" s="85"/>
      <c r="BE163" s="85"/>
      <c r="BF163" s="85"/>
      <c r="BG163" s="85"/>
      <c r="BH163" s="85"/>
      <c r="BI163" s="85"/>
      <c r="BJ163" s="85"/>
      <c r="BK163" s="85"/>
      <c r="BL163" s="85"/>
      <c r="BM163" s="85"/>
      <c r="BN163" s="85"/>
      <c r="BO163" s="85"/>
      <c r="BP163" s="85"/>
      <c r="BQ163" s="85"/>
      <c r="BR163" s="85"/>
      <c r="BS163" s="85"/>
      <c r="BT163" s="85"/>
      <c r="BU163" s="85"/>
      <c r="BV163" s="85"/>
      <c r="BW163" s="85"/>
      <c r="BX163" s="85"/>
      <c r="BY163" s="85"/>
      <c r="BZ163" s="85"/>
      <c r="CA163" s="85"/>
      <c r="CB163" s="85"/>
      <c r="CC163" s="85"/>
      <c r="CD163" s="85"/>
      <c r="CE163" s="85"/>
      <c r="CF163" s="85"/>
      <c r="CG163" s="85"/>
      <c r="CH163" s="85"/>
      <c r="CI163" s="85"/>
      <c r="CJ163" s="85"/>
      <c r="CK163" s="85"/>
      <c r="CL163" s="85"/>
      <c r="CM163" s="85"/>
      <c r="CN163" s="85"/>
      <c r="CO163" s="85"/>
      <c r="CP163" s="85"/>
      <c r="CQ163" s="85"/>
      <c r="CR163" s="85"/>
      <c r="CS163" s="85"/>
      <c r="CT163" s="85"/>
      <c r="CU163" s="85"/>
      <c r="CV163" s="85"/>
      <c r="CW163" s="85"/>
      <c r="CX163" s="85"/>
      <c r="CY163" s="85"/>
      <c r="CZ163" s="85"/>
      <c r="DA163" s="85"/>
      <c r="DB163" s="85"/>
      <c r="DC163" s="85"/>
      <c r="DD163" s="85"/>
      <c r="DE163" s="85"/>
      <c r="DF163" s="85"/>
      <c r="DG163" s="85"/>
      <c r="DH163" s="85"/>
      <c r="DI163" s="85"/>
      <c r="DJ163" s="85"/>
      <c r="DK163" s="85"/>
      <c r="DL163" s="85"/>
      <c r="DM163" s="85"/>
      <c r="DN163" s="85"/>
      <c r="DO163" s="85"/>
      <c r="DP163" s="85"/>
      <c r="DQ163" s="85"/>
      <c r="DR163" s="85"/>
      <c r="DS163" s="85"/>
      <c r="DT163" s="85"/>
      <c r="DU163" s="85"/>
      <c r="DV163" s="85"/>
      <c r="DW163" s="85"/>
      <c r="DX163" s="85"/>
      <c r="DY163" s="85"/>
      <c r="DZ163" s="85"/>
      <c r="EA163" s="85"/>
      <c r="EB163" s="85"/>
      <c r="EC163" s="85"/>
      <c r="ED163" s="85"/>
      <c r="EE163" s="85"/>
      <c r="EF163" s="85"/>
      <c r="EG163" s="85"/>
      <c r="EH163" s="85"/>
      <c r="EI163" s="85"/>
      <c r="EJ163" s="85"/>
      <c r="EK163" s="85"/>
      <c r="EL163" s="85"/>
      <c r="EM163" s="85"/>
      <c r="EN163" s="85"/>
      <c r="EO163" s="85"/>
      <c r="EP163" s="85"/>
      <c r="EQ163" s="85"/>
      <c r="ER163" s="85"/>
      <c r="ES163" s="85"/>
      <c r="ET163" s="85"/>
      <c r="EU163" s="85"/>
      <c r="EV163" s="85"/>
      <c r="EW163" s="85"/>
      <c r="EX163" s="85"/>
      <c r="EY163" s="85"/>
      <c r="EZ163" s="85"/>
      <c r="FA163" s="85"/>
      <c r="FB163" s="85"/>
      <c r="FC163" s="85"/>
      <c r="FD163" s="85"/>
      <c r="FE163" s="85"/>
      <c r="FF163" s="85"/>
      <c r="FG163" s="85"/>
      <c r="FH163" s="85"/>
      <c r="FI163" s="85"/>
      <c r="FJ163" s="85"/>
      <c r="FK163" s="85"/>
      <c r="FL163" s="85"/>
      <c r="FM163" s="85"/>
      <c r="FN163" s="85"/>
      <c r="FO163" s="85"/>
      <c r="FP163" s="85"/>
      <c r="FQ163" s="85"/>
      <c r="FR163" s="85"/>
      <c r="FS163" s="85"/>
      <c r="FT163" s="85"/>
      <c r="FU163" s="85"/>
      <c r="FV163" s="85"/>
      <c r="FW163" s="85"/>
      <c r="FX163" s="85"/>
      <c r="FY163" s="85"/>
      <c r="FZ163" s="85"/>
      <c r="GA163" s="85"/>
      <c r="GB163" s="85"/>
      <c r="GC163" s="85"/>
      <c r="GD163" s="85"/>
      <c r="GE163" s="85"/>
      <c r="GF163" s="85"/>
      <c r="GG163" s="85"/>
      <c r="GH163" s="85"/>
      <c r="GI163" s="85"/>
      <c r="GJ163" s="85"/>
      <c r="GK163" s="85"/>
      <c r="GL163" s="85"/>
      <c r="GM163" s="85"/>
      <c r="GN163" s="85"/>
      <c r="GO163" s="85"/>
      <c r="GP163" s="85"/>
      <c r="GQ163" s="85"/>
      <c r="GR163" s="85"/>
      <c r="GS163" s="85"/>
      <c r="GT163" s="85"/>
      <c r="GU163" s="85"/>
      <c r="GV163" s="85"/>
      <c r="GW163" s="85"/>
      <c r="GX163" s="85"/>
      <c r="GY163" s="85"/>
      <c r="GZ163" s="85"/>
      <c r="HA163" s="85"/>
      <c r="HB163" s="85"/>
      <c r="HC163" s="85"/>
      <c r="HD163" s="85"/>
      <c r="HE163" s="85"/>
      <c r="HF163" s="85"/>
      <c r="HG163" s="85"/>
      <c r="HH163" s="85"/>
      <c r="HI163" s="85"/>
      <c r="HJ163" s="85"/>
      <c r="HK163" s="85"/>
      <c r="HL163" s="85"/>
      <c r="HM163" s="85"/>
      <c r="HN163" s="85"/>
      <c r="HO163" s="85"/>
      <c r="HP163" s="85"/>
      <c r="HQ163" s="85"/>
      <c r="HR163" s="85"/>
      <c r="HS163" s="85"/>
      <c r="HT163" s="85"/>
      <c r="HU163" s="85"/>
      <c r="HV163" s="85"/>
      <c r="HW163" s="85"/>
      <c r="HX163" s="85"/>
      <c r="HY163" s="85"/>
      <c r="HZ163" s="85"/>
      <c r="IA163" s="85"/>
      <c r="IB163" s="85"/>
      <c r="IC163" s="85"/>
      <c r="ID163" s="85"/>
      <c r="IE163" s="85"/>
      <c r="IF163" s="85"/>
      <c r="IG163" s="85"/>
      <c r="IH163" s="85"/>
      <c r="II163" s="85"/>
      <c r="IJ163" s="85"/>
      <c r="IK163" s="85"/>
      <c r="IL163" s="85"/>
      <c r="IM163" s="85"/>
      <c r="IN163" s="85"/>
      <c r="IO163" s="85"/>
      <c r="IP163" s="85"/>
      <c r="IQ163" s="85"/>
      <c r="IR163" s="85"/>
      <c r="IS163" s="85"/>
      <c r="IT163" s="85"/>
      <c r="IU163" s="85"/>
      <c r="IV163" s="85"/>
      <c r="IW163" s="85"/>
      <c r="IX163" s="85"/>
      <c r="IY163" s="85"/>
      <c r="IZ163" s="85"/>
      <c r="JA163" s="85"/>
      <c r="JB163" s="85"/>
      <c r="JC163" s="85"/>
      <c r="JD163" s="85"/>
      <c r="JE163" s="85"/>
      <c r="JF163" s="85"/>
      <c r="JG163" s="85"/>
      <c r="JH163" s="85"/>
      <c r="JI163" s="85"/>
      <c r="JJ163" s="85"/>
      <c r="JK163" s="85"/>
      <c r="JL163" s="85"/>
      <c r="JM163" s="85"/>
      <c r="JN163" s="85"/>
      <c r="JO163" s="85"/>
      <c r="JP163" s="85"/>
      <c r="JQ163" s="85"/>
      <c r="JR163" s="85"/>
      <c r="JS163" s="85"/>
      <c r="JT163" s="85"/>
      <c r="JU163" s="85"/>
      <c r="JV163" s="85"/>
      <c r="JW163" s="85"/>
      <c r="JX163" s="85"/>
      <c r="JY163" s="85"/>
      <c r="JZ163" s="85"/>
      <c r="KA163" s="85"/>
      <c r="KB163" s="85"/>
      <c r="KC163" s="85"/>
      <c r="KD163" s="85"/>
      <c r="KE163" s="85"/>
      <c r="KF163" s="85"/>
      <c r="KG163" s="85"/>
      <c r="KH163" s="85"/>
      <c r="KI163" s="85"/>
      <c r="KJ163" s="85"/>
      <c r="KK163" s="85"/>
      <c r="KL163" s="85"/>
      <c r="KM163" s="85"/>
      <c r="KN163" s="85"/>
      <c r="KO163" s="85"/>
      <c r="KP163" s="85"/>
      <c r="KQ163" s="85"/>
      <c r="KR163" s="85"/>
      <c r="KS163" s="85"/>
      <c r="KT163" s="85"/>
      <c r="KU163" s="85"/>
      <c r="KV163" s="85"/>
      <c r="KW163" s="85"/>
      <c r="KX163" s="85"/>
      <c r="KY163" s="85"/>
      <c r="KZ163" s="85"/>
      <c r="LA163" s="85"/>
      <c r="LB163" s="85"/>
      <c r="LC163" s="85"/>
      <c r="LD163" s="85"/>
      <c r="LE163" s="85"/>
      <c r="LF163" s="85"/>
      <c r="LG163" s="85"/>
      <c r="LH163" s="85"/>
      <c r="LI163" s="85"/>
      <c r="LJ163" s="85"/>
      <c r="LK163" s="85"/>
      <c r="LL163" s="85"/>
      <c r="LM163" s="85"/>
      <c r="LN163" s="85"/>
      <c r="LO163" s="85"/>
      <c r="LP163" s="85"/>
      <c r="LQ163" s="85"/>
      <c r="LR163" s="85"/>
      <c r="LS163" s="85"/>
      <c r="LT163" s="85"/>
      <c r="LU163" s="85"/>
      <c r="LV163" s="85"/>
      <c r="LW163" s="85"/>
      <c r="LX163" s="85"/>
      <c r="LY163" s="85"/>
      <c r="LZ163" s="85"/>
      <c r="MA163" s="85"/>
      <c r="MB163" s="85"/>
      <c r="MC163" s="85"/>
      <c r="MD163" s="85"/>
      <c r="ME163" s="85"/>
      <c r="MF163" s="85"/>
      <c r="MG163" s="85"/>
      <c r="MH163" s="85"/>
      <c r="MI163" s="85"/>
      <c r="MJ163" s="85"/>
      <c r="MK163" s="85"/>
      <c r="ML163" s="85"/>
      <c r="MM163" s="85"/>
      <c r="MN163" s="85"/>
      <c r="MO163" s="85"/>
      <c r="MP163" s="85"/>
      <c r="MQ163" s="85"/>
      <c r="MR163" s="85"/>
      <c r="MS163" s="85"/>
      <c r="MT163" s="85"/>
      <c r="MU163" s="85"/>
      <c r="MV163" s="85"/>
      <c r="MW163" s="85"/>
      <c r="MX163" s="85"/>
      <c r="MY163" s="85"/>
      <c r="MZ163" s="85"/>
      <c r="NA163" s="85"/>
      <c r="NB163" s="85"/>
      <c r="NC163" s="85"/>
      <c r="ND163" s="85"/>
      <c r="NE163" s="85"/>
      <c r="NF163" s="85"/>
      <c r="NG163" s="85"/>
      <c r="NH163" s="85"/>
      <c r="NI163" s="85"/>
      <c r="NJ163" s="85"/>
      <c r="NK163" s="85"/>
      <c r="NL163" s="85"/>
      <c r="NM163" s="85"/>
      <c r="NN163" s="85"/>
      <c r="NO163" s="85"/>
      <c r="NP163" s="85"/>
      <c r="NQ163" s="85"/>
      <c r="NR163" s="85"/>
      <c r="NS163" s="85"/>
      <c r="NT163" s="85"/>
      <c r="NU163" s="85"/>
      <c r="NV163" s="85"/>
      <c r="NW163" s="85"/>
      <c r="NX163" s="85"/>
      <c r="NY163" s="85"/>
      <c r="NZ163" s="85"/>
      <c r="OA163" s="85"/>
      <c r="OB163" s="85"/>
      <c r="OC163" s="85"/>
      <c r="OD163" s="85"/>
      <c r="OE163" s="85"/>
      <c r="OF163" s="85"/>
      <c r="OG163" s="85"/>
      <c r="OH163" s="85"/>
      <c r="OI163" s="85"/>
      <c r="OJ163" s="85"/>
      <c r="OK163" s="85"/>
      <c r="OL163" s="85"/>
      <c r="OM163" s="85"/>
      <c r="ON163" s="85"/>
      <c r="OO163" s="85"/>
      <c r="OP163" s="85"/>
      <c r="OQ163" s="85"/>
      <c r="OR163" s="85"/>
      <c r="OS163" s="85"/>
      <c r="OT163" s="85"/>
      <c r="OU163" s="85"/>
      <c r="OV163" s="85"/>
      <c r="OW163" s="85"/>
      <c r="OX163" s="85"/>
      <c r="OY163" s="85"/>
      <c r="OZ163" s="85"/>
      <c r="PA163" s="85"/>
      <c r="PB163" s="85"/>
      <c r="PC163" s="85"/>
      <c r="PD163" s="85"/>
      <c r="PE163" s="85"/>
      <c r="PF163" s="85"/>
      <c r="PG163" s="85"/>
      <c r="PH163" s="85"/>
      <c r="PI163" s="85"/>
      <c r="PJ163" s="85"/>
      <c r="PK163" s="85"/>
      <c r="PL163" s="85"/>
      <c r="PM163" s="85"/>
      <c r="PN163" s="85"/>
      <c r="PO163" s="85"/>
      <c r="PP163" s="85"/>
      <c r="PQ163" s="85"/>
      <c r="PR163" s="85"/>
      <c r="PS163" s="85"/>
      <c r="PT163" s="85"/>
      <c r="PU163" s="85"/>
      <c r="PV163" s="85"/>
      <c r="PW163" s="85"/>
      <c r="PX163" s="85"/>
      <c r="PY163" s="85"/>
      <c r="PZ163" s="85"/>
      <c r="QA163" s="85"/>
      <c r="QB163" s="85"/>
      <c r="QC163" s="85"/>
      <c r="QD163" s="85"/>
      <c r="QE163" s="85"/>
      <c r="QF163" s="85"/>
      <c r="QG163" s="85"/>
      <c r="QH163" s="85"/>
      <c r="QI163" s="85"/>
      <c r="QJ163" s="85"/>
      <c r="QK163" s="85"/>
      <c r="QL163" s="85"/>
      <c r="QM163" s="85"/>
      <c r="QN163" s="85"/>
      <c r="QO163" s="85"/>
      <c r="QP163" s="85"/>
      <c r="QQ163" s="85"/>
      <c r="QR163" s="85"/>
      <c r="QS163" s="85"/>
      <c r="QT163" s="85"/>
      <c r="QU163" s="85"/>
      <c r="QV163" s="85"/>
      <c r="QW163" s="85"/>
      <c r="QX163" s="85"/>
      <c r="QY163" s="85"/>
      <c r="QZ163" s="85"/>
      <c r="RA163" s="85"/>
      <c r="RB163" s="85"/>
      <c r="RC163" s="85"/>
      <c r="RD163" s="85"/>
      <c r="RE163" s="85"/>
      <c r="RF163" s="85"/>
      <c r="RG163" s="85"/>
      <c r="RH163" s="85"/>
      <c r="RI163" s="85"/>
      <c r="RJ163" s="85"/>
      <c r="RK163" s="85"/>
      <c r="RL163" s="85"/>
      <c r="RM163" s="85"/>
      <c r="RN163" s="85"/>
      <c r="RO163" s="85"/>
      <c r="RP163" s="85"/>
      <c r="RQ163" s="85"/>
      <c r="RR163" s="85"/>
      <c r="RS163" s="85"/>
      <c r="RT163" s="85"/>
      <c r="RU163" s="85"/>
      <c r="RV163" s="85"/>
      <c r="RW163" s="85"/>
      <c r="RX163" s="85"/>
      <c r="RY163" s="85"/>
      <c r="RZ163" s="85"/>
      <c r="SA163" s="85"/>
      <c r="SB163" s="85"/>
      <c r="SC163" s="85"/>
      <c r="SD163" s="85"/>
      <c r="SE163" s="85"/>
      <c r="SF163" s="85"/>
      <c r="SG163" s="85"/>
      <c r="SH163" s="85"/>
      <c r="SI163" s="85"/>
      <c r="SJ163" s="85"/>
      <c r="SK163" s="85"/>
      <c r="SL163" s="85"/>
      <c r="SM163" s="85"/>
      <c r="SN163" s="85"/>
      <c r="SO163" s="85"/>
      <c r="SP163" s="85"/>
      <c r="SQ163" s="85"/>
      <c r="SR163" s="85"/>
      <c r="SS163" s="85"/>
      <c r="ST163" s="85"/>
      <c r="SU163" s="85"/>
      <c r="SV163" s="85"/>
      <c r="SW163" s="85"/>
      <c r="SX163" s="85"/>
      <c r="SY163" s="85"/>
      <c r="SZ163" s="85"/>
      <c r="TA163" s="85"/>
      <c r="TB163" s="85"/>
      <c r="TC163" s="85"/>
      <c r="TD163" s="85"/>
      <c r="TE163" s="85"/>
      <c r="TF163" s="85"/>
      <c r="TG163" s="85"/>
      <c r="TH163" s="85"/>
      <c r="TI163" s="85"/>
      <c r="TJ163" s="85"/>
      <c r="TK163" s="85"/>
      <c r="TL163" s="85"/>
      <c r="TM163" s="85"/>
      <c r="TN163" s="85"/>
      <c r="TO163" s="85"/>
      <c r="TP163" s="85"/>
      <c r="TQ163" s="85"/>
      <c r="TR163" s="85"/>
      <c r="TS163" s="85"/>
      <c r="TT163" s="85"/>
      <c r="TU163" s="85"/>
      <c r="TV163" s="85"/>
      <c r="TW163" s="85"/>
      <c r="TX163" s="85"/>
      <c r="TY163" s="85"/>
      <c r="TZ163" s="85"/>
      <c r="UA163" s="85"/>
      <c r="UB163" s="85"/>
      <c r="UC163" s="85"/>
      <c r="UD163" s="85"/>
      <c r="UE163" s="85"/>
      <c r="UF163" s="85"/>
      <c r="UG163" s="85"/>
      <c r="UH163" s="85"/>
      <c r="UI163" s="85"/>
      <c r="UJ163" s="85"/>
      <c r="UK163" s="85"/>
      <c r="UL163" s="85"/>
      <c r="UM163" s="85"/>
      <c r="UN163" s="85"/>
      <c r="UO163" s="85"/>
      <c r="UP163" s="85"/>
      <c r="UQ163" s="85"/>
      <c r="UR163" s="85"/>
      <c r="US163" s="85"/>
      <c r="UT163" s="85"/>
      <c r="UU163" s="85"/>
      <c r="UV163" s="85"/>
      <c r="UW163" s="85"/>
      <c r="UX163" s="85"/>
      <c r="UY163" s="85"/>
      <c r="UZ163" s="85"/>
      <c r="VA163" s="85"/>
      <c r="VB163" s="85"/>
      <c r="VC163" s="85"/>
      <c r="VD163" s="85"/>
      <c r="VE163" s="85"/>
      <c r="VF163" s="85"/>
      <c r="VG163" s="85"/>
      <c r="VH163" s="85"/>
      <c r="VI163" s="85"/>
      <c r="VJ163" s="85"/>
      <c r="VK163" s="85"/>
      <c r="VL163" s="85"/>
      <c r="VM163" s="85"/>
      <c r="VN163" s="85"/>
      <c r="VO163" s="85"/>
      <c r="VP163" s="85"/>
      <c r="VQ163" s="85"/>
      <c r="VR163" s="85"/>
      <c r="VS163" s="85"/>
      <c r="VT163" s="85"/>
      <c r="VU163" s="85"/>
      <c r="VV163" s="85"/>
      <c r="VW163" s="85"/>
      <c r="VX163" s="85"/>
      <c r="VY163" s="85"/>
      <c r="VZ163" s="85"/>
      <c r="WA163" s="85"/>
      <c r="WB163" s="85"/>
      <c r="WC163" s="85"/>
      <c r="WD163" s="85"/>
      <c r="WE163" s="85"/>
      <c r="WF163" s="85"/>
      <c r="WG163" s="85"/>
      <c r="WH163" s="85"/>
      <c r="WI163" s="85"/>
      <c r="WJ163" s="85"/>
      <c r="WK163" s="85"/>
      <c r="WL163" s="85"/>
      <c r="WM163" s="85"/>
      <c r="WN163" s="85"/>
      <c r="WO163" s="85"/>
      <c r="WP163" s="85"/>
      <c r="WQ163" s="85"/>
      <c r="WR163" s="85"/>
      <c r="WS163" s="85"/>
      <c r="WT163" s="85"/>
      <c r="WU163" s="85"/>
      <c r="WV163" s="85"/>
      <c r="WW163" s="85"/>
      <c r="WX163" s="85"/>
      <c r="WY163" s="85"/>
      <c r="WZ163" s="85"/>
      <c r="XA163" s="85"/>
      <c r="XB163" s="85"/>
      <c r="XC163" s="85"/>
      <c r="XD163" s="85"/>
      <c r="XE163" s="85"/>
      <c r="XF163" s="85"/>
      <c r="XG163" s="85"/>
      <c r="XH163" s="85"/>
      <c r="XI163" s="85"/>
      <c r="XJ163" s="85"/>
      <c r="XK163" s="85"/>
      <c r="XL163" s="85"/>
      <c r="XM163" s="85"/>
      <c r="XN163" s="85"/>
      <c r="XO163" s="85"/>
      <c r="XP163" s="85"/>
      <c r="XQ163" s="85"/>
      <c r="XR163" s="85"/>
      <c r="XS163" s="85"/>
      <c r="XT163" s="85"/>
      <c r="XU163" s="85"/>
      <c r="XV163" s="85"/>
      <c r="XW163" s="85"/>
      <c r="XX163" s="85"/>
      <c r="XY163" s="85"/>
      <c r="XZ163" s="85"/>
      <c r="YA163" s="85"/>
      <c r="YB163" s="85"/>
      <c r="YC163" s="85"/>
      <c r="YD163" s="85"/>
      <c r="YE163" s="85"/>
      <c r="YF163" s="85"/>
      <c r="YG163" s="85"/>
      <c r="YH163" s="85"/>
      <c r="YI163" s="85"/>
      <c r="YJ163" s="85"/>
      <c r="YK163" s="85"/>
      <c r="YL163" s="85"/>
      <c r="YM163" s="85"/>
      <c r="YN163" s="85"/>
      <c r="YO163" s="85"/>
      <c r="YP163" s="85"/>
      <c r="YQ163" s="85"/>
      <c r="YR163" s="85"/>
      <c r="YS163" s="85"/>
      <c r="YT163" s="85"/>
      <c r="YU163" s="85"/>
      <c r="YV163" s="85"/>
      <c r="YW163" s="85"/>
      <c r="YX163" s="85"/>
      <c r="YY163" s="85"/>
      <c r="YZ163" s="85"/>
      <c r="ZA163" s="85"/>
      <c r="ZB163" s="85"/>
      <c r="ZC163" s="85"/>
      <c r="ZD163" s="85"/>
      <c r="ZE163" s="85"/>
      <c r="ZF163" s="85"/>
      <c r="ZG163" s="85"/>
      <c r="ZH163" s="85"/>
      <c r="ZI163" s="85"/>
      <c r="ZJ163" s="85"/>
      <c r="ZK163" s="85"/>
      <c r="ZL163" s="85"/>
      <c r="ZM163" s="85"/>
      <c r="ZN163" s="85"/>
      <c r="ZO163" s="85"/>
      <c r="ZP163" s="85"/>
      <c r="ZQ163" s="85"/>
      <c r="ZR163" s="85"/>
      <c r="ZS163" s="85"/>
      <c r="ZT163" s="85"/>
      <c r="ZU163" s="85"/>
      <c r="ZV163" s="85"/>
      <c r="ZW163" s="85"/>
      <c r="ZX163" s="85"/>
      <c r="ZY163" s="85"/>
      <c r="ZZ163" s="85"/>
      <c r="AAA163" s="85"/>
      <c r="AAB163" s="85"/>
      <c r="AAC163" s="85"/>
      <c r="AAD163" s="85"/>
      <c r="AAE163" s="85"/>
      <c r="AAF163" s="85"/>
      <c r="AAG163" s="85"/>
      <c r="AAH163" s="85"/>
      <c r="AAI163" s="85"/>
      <c r="AAJ163" s="85"/>
      <c r="AAK163" s="85"/>
      <c r="AAL163" s="85"/>
      <c r="AAM163" s="85"/>
      <c r="AAN163" s="85"/>
      <c r="AAO163" s="85"/>
      <c r="AAP163" s="85"/>
      <c r="AAQ163" s="85"/>
      <c r="AAR163" s="85"/>
      <c r="AAS163" s="85"/>
      <c r="AAT163" s="85"/>
      <c r="AAU163" s="85"/>
      <c r="AAV163" s="85"/>
      <c r="AAW163" s="85"/>
      <c r="AAX163" s="85"/>
      <c r="AAY163" s="85"/>
      <c r="AAZ163" s="85"/>
      <c r="ABA163" s="85"/>
      <c r="ABB163" s="85"/>
      <c r="ABC163" s="85"/>
      <c r="ABD163" s="85"/>
      <c r="ABE163" s="85"/>
      <c r="ABF163" s="85"/>
      <c r="ABG163" s="85"/>
      <c r="ABH163" s="85"/>
      <c r="ABI163" s="85"/>
      <c r="ABJ163" s="85"/>
      <c r="ABK163" s="85"/>
      <c r="ABL163" s="85"/>
      <c r="ABM163" s="85"/>
      <c r="ABN163" s="85"/>
      <c r="ABO163" s="85"/>
      <c r="ABP163" s="85"/>
      <c r="ABQ163" s="85"/>
      <c r="ABR163" s="85"/>
      <c r="ABS163" s="85"/>
      <c r="ABT163" s="85"/>
      <c r="ABU163" s="85"/>
      <c r="ABV163" s="85"/>
      <c r="ABW163" s="85"/>
      <c r="ABX163" s="85"/>
      <c r="ABY163" s="85"/>
      <c r="ABZ163" s="85"/>
      <c r="ACA163" s="85"/>
      <c r="ACB163" s="85"/>
      <c r="ACC163" s="85"/>
      <c r="ACD163" s="85"/>
      <c r="ACE163" s="85"/>
      <c r="ACF163" s="85"/>
      <c r="ACG163" s="85"/>
      <c r="ACH163" s="85"/>
      <c r="ACI163" s="85"/>
      <c r="ACJ163" s="85"/>
      <c r="ACK163" s="85"/>
      <c r="ACL163" s="85"/>
      <c r="ACM163" s="85"/>
      <c r="ACN163" s="85"/>
      <c r="ACO163" s="85"/>
      <c r="ACP163" s="85"/>
      <c r="ACQ163" s="85"/>
      <c r="ACR163" s="85"/>
      <c r="ACS163" s="85"/>
      <c r="ACT163" s="85"/>
      <c r="ACU163" s="85"/>
      <c r="ACV163" s="85"/>
      <c r="ACW163" s="85"/>
      <c r="ACX163" s="85"/>
      <c r="ACY163" s="85"/>
      <c r="ACZ163" s="85"/>
      <c r="ADA163" s="85"/>
      <c r="ADB163" s="85"/>
      <c r="ADC163" s="85"/>
      <c r="ADD163" s="85"/>
      <c r="ADE163" s="85"/>
      <c r="ADF163" s="85"/>
      <c r="ADG163" s="85"/>
      <c r="ADH163" s="85"/>
      <c r="ADI163" s="85"/>
      <c r="ADJ163" s="85"/>
      <c r="ADK163" s="85"/>
      <c r="ADL163" s="85"/>
      <c r="ADM163" s="85"/>
      <c r="ADN163" s="85"/>
      <c r="ADO163" s="85"/>
      <c r="ADP163" s="85"/>
      <c r="ADQ163" s="85"/>
      <c r="ADR163" s="85"/>
      <c r="ADS163" s="85"/>
      <c r="ADT163" s="85"/>
      <c r="ADU163" s="85"/>
      <c r="ADV163" s="85"/>
      <c r="ADW163" s="85"/>
      <c r="ADX163" s="85"/>
      <c r="ADY163" s="85"/>
      <c r="ADZ163" s="85"/>
      <c r="AEA163" s="85"/>
      <c r="AEB163" s="85"/>
      <c r="AEC163" s="85"/>
      <c r="AED163" s="85"/>
      <c r="AEE163" s="85"/>
      <c r="AEF163" s="85"/>
      <c r="AEG163" s="85"/>
      <c r="AEH163" s="85"/>
      <c r="AEI163" s="85"/>
      <c r="AEJ163" s="85"/>
      <c r="AEK163" s="85"/>
      <c r="AEL163" s="85"/>
      <c r="AEM163" s="85"/>
      <c r="AEN163" s="85"/>
      <c r="AEO163" s="85"/>
      <c r="AEP163" s="85"/>
      <c r="AEQ163" s="85"/>
      <c r="AER163" s="85"/>
      <c r="AES163" s="85"/>
      <c r="AET163" s="85"/>
      <c r="AEU163" s="85"/>
      <c r="AEV163" s="85"/>
      <c r="AEW163" s="85"/>
      <c r="AEX163" s="85"/>
      <c r="AEY163" s="85"/>
      <c r="AEZ163" s="85"/>
      <c r="AFA163" s="85"/>
      <c r="AFB163" s="85"/>
      <c r="AFC163" s="85"/>
      <c r="AFD163" s="85"/>
      <c r="AFE163" s="85"/>
      <c r="AFF163" s="85"/>
      <c r="AFG163" s="85"/>
      <c r="AFH163" s="85"/>
      <c r="AFI163" s="85"/>
      <c r="AFJ163" s="85"/>
      <c r="AFK163" s="85"/>
      <c r="AFL163" s="85"/>
      <c r="AFM163" s="85"/>
      <c r="AFN163" s="85"/>
      <c r="AFO163" s="85"/>
      <c r="AFP163" s="85"/>
      <c r="AFQ163" s="85"/>
      <c r="AFR163" s="85"/>
      <c r="AFS163" s="85"/>
      <c r="AFT163" s="85"/>
      <c r="AFU163" s="85"/>
      <c r="AFV163" s="85"/>
      <c r="AFW163" s="85"/>
      <c r="AFX163" s="85"/>
      <c r="AFY163" s="85"/>
      <c r="AFZ163" s="85"/>
      <c r="AGA163" s="85"/>
      <c r="AGB163" s="85"/>
      <c r="AGC163" s="85"/>
      <c r="AGD163" s="85"/>
      <c r="AGE163" s="85"/>
      <c r="AGF163" s="85"/>
      <c r="AGG163" s="85"/>
      <c r="AGH163" s="85"/>
      <c r="AGI163" s="85"/>
      <c r="AGJ163" s="85"/>
      <c r="AGK163" s="85"/>
      <c r="AGL163" s="85"/>
      <c r="AGM163" s="85"/>
      <c r="AGN163" s="85"/>
      <c r="AGO163" s="85"/>
      <c r="AGP163" s="85"/>
      <c r="AGQ163" s="85"/>
      <c r="AGR163" s="85"/>
      <c r="AGS163" s="85"/>
      <c r="AGT163" s="85"/>
      <c r="AGU163" s="85"/>
      <c r="AGV163" s="85"/>
      <c r="AGW163" s="85"/>
      <c r="AGX163" s="85"/>
      <c r="AGY163" s="85"/>
      <c r="AGZ163" s="85"/>
      <c r="AHA163" s="85"/>
      <c r="AHB163" s="85"/>
      <c r="AHC163" s="85"/>
      <c r="AHD163" s="85"/>
      <c r="AHE163" s="85"/>
      <c r="AHF163" s="85"/>
      <c r="AHG163" s="85"/>
      <c r="AHH163" s="85"/>
      <c r="AHI163" s="85"/>
      <c r="AHJ163" s="85"/>
      <c r="AHK163" s="85"/>
      <c r="AHL163" s="85"/>
      <c r="AHM163" s="85"/>
      <c r="AHN163" s="85"/>
      <c r="AHO163" s="85"/>
      <c r="AHP163" s="85"/>
      <c r="AHQ163" s="85"/>
      <c r="AHR163" s="85"/>
      <c r="AHS163" s="85"/>
      <c r="AHT163" s="85"/>
      <c r="AHU163" s="85"/>
      <c r="AHV163" s="85"/>
      <c r="AHW163" s="85"/>
      <c r="AHX163" s="85"/>
      <c r="AHY163" s="85"/>
      <c r="AHZ163" s="85"/>
      <c r="AIA163" s="85"/>
      <c r="AIB163" s="85"/>
      <c r="AIC163" s="85"/>
      <c r="AID163" s="85"/>
      <c r="AIE163" s="85"/>
      <c r="AIF163" s="85"/>
      <c r="AIG163" s="85"/>
      <c r="AIH163" s="85"/>
      <c r="AII163" s="85"/>
      <c r="AIJ163" s="85"/>
      <c r="AIK163" s="85"/>
      <c r="AIL163" s="85"/>
      <c r="AIM163" s="85"/>
      <c r="AIN163" s="85"/>
      <c r="AIO163" s="85"/>
      <c r="AIP163" s="85"/>
      <c r="AIQ163" s="85"/>
      <c r="AIR163" s="85"/>
      <c r="AIS163" s="85"/>
      <c r="AIT163" s="85"/>
      <c r="AIU163" s="85"/>
      <c r="AIV163" s="85"/>
      <c r="AIW163" s="85"/>
      <c r="AIX163" s="85"/>
      <c r="AIY163" s="85"/>
      <c r="AIZ163" s="85"/>
      <c r="AJA163" s="85"/>
      <c r="AJB163" s="85"/>
      <c r="AJC163" s="85"/>
      <c r="AJD163" s="85"/>
      <c r="AJE163" s="85"/>
      <c r="AJF163" s="85"/>
      <c r="AJG163" s="85"/>
      <c r="AJH163" s="85"/>
      <c r="AJI163" s="85"/>
      <c r="AJJ163" s="85"/>
      <c r="AJK163" s="85"/>
      <c r="AJL163" s="85"/>
      <c r="AJM163" s="85"/>
      <c r="AJN163" s="85"/>
      <c r="AJO163" s="85"/>
      <c r="AJP163" s="85"/>
      <c r="AJQ163" s="85"/>
      <c r="AJR163" s="85"/>
      <c r="AJS163" s="85"/>
      <c r="AJT163" s="85"/>
      <c r="AJU163" s="85"/>
      <c r="AJV163" s="85"/>
      <c r="AJW163" s="85"/>
      <c r="AJX163" s="85"/>
      <c r="AJY163" s="85"/>
      <c r="AJZ163" s="85"/>
      <c r="AKA163" s="85"/>
      <c r="AKB163" s="85"/>
      <c r="AKC163" s="85"/>
      <c r="AKD163" s="85"/>
      <c r="AKE163" s="85"/>
      <c r="AKF163" s="85"/>
      <c r="AKG163" s="85"/>
      <c r="AKH163" s="85"/>
      <c r="AKI163" s="85"/>
      <c r="AKJ163" s="85"/>
      <c r="AKK163" s="85"/>
      <c r="AKL163" s="85"/>
      <c r="AKM163" s="85"/>
      <c r="AKN163" s="85"/>
      <c r="AKO163" s="85"/>
      <c r="AKP163" s="85"/>
      <c r="AKQ163" s="85"/>
      <c r="AKR163" s="85"/>
      <c r="AKS163" s="85"/>
      <c r="AKT163" s="85"/>
      <c r="AKU163" s="85"/>
      <c r="AKV163" s="85"/>
      <c r="AKW163" s="85"/>
      <c r="AKX163" s="85"/>
      <c r="AKY163" s="85"/>
      <c r="AKZ163" s="85"/>
      <c r="ALA163" s="85"/>
      <c r="ALB163" s="85"/>
      <c r="ALC163" s="85"/>
      <c r="ALD163" s="85"/>
      <c r="ALE163" s="85"/>
      <c r="ALF163" s="85"/>
      <c r="ALG163" s="85"/>
      <c r="ALH163" s="85"/>
      <c r="ALI163" s="85"/>
      <c r="ALJ163" s="85"/>
      <c r="ALK163" s="85"/>
      <c r="ALL163" s="85"/>
      <c r="ALM163" s="85"/>
      <c r="ALN163" s="85"/>
      <c r="ALO163" s="85"/>
      <c r="ALP163" s="85"/>
      <c r="ALQ163" s="85"/>
      <c r="ALR163" s="85"/>
      <c r="ALS163" s="85"/>
      <c r="ALT163" s="85"/>
      <c r="ALU163" s="85"/>
      <c r="ALV163" s="85"/>
      <c r="ALW163" s="85"/>
      <c r="ALX163" s="85"/>
      <c r="ALY163" s="85"/>
      <c r="ALZ163" s="85"/>
      <c r="AMA163" s="85"/>
      <c r="AMB163" s="85"/>
      <c r="AMC163" s="85"/>
      <c r="AMD163" s="85"/>
      <c r="AME163" s="85"/>
      <c r="AMF163" s="85"/>
      <c r="AMG163" s="85"/>
      <c r="AMH163" s="85"/>
      <c r="AMI163" s="85"/>
      <c r="AMJ163" s="85"/>
      <c r="AMK163" s="85"/>
      <c r="AML163" s="85"/>
      <c r="AMM163" s="85"/>
      <c r="AMN163" s="85"/>
      <c r="AMO163" s="85"/>
      <c r="AMP163" s="85"/>
      <c r="AMQ163" s="85"/>
      <c r="AMR163" s="85"/>
      <c r="AMS163" s="85"/>
      <c r="AMT163" s="85"/>
      <c r="AMU163" s="85"/>
      <c r="AMV163" s="85"/>
      <c r="AMW163" s="85"/>
      <c r="AMX163" s="85"/>
      <c r="AMY163" s="85"/>
      <c r="AMZ163" s="85"/>
      <c r="ANA163" s="85"/>
      <c r="ANB163" s="85"/>
      <c r="ANC163" s="85"/>
      <c r="AND163" s="85"/>
      <c r="ANE163" s="85"/>
      <c r="ANF163" s="85"/>
      <c r="ANG163" s="85"/>
      <c r="ANH163" s="85"/>
      <c r="ANI163" s="85"/>
      <c r="ANJ163" s="85"/>
      <c r="ANK163" s="85"/>
      <c r="ANL163" s="85"/>
      <c r="ANM163" s="85"/>
      <c r="ANN163" s="85"/>
      <c r="ANO163" s="85"/>
      <c r="ANP163" s="85"/>
      <c r="ANQ163" s="85"/>
      <c r="ANR163" s="85"/>
      <c r="ANS163" s="85"/>
      <c r="ANT163" s="85"/>
      <c r="ANU163" s="85"/>
      <c r="ANV163" s="85"/>
      <c r="ANW163" s="85"/>
      <c r="ANX163" s="85"/>
      <c r="ANY163" s="85"/>
      <c r="ANZ163" s="85"/>
      <c r="AOA163" s="85"/>
      <c r="AOB163" s="85"/>
      <c r="AOC163" s="85"/>
      <c r="AOD163" s="85"/>
      <c r="AOE163" s="85"/>
      <c r="AOF163" s="85"/>
      <c r="AOG163" s="85"/>
      <c r="AOH163" s="85"/>
      <c r="AOI163" s="85"/>
      <c r="AOJ163" s="85"/>
      <c r="AOK163" s="85"/>
      <c r="AOL163" s="85"/>
      <c r="AOM163" s="85"/>
      <c r="AON163" s="85"/>
      <c r="AOO163" s="85"/>
      <c r="AOP163" s="85"/>
      <c r="AOQ163" s="85"/>
      <c r="AOR163" s="85"/>
      <c r="AOS163" s="85"/>
      <c r="AOT163" s="85"/>
      <c r="AOU163" s="85"/>
      <c r="AOV163" s="85"/>
      <c r="AOW163" s="85"/>
      <c r="AOX163" s="85"/>
      <c r="AOY163" s="85"/>
      <c r="AOZ163" s="85"/>
      <c r="APA163" s="85"/>
      <c r="APB163" s="85"/>
      <c r="APC163" s="85"/>
      <c r="APD163" s="85"/>
      <c r="APE163" s="85"/>
      <c r="APF163" s="85"/>
      <c r="APG163" s="85"/>
      <c r="APH163" s="85"/>
      <c r="API163" s="85"/>
    </row>
    <row r="164" spans="1:1101" x14ac:dyDescent="0.25">
      <c r="A164" s="188" t="s">
        <v>23</v>
      </c>
      <c r="B164" s="190">
        <v>1</v>
      </c>
      <c r="C164" s="190">
        <f t="shared" si="89"/>
        <v>232</v>
      </c>
      <c r="D164" s="190">
        <f t="shared" si="90"/>
        <v>179</v>
      </c>
      <c r="E164" s="191">
        <v>53</v>
      </c>
      <c r="F164" s="191"/>
      <c r="G164" s="193">
        <v>6.1310000000000002</v>
      </c>
      <c r="H164" s="192">
        <f t="shared" si="87"/>
        <v>649.89</v>
      </c>
      <c r="I164" s="193">
        <f t="shared" si="88"/>
        <v>803.2</v>
      </c>
      <c r="J164" s="85"/>
      <c r="K164" s="85"/>
      <c r="L164" s="85"/>
      <c r="M164" s="85"/>
      <c r="N164" s="85"/>
      <c r="O164" s="85"/>
      <c r="P164" s="85"/>
      <c r="Q164" s="85"/>
      <c r="R164" s="85"/>
      <c r="S164" s="85"/>
      <c r="T164" s="85"/>
      <c r="U164" s="85"/>
      <c r="V164" s="85"/>
      <c r="W164" s="85"/>
      <c r="X164" s="85"/>
      <c r="Y164" s="85"/>
      <c r="Z164" s="85"/>
      <c r="AA164" s="85"/>
      <c r="AB164" s="85"/>
      <c r="AC164" s="85"/>
      <c r="AD164" s="85"/>
      <c r="AE164" s="85"/>
      <c r="AF164" s="85"/>
      <c r="AG164" s="85"/>
      <c r="AH164" s="85"/>
      <c r="AI164" s="85"/>
      <c r="AJ164" s="85"/>
      <c r="AK164" s="85"/>
      <c r="AL164" s="85"/>
      <c r="AM164" s="85"/>
      <c r="AN164" s="85"/>
      <c r="AO164" s="85"/>
      <c r="AP164" s="85"/>
      <c r="AQ164" s="85"/>
      <c r="AR164" s="85"/>
      <c r="AS164" s="85"/>
      <c r="AT164" s="85"/>
      <c r="AU164" s="85"/>
      <c r="AV164" s="85"/>
      <c r="AW164" s="85"/>
      <c r="AX164" s="85"/>
      <c r="AY164" s="85"/>
      <c r="AZ164" s="85"/>
      <c r="BA164" s="85"/>
      <c r="BB164" s="85"/>
      <c r="BC164" s="85"/>
      <c r="BD164" s="85"/>
      <c r="BE164" s="85"/>
      <c r="BF164" s="85"/>
      <c r="BG164" s="85"/>
      <c r="BH164" s="85"/>
      <c r="BI164" s="85"/>
      <c r="BJ164" s="85"/>
      <c r="BK164" s="85"/>
      <c r="BL164" s="85"/>
      <c r="BM164" s="85"/>
      <c r="BN164" s="85"/>
      <c r="BO164" s="85"/>
      <c r="BP164" s="85"/>
      <c r="BQ164" s="85"/>
      <c r="BR164" s="85"/>
      <c r="BS164" s="85"/>
      <c r="BT164" s="85"/>
      <c r="BU164" s="85"/>
      <c r="BV164" s="85"/>
      <c r="BW164" s="85"/>
      <c r="BX164" s="85"/>
      <c r="BY164" s="85"/>
      <c r="BZ164" s="85"/>
      <c r="CA164" s="85"/>
      <c r="CB164" s="85"/>
      <c r="CC164" s="85"/>
      <c r="CD164" s="85"/>
      <c r="CE164" s="85"/>
      <c r="CF164" s="85"/>
      <c r="CG164" s="85"/>
      <c r="CH164" s="85"/>
      <c r="CI164" s="85"/>
      <c r="CJ164" s="85"/>
      <c r="CK164" s="85"/>
      <c r="CL164" s="85"/>
      <c r="CM164" s="85"/>
      <c r="CN164" s="85"/>
      <c r="CO164" s="85"/>
      <c r="CP164" s="85"/>
      <c r="CQ164" s="85"/>
      <c r="CR164" s="85"/>
      <c r="CS164" s="85"/>
      <c r="CT164" s="85"/>
      <c r="CU164" s="85"/>
      <c r="CV164" s="85"/>
      <c r="CW164" s="85"/>
      <c r="CX164" s="85"/>
      <c r="CY164" s="85"/>
      <c r="CZ164" s="85"/>
      <c r="DA164" s="85"/>
      <c r="DB164" s="85"/>
      <c r="DC164" s="85"/>
      <c r="DD164" s="85"/>
      <c r="DE164" s="85"/>
      <c r="DF164" s="85"/>
      <c r="DG164" s="85"/>
      <c r="DH164" s="85"/>
      <c r="DI164" s="85"/>
      <c r="DJ164" s="85"/>
      <c r="DK164" s="85"/>
      <c r="DL164" s="85"/>
      <c r="DM164" s="85"/>
      <c r="DN164" s="85"/>
      <c r="DO164" s="85"/>
      <c r="DP164" s="85"/>
      <c r="DQ164" s="85"/>
      <c r="DR164" s="85"/>
      <c r="DS164" s="85"/>
      <c r="DT164" s="85"/>
      <c r="DU164" s="85"/>
      <c r="DV164" s="85"/>
      <c r="DW164" s="85"/>
      <c r="DX164" s="85"/>
      <c r="DY164" s="85"/>
      <c r="DZ164" s="85"/>
      <c r="EA164" s="85"/>
      <c r="EB164" s="85"/>
      <c r="EC164" s="85"/>
      <c r="ED164" s="85"/>
      <c r="EE164" s="85"/>
      <c r="EF164" s="85"/>
      <c r="EG164" s="85"/>
      <c r="EH164" s="85"/>
      <c r="EI164" s="85"/>
      <c r="EJ164" s="85"/>
      <c r="EK164" s="85"/>
      <c r="EL164" s="85"/>
      <c r="EM164" s="85"/>
      <c r="EN164" s="85"/>
      <c r="EO164" s="85"/>
      <c r="EP164" s="85"/>
      <c r="EQ164" s="85"/>
      <c r="ER164" s="85"/>
      <c r="ES164" s="85"/>
      <c r="ET164" s="85"/>
      <c r="EU164" s="85"/>
      <c r="EV164" s="85"/>
      <c r="EW164" s="85"/>
      <c r="EX164" s="85"/>
      <c r="EY164" s="85"/>
      <c r="EZ164" s="85"/>
      <c r="FA164" s="85"/>
      <c r="FB164" s="85"/>
      <c r="FC164" s="85"/>
      <c r="FD164" s="85"/>
      <c r="FE164" s="85"/>
      <c r="FF164" s="85"/>
      <c r="FG164" s="85"/>
      <c r="FH164" s="85"/>
      <c r="FI164" s="85"/>
      <c r="FJ164" s="85"/>
      <c r="FK164" s="85"/>
      <c r="FL164" s="85"/>
      <c r="FM164" s="85"/>
      <c r="FN164" s="85"/>
      <c r="FO164" s="85"/>
      <c r="FP164" s="85"/>
      <c r="FQ164" s="85"/>
      <c r="FR164" s="85"/>
      <c r="FS164" s="85"/>
      <c r="FT164" s="85"/>
      <c r="FU164" s="85"/>
      <c r="FV164" s="85"/>
      <c r="FW164" s="85"/>
      <c r="FX164" s="85"/>
      <c r="FY164" s="85"/>
      <c r="FZ164" s="85"/>
      <c r="GA164" s="85"/>
      <c r="GB164" s="85"/>
      <c r="GC164" s="85"/>
      <c r="GD164" s="85"/>
      <c r="GE164" s="85"/>
      <c r="GF164" s="85"/>
      <c r="GG164" s="85"/>
      <c r="GH164" s="85"/>
      <c r="GI164" s="85"/>
      <c r="GJ164" s="85"/>
      <c r="GK164" s="85"/>
      <c r="GL164" s="85"/>
      <c r="GM164" s="85"/>
      <c r="GN164" s="85"/>
      <c r="GO164" s="85"/>
      <c r="GP164" s="85"/>
      <c r="GQ164" s="85"/>
      <c r="GR164" s="85"/>
      <c r="GS164" s="85"/>
      <c r="GT164" s="85"/>
      <c r="GU164" s="85"/>
      <c r="GV164" s="85"/>
      <c r="GW164" s="85"/>
      <c r="GX164" s="85"/>
      <c r="GY164" s="85"/>
      <c r="GZ164" s="85"/>
      <c r="HA164" s="85"/>
      <c r="HB164" s="85"/>
      <c r="HC164" s="85"/>
      <c r="HD164" s="85"/>
      <c r="HE164" s="85"/>
      <c r="HF164" s="85"/>
      <c r="HG164" s="85"/>
      <c r="HH164" s="85"/>
      <c r="HI164" s="85"/>
      <c r="HJ164" s="85"/>
      <c r="HK164" s="85"/>
      <c r="HL164" s="85"/>
      <c r="HM164" s="85"/>
      <c r="HN164" s="85"/>
      <c r="HO164" s="85"/>
      <c r="HP164" s="85"/>
      <c r="HQ164" s="85"/>
      <c r="HR164" s="85"/>
      <c r="HS164" s="85"/>
      <c r="HT164" s="85"/>
      <c r="HU164" s="85"/>
      <c r="HV164" s="85"/>
      <c r="HW164" s="85"/>
      <c r="HX164" s="85"/>
      <c r="HY164" s="85"/>
      <c r="HZ164" s="85"/>
      <c r="IA164" s="85"/>
      <c r="IB164" s="85"/>
      <c r="IC164" s="85"/>
      <c r="ID164" s="85"/>
      <c r="IE164" s="85"/>
      <c r="IF164" s="85"/>
      <c r="IG164" s="85"/>
      <c r="IH164" s="85"/>
      <c r="II164" s="85"/>
      <c r="IJ164" s="85"/>
      <c r="IK164" s="85"/>
      <c r="IL164" s="85"/>
      <c r="IM164" s="85"/>
      <c r="IN164" s="85"/>
      <c r="IO164" s="85"/>
      <c r="IP164" s="85"/>
      <c r="IQ164" s="85"/>
      <c r="IR164" s="85"/>
      <c r="IS164" s="85"/>
      <c r="IT164" s="85"/>
      <c r="IU164" s="85"/>
      <c r="IV164" s="85"/>
      <c r="IW164" s="85"/>
      <c r="IX164" s="85"/>
      <c r="IY164" s="85"/>
      <c r="IZ164" s="85"/>
      <c r="JA164" s="85"/>
      <c r="JB164" s="85"/>
      <c r="JC164" s="85"/>
      <c r="JD164" s="85"/>
      <c r="JE164" s="85"/>
      <c r="JF164" s="85"/>
      <c r="JG164" s="85"/>
      <c r="JH164" s="85"/>
      <c r="JI164" s="85"/>
      <c r="JJ164" s="85"/>
      <c r="JK164" s="85"/>
      <c r="JL164" s="85"/>
      <c r="JM164" s="85"/>
      <c r="JN164" s="85"/>
      <c r="JO164" s="85"/>
      <c r="JP164" s="85"/>
      <c r="JQ164" s="85"/>
      <c r="JR164" s="85"/>
      <c r="JS164" s="85"/>
      <c r="JT164" s="85"/>
      <c r="JU164" s="85"/>
      <c r="JV164" s="85"/>
      <c r="JW164" s="85"/>
      <c r="JX164" s="85"/>
      <c r="JY164" s="85"/>
      <c r="JZ164" s="85"/>
      <c r="KA164" s="85"/>
      <c r="KB164" s="85"/>
      <c r="KC164" s="85"/>
      <c r="KD164" s="85"/>
      <c r="KE164" s="85"/>
      <c r="KF164" s="85"/>
      <c r="KG164" s="85"/>
      <c r="KH164" s="85"/>
      <c r="KI164" s="85"/>
      <c r="KJ164" s="85"/>
      <c r="KK164" s="85"/>
      <c r="KL164" s="85"/>
      <c r="KM164" s="85"/>
      <c r="KN164" s="85"/>
      <c r="KO164" s="85"/>
      <c r="KP164" s="85"/>
      <c r="KQ164" s="85"/>
      <c r="KR164" s="85"/>
      <c r="KS164" s="85"/>
      <c r="KT164" s="85"/>
      <c r="KU164" s="85"/>
      <c r="KV164" s="85"/>
      <c r="KW164" s="85"/>
      <c r="KX164" s="85"/>
      <c r="KY164" s="85"/>
      <c r="KZ164" s="85"/>
      <c r="LA164" s="85"/>
      <c r="LB164" s="85"/>
      <c r="LC164" s="85"/>
      <c r="LD164" s="85"/>
      <c r="LE164" s="85"/>
      <c r="LF164" s="85"/>
      <c r="LG164" s="85"/>
      <c r="LH164" s="85"/>
      <c r="LI164" s="85"/>
      <c r="LJ164" s="85"/>
      <c r="LK164" s="85"/>
      <c r="LL164" s="85"/>
      <c r="LM164" s="85"/>
      <c r="LN164" s="85"/>
      <c r="LO164" s="85"/>
      <c r="LP164" s="85"/>
      <c r="LQ164" s="85"/>
      <c r="LR164" s="85"/>
      <c r="LS164" s="85"/>
      <c r="LT164" s="85"/>
      <c r="LU164" s="85"/>
      <c r="LV164" s="85"/>
      <c r="LW164" s="85"/>
      <c r="LX164" s="85"/>
      <c r="LY164" s="85"/>
      <c r="LZ164" s="85"/>
      <c r="MA164" s="85"/>
      <c r="MB164" s="85"/>
      <c r="MC164" s="85"/>
      <c r="MD164" s="85"/>
      <c r="ME164" s="85"/>
      <c r="MF164" s="85"/>
      <c r="MG164" s="85"/>
      <c r="MH164" s="85"/>
      <c r="MI164" s="85"/>
      <c r="MJ164" s="85"/>
      <c r="MK164" s="85"/>
      <c r="ML164" s="85"/>
      <c r="MM164" s="85"/>
      <c r="MN164" s="85"/>
      <c r="MO164" s="85"/>
      <c r="MP164" s="85"/>
      <c r="MQ164" s="85"/>
      <c r="MR164" s="85"/>
      <c r="MS164" s="85"/>
      <c r="MT164" s="85"/>
      <c r="MU164" s="85"/>
      <c r="MV164" s="85"/>
      <c r="MW164" s="85"/>
      <c r="MX164" s="85"/>
      <c r="MY164" s="85"/>
      <c r="MZ164" s="85"/>
      <c r="NA164" s="85"/>
      <c r="NB164" s="85"/>
      <c r="NC164" s="85"/>
      <c r="ND164" s="85"/>
      <c r="NE164" s="85"/>
      <c r="NF164" s="85"/>
      <c r="NG164" s="85"/>
      <c r="NH164" s="85"/>
      <c r="NI164" s="85"/>
      <c r="NJ164" s="85"/>
      <c r="NK164" s="85"/>
      <c r="NL164" s="85"/>
      <c r="NM164" s="85"/>
      <c r="NN164" s="85"/>
      <c r="NO164" s="85"/>
      <c r="NP164" s="85"/>
      <c r="NQ164" s="85"/>
      <c r="NR164" s="85"/>
      <c r="NS164" s="85"/>
      <c r="NT164" s="85"/>
      <c r="NU164" s="85"/>
      <c r="NV164" s="85"/>
      <c r="NW164" s="85"/>
      <c r="NX164" s="85"/>
      <c r="NY164" s="85"/>
      <c r="NZ164" s="85"/>
      <c r="OA164" s="85"/>
      <c r="OB164" s="85"/>
      <c r="OC164" s="85"/>
      <c r="OD164" s="85"/>
      <c r="OE164" s="85"/>
      <c r="OF164" s="85"/>
      <c r="OG164" s="85"/>
      <c r="OH164" s="85"/>
      <c r="OI164" s="85"/>
      <c r="OJ164" s="85"/>
      <c r="OK164" s="85"/>
      <c r="OL164" s="85"/>
      <c r="OM164" s="85"/>
      <c r="ON164" s="85"/>
      <c r="OO164" s="85"/>
      <c r="OP164" s="85"/>
      <c r="OQ164" s="85"/>
      <c r="OR164" s="85"/>
      <c r="OS164" s="85"/>
      <c r="OT164" s="85"/>
      <c r="OU164" s="85"/>
      <c r="OV164" s="85"/>
      <c r="OW164" s="85"/>
      <c r="OX164" s="85"/>
      <c r="OY164" s="85"/>
      <c r="OZ164" s="85"/>
      <c r="PA164" s="85"/>
      <c r="PB164" s="85"/>
      <c r="PC164" s="85"/>
      <c r="PD164" s="85"/>
      <c r="PE164" s="85"/>
      <c r="PF164" s="85"/>
      <c r="PG164" s="85"/>
      <c r="PH164" s="85"/>
      <c r="PI164" s="85"/>
      <c r="PJ164" s="85"/>
      <c r="PK164" s="85"/>
      <c r="PL164" s="85"/>
      <c r="PM164" s="85"/>
      <c r="PN164" s="85"/>
      <c r="PO164" s="85"/>
      <c r="PP164" s="85"/>
      <c r="PQ164" s="85"/>
      <c r="PR164" s="85"/>
      <c r="PS164" s="85"/>
      <c r="PT164" s="85"/>
      <c r="PU164" s="85"/>
      <c r="PV164" s="85"/>
      <c r="PW164" s="85"/>
      <c r="PX164" s="85"/>
      <c r="PY164" s="85"/>
      <c r="PZ164" s="85"/>
      <c r="QA164" s="85"/>
      <c r="QB164" s="85"/>
      <c r="QC164" s="85"/>
      <c r="QD164" s="85"/>
      <c r="QE164" s="85"/>
      <c r="QF164" s="85"/>
      <c r="QG164" s="85"/>
      <c r="QH164" s="85"/>
      <c r="QI164" s="85"/>
      <c r="QJ164" s="85"/>
      <c r="QK164" s="85"/>
      <c r="QL164" s="85"/>
      <c r="QM164" s="85"/>
      <c r="QN164" s="85"/>
      <c r="QO164" s="85"/>
      <c r="QP164" s="85"/>
      <c r="QQ164" s="85"/>
      <c r="QR164" s="85"/>
      <c r="QS164" s="85"/>
      <c r="QT164" s="85"/>
      <c r="QU164" s="85"/>
      <c r="QV164" s="85"/>
      <c r="QW164" s="85"/>
      <c r="QX164" s="85"/>
      <c r="QY164" s="85"/>
      <c r="QZ164" s="85"/>
      <c r="RA164" s="85"/>
      <c r="RB164" s="85"/>
      <c r="RC164" s="85"/>
      <c r="RD164" s="85"/>
      <c r="RE164" s="85"/>
      <c r="RF164" s="85"/>
      <c r="RG164" s="85"/>
      <c r="RH164" s="85"/>
      <c r="RI164" s="85"/>
      <c r="RJ164" s="85"/>
      <c r="RK164" s="85"/>
      <c r="RL164" s="85"/>
      <c r="RM164" s="85"/>
      <c r="RN164" s="85"/>
      <c r="RO164" s="85"/>
      <c r="RP164" s="85"/>
      <c r="RQ164" s="85"/>
      <c r="RR164" s="85"/>
      <c r="RS164" s="85"/>
      <c r="RT164" s="85"/>
      <c r="RU164" s="85"/>
      <c r="RV164" s="85"/>
      <c r="RW164" s="85"/>
      <c r="RX164" s="85"/>
      <c r="RY164" s="85"/>
      <c r="RZ164" s="85"/>
      <c r="SA164" s="85"/>
      <c r="SB164" s="85"/>
      <c r="SC164" s="85"/>
      <c r="SD164" s="85"/>
      <c r="SE164" s="85"/>
      <c r="SF164" s="85"/>
      <c r="SG164" s="85"/>
      <c r="SH164" s="85"/>
      <c r="SI164" s="85"/>
      <c r="SJ164" s="85"/>
      <c r="SK164" s="85"/>
      <c r="SL164" s="85"/>
      <c r="SM164" s="85"/>
      <c r="SN164" s="85"/>
      <c r="SO164" s="85"/>
      <c r="SP164" s="85"/>
      <c r="SQ164" s="85"/>
      <c r="SR164" s="85"/>
      <c r="SS164" s="85"/>
      <c r="ST164" s="85"/>
      <c r="SU164" s="85"/>
      <c r="SV164" s="85"/>
      <c r="SW164" s="85"/>
      <c r="SX164" s="85"/>
      <c r="SY164" s="85"/>
      <c r="SZ164" s="85"/>
      <c r="TA164" s="85"/>
      <c r="TB164" s="85"/>
      <c r="TC164" s="85"/>
      <c r="TD164" s="85"/>
      <c r="TE164" s="85"/>
      <c r="TF164" s="85"/>
      <c r="TG164" s="85"/>
      <c r="TH164" s="85"/>
      <c r="TI164" s="85"/>
      <c r="TJ164" s="85"/>
      <c r="TK164" s="85"/>
      <c r="TL164" s="85"/>
      <c r="TM164" s="85"/>
      <c r="TN164" s="85"/>
      <c r="TO164" s="85"/>
      <c r="TP164" s="85"/>
      <c r="TQ164" s="85"/>
      <c r="TR164" s="85"/>
      <c r="TS164" s="85"/>
      <c r="TT164" s="85"/>
      <c r="TU164" s="85"/>
      <c r="TV164" s="85"/>
      <c r="TW164" s="85"/>
      <c r="TX164" s="85"/>
      <c r="TY164" s="85"/>
      <c r="TZ164" s="85"/>
      <c r="UA164" s="85"/>
      <c r="UB164" s="85"/>
      <c r="UC164" s="85"/>
      <c r="UD164" s="85"/>
      <c r="UE164" s="85"/>
      <c r="UF164" s="85"/>
      <c r="UG164" s="85"/>
      <c r="UH164" s="85"/>
      <c r="UI164" s="85"/>
      <c r="UJ164" s="85"/>
      <c r="UK164" s="85"/>
      <c r="UL164" s="85"/>
      <c r="UM164" s="85"/>
      <c r="UN164" s="85"/>
      <c r="UO164" s="85"/>
      <c r="UP164" s="85"/>
      <c r="UQ164" s="85"/>
      <c r="UR164" s="85"/>
      <c r="US164" s="85"/>
      <c r="UT164" s="85"/>
      <c r="UU164" s="85"/>
      <c r="UV164" s="85"/>
      <c r="UW164" s="85"/>
      <c r="UX164" s="85"/>
      <c r="UY164" s="85"/>
      <c r="UZ164" s="85"/>
      <c r="VA164" s="85"/>
      <c r="VB164" s="85"/>
      <c r="VC164" s="85"/>
      <c r="VD164" s="85"/>
      <c r="VE164" s="85"/>
      <c r="VF164" s="85"/>
      <c r="VG164" s="85"/>
      <c r="VH164" s="85"/>
      <c r="VI164" s="85"/>
      <c r="VJ164" s="85"/>
      <c r="VK164" s="85"/>
      <c r="VL164" s="85"/>
      <c r="VM164" s="85"/>
      <c r="VN164" s="85"/>
      <c r="VO164" s="85"/>
      <c r="VP164" s="85"/>
      <c r="VQ164" s="85"/>
      <c r="VR164" s="85"/>
      <c r="VS164" s="85"/>
      <c r="VT164" s="85"/>
      <c r="VU164" s="85"/>
      <c r="VV164" s="85"/>
      <c r="VW164" s="85"/>
      <c r="VX164" s="85"/>
      <c r="VY164" s="85"/>
      <c r="VZ164" s="85"/>
      <c r="WA164" s="85"/>
      <c r="WB164" s="85"/>
      <c r="WC164" s="85"/>
      <c r="WD164" s="85"/>
      <c r="WE164" s="85"/>
      <c r="WF164" s="85"/>
      <c r="WG164" s="85"/>
      <c r="WH164" s="85"/>
      <c r="WI164" s="85"/>
      <c r="WJ164" s="85"/>
      <c r="WK164" s="85"/>
      <c r="WL164" s="85"/>
      <c r="WM164" s="85"/>
      <c r="WN164" s="85"/>
      <c r="WO164" s="85"/>
      <c r="WP164" s="85"/>
      <c r="WQ164" s="85"/>
      <c r="WR164" s="85"/>
      <c r="WS164" s="85"/>
      <c r="WT164" s="85"/>
      <c r="WU164" s="85"/>
      <c r="WV164" s="85"/>
      <c r="WW164" s="85"/>
      <c r="WX164" s="85"/>
      <c r="WY164" s="85"/>
      <c r="WZ164" s="85"/>
      <c r="XA164" s="85"/>
      <c r="XB164" s="85"/>
      <c r="XC164" s="85"/>
      <c r="XD164" s="85"/>
      <c r="XE164" s="85"/>
      <c r="XF164" s="85"/>
      <c r="XG164" s="85"/>
      <c r="XH164" s="85"/>
      <c r="XI164" s="85"/>
      <c r="XJ164" s="85"/>
      <c r="XK164" s="85"/>
      <c r="XL164" s="85"/>
      <c r="XM164" s="85"/>
      <c r="XN164" s="85"/>
      <c r="XO164" s="85"/>
      <c r="XP164" s="85"/>
      <c r="XQ164" s="85"/>
      <c r="XR164" s="85"/>
      <c r="XS164" s="85"/>
      <c r="XT164" s="85"/>
      <c r="XU164" s="85"/>
      <c r="XV164" s="85"/>
      <c r="XW164" s="85"/>
      <c r="XX164" s="85"/>
      <c r="XY164" s="85"/>
      <c r="XZ164" s="85"/>
      <c r="YA164" s="85"/>
      <c r="YB164" s="85"/>
      <c r="YC164" s="85"/>
      <c r="YD164" s="85"/>
      <c r="YE164" s="85"/>
      <c r="YF164" s="85"/>
      <c r="YG164" s="85"/>
      <c r="YH164" s="85"/>
      <c r="YI164" s="85"/>
      <c r="YJ164" s="85"/>
      <c r="YK164" s="85"/>
      <c r="YL164" s="85"/>
      <c r="YM164" s="85"/>
      <c r="YN164" s="85"/>
      <c r="YO164" s="85"/>
      <c r="YP164" s="85"/>
      <c r="YQ164" s="85"/>
      <c r="YR164" s="85"/>
      <c r="YS164" s="85"/>
      <c r="YT164" s="85"/>
      <c r="YU164" s="85"/>
      <c r="YV164" s="85"/>
      <c r="YW164" s="85"/>
      <c r="YX164" s="85"/>
      <c r="YY164" s="85"/>
      <c r="YZ164" s="85"/>
      <c r="ZA164" s="85"/>
      <c r="ZB164" s="85"/>
      <c r="ZC164" s="85"/>
      <c r="ZD164" s="85"/>
      <c r="ZE164" s="85"/>
      <c r="ZF164" s="85"/>
      <c r="ZG164" s="85"/>
      <c r="ZH164" s="85"/>
      <c r="ZI164" s="85"/>
      <c r="ZJ164" s="85"/>
      <c r="ZK164" s="85"/>
      <c r="ZL164" s="85"/>
      <c r="ZM164" s="85"/>
      <c r="ZN164" s="85"/>
      <c r="ZO164" s="85"/>
      <c r="ZP164" s="85"/>
      <c r="ZQ164" s="85"/>
      <c r="ZR164" s="85"/>
      <c r="ZS164" s="85"/>
      <c r="ZT164" s="85"/>
      <c r="ZU164" s="85"/>
      <c r="ZV164" s="85"/>
      <c r="ZW164" s="85"/>
      <c r="ZX164" s="85"/>
      <c r="ZY164" s="85"/>
      <c r="ZZ164" s="85"/>
      <c r="AAA164" s="85"/>
      <c r="AAB164" s="85"/>
      <c r="AAC164" s="85"/>
      <c r="AAD164" s="85"/>
      <c r="AAE164" s="85"/>
      <c r="AAF164" s="85"/>
      <c r="AAG164" s="85"/>
      <c r="AAH164" s="85"/>
      <c r="AAI164" s="85"/>
      <c r="AAJ164" s="85"/>
      <c r="AAK164" s="85"/>
      <c r="AAL164" s="85"/>
      <c r="AAM164" s="85"/>
      <c r="AAN164" s="85"/>
      <c r="AAO164" s="85"/>
      <c r="AAP164" s="85"/>
      <c r="AAQ164" s="85"/>
      <c r="AAR164" s="85"/>
      <c r="AAS164" s="85"/>
      <c r="AAT164" s="85"/>
      <c r="AAU164" s="85"/>
      <c r="AAV164" s="85"/>
      <c r="AAW164" s="85"/>
      <c r="AAX164" s="85"/>
      <c r="AAY164" s="85"/>
      <c r="AAZ164" s="85"/>
      <c r="ABA164" s="85"/>
      <c r="ABB164" s="85"/>
      <c r="ABC164" s="85"/>
      <c r="ABD164" s="85"/>
      <c r="ABE164" s="85"/>
      <c r="ABF164" s="85"/>
      <c r="ABG164" s="85"/>
      <c r="ABH164" s="85"/>
      <c r="ABI164" s="85"/>
      <c r="ABJ164" s="85"/>
      <c r="ABK164" s="85"/>
      <c r="ABL164" s="85"/>
      <c r="ABM164" s="85"/>
      <c r="ABN164" s="85"/>
      <c r="ABO164" s="85"/>
      <c r="ABP164" s="85"/>
      <c r="ABQ164" s="85"/>
      <c r="ABR164" s="85"/>
      <c r="ABS164" s="85"/>
      <c r="ABT164" s="85"/>
      <c r="ABU164" s="85"/>
      <c r="ABV164" s="85"/>
      <c r="ABW164" s="85"/>
      <c r="ABX164" s="85"/>
      <c r="ABY164" s="85"/>
      <c r="ABZ164" s="85"/>
      <c r="ACA164" s="85"/>
      <c r="ACB164" s="85"/>
      <c r="ACC164" s="85"/>
      <c r="ACD164" s="85"/>
      <c r="ACE164" s="85"/>
      <c r="ACF164" s="85"/>
      <c r="ACG164" s="85"/>
      <c r="ACH164" s="85"/>
      <c r="ACI164" s="85"/>
      <c r="ACJ164" s="85"/>
      <c r="ACK164" s="85"/>
      <c r="ACL164" s="85"/>
      <c r="ACM164" s="85"/>
      <c r="ACN164" s="85"/>
      <c r="ACO164" s="85"/>
      <c r="ACP164" s="85"/>
      <c r="ACQ164" s="85"/>
      <c r="ACR164" s="85"/>
      <c r="ACS164" s="85"/>
      <c r="ACT164" s="85"/>
      <c r="ACU164" s="85"/>
      <c r="ACV164" s="85"/>
      <c r="ACW164" s="85"/>
      <c r="ACX164" s="85"/>
      <c r="ACY164" s="85"/>
      <c r="ACZ164" s="85"/>
      <c r="ADA164" s="85"/>
      <c r="ADB164" s="85"/>
      <c r="ADC164" s="85"/>
      <c r="ADD164" s="85"/>
      <c r="ADE164" s="85"/>
      <c r="ADF164" s="85"/>
      <c r="ADG164" s="85"/>
      <c r="ADH164" s="85"/>
      <c r="ADI164" s="85"/>
      <c r="ADJ164" s="85"/>
      <c r="ADK164" s="85"/>
      <c r="ADL164" s="85"/>
      <c r="ADM164" s="85"/>
      <c r="ADN164" s="85"/>
      <c r="ADO164" s="85"/>
      <c r="ADP164" s="85"/>
      <c r="ADQ164" s="85"/>
      <c r="ADR164" s="85"/>
      <c r="ADS164" s="85"/>
      <c r="ADT164" s="85"/>
      <c r="ADU164" s="85"/>
      <c r="ADV164" s="85"/>
      <c r="ADW164" s="85"/>
      <c r="ADX164" s="85"/>
      <c r="ADY164" s="85"/>
      <c r="ADZ164" s="85"/>
      <c r="AEA164" s="85"/>
      <c r="AEB164" s="85"/>
      <c r="AEC164" s="85"/>
      <c r="AED164" s="85"/>
      <c r="AEE164" s="85"/>
      <c r="AEF164" s="85"/>
      <c r="AEG164" s="85"/>
      <c r="AEH164" s="85"/>
      <c r="AEI164" s="85"/>
      <c r="AEJ164" s="85"/>
      <c r="AEK164" s="85"/>
      <c r="AEL164" s="85"/>
      <c r="AEM164" s="85"/>
      <c r="AEN164" s="85"/>
      <c r="AEO164" s="85"/>
      <c r="AEP164" s="85"/>
      <c r="AEQ164" s="85"/>
      <c r="AER164" s="85"/>
      <c r="AES164" s="85"/>
      <c r="AET164" s="85"/>
      <c r="AEU164" s="85"/>
      <c r="AEV164" s="85"/>
      <c r="AEW164" s="85"/>
      <c r="AEX164" s="85"/>
      <c r="AEY164" s="85"/>
      <c r="AEZ164" s="85"/>
      <c r="AFA164" s="85"/>
      <c r="AFB164" s="85"/>
      <c r="AFC164" s="85"/>
      <c r="AFD164" s="85"/>
      <c r="AFE164" s="85"/>
      <c r="AFF164" s="85"/>
      <c r="AFG164" s="85"/>
      <c r="AFH164" s="85"/>
      <c r="AFI164" s="85"/>
      <c r="AFJ164" s="85"/>
      <c r="AFK164" s="85"/>
      <c r="AFL164" s="85"/>
      <c r="AFM164" s="85"/>
      <c r="AFN164" s="85"/>
      <c r="AFO164" s="85"/>
      <c r="AFP164" s="85"/>
      <c r="AFQ164" s="85"/>
      <c r="AFR164" s="85"/>
      <c r="AFS164" s="85"/>
      <c r="AFT164" s="85"/>
      <c r="AFU164" s="85"/>
      <c r="AFV164" s="85"/>
      <c r="AFW164" s="85"/>
      <c r="AFX164" s="85"/>
      <c r="AFY164" s="85"/>
      <c r="AFZ164" s="85"/>
      <c r="AGA164" s="85"/>
      <c r="AGB164" s="85"/>
      <c r="AGC164" s="85"/>
      <c r="AGD164" s="85"/>
      <c r="AGE164" s="85"/>
      <c r="AGF164" s="85"/>
      <c r="AGG164" s="85"/>
      <c r="AGH164" s="85"/>
      <c r="AGI164" s="85"/>
      <c r="AGJ164" s="85"/>
      <c r="AGK164" s="85"/>
      <c r="AGL164" s="85"/>
      <c r="AGM164" s="85"/>
      <c r="AGN164" s="85"/>
      <c r="AGO164" s="85"/>
      <c r="AGP164" s="85"/>
      <c r="AGQ164" s="85"/>
      <c r="AGR164" s="85"/>
      <c r="AGS164" s="85"/>
      <c r="AGT164" s="85"/>
      <c r="AGU164" s="85"/>
      <c r="AGV164" s="85"/>
      <c r="AGW164" s="85"/>
      <c r="AGX164" s="85"/>
      <c r="AGY164" s="85"/>
      <c r="AGZ164" s="85"/>
      <c r="AHA164" s="85"/>
      <c r="AHB164" s="85"/>
      <c r="AHC164" s="85"/>
      <c r="AHD164" s="85"/>
      <c r="AHE164" s="85"/>
      <c r="AHF164" s="85"/>
      <c r="AHG164" s="85"/>
      <c r="AHH164" s="85"/>
      <c r="AHI164" s="85"/>
      <c r="AHJ164" s="85"/>
      <c r="AHK164" s="85"/>
      <c r="AHL164" s="85"/>
      <c r="AHM164" s="85"/>
      <c r="AHN164" s="85"/>
      <c r="AHO164" s="85"/>
      <c r="AHP164" s="85"/>
      <c r="AHQ164" s="85"/>
      <c r="AHR164" s="85"/>
      <c r="AHS164" s="85"/>
      <c r="AHT164" s="85"/>
      <c r="AHU164" s="85"/>
      <c r="AHV164" s="85"/>
      <c r="AHW164" s="85"/>
      <c r="AHX164" s="85"/>
      <c r="AHY164" s="85"/>
      <c r="AHZ164" s="85"/>
      <c r="AIA164" s="85"/>
      <c r="AIB164" s="85"/>
      <c r="AIC164" s="85"/>
      <c r="AID164" s="85"/>
      <c r="AIE164" s="85"/>
      <c r="AIF164" s="85"/>
      <c r="AIG164" s="85"/>
      <c r="AIH164" s="85"/>
      <c r="AII164" s="85"/>
      <c r="AIJ164" s="85"/>
      <c r="AIK164" s="85"/>
      <c r="AIL164" s="85"/>
      <c r="AIM164" s="85"/>
      <c r="AIN164" s="85"/>
      <c r="AIO164" s="85"/>
      <c r="AIP164" s="85"/>
      <c r="AIQ164" s="85"/>
      <c r="AIR164" s="85"/>
      <c r="AIS164" s="85"/>
      <c r="AIT164" s="85"/>
      <c r="AIU164" s="85"/>
      <c r="AIV164" s="85"/>
      <c r="AIW164" s="85"/>
      <c r="AIX164" s="85"/>
      <c r="AIY164" s="85"/>
      <c r="AIZ164" s="85"/>
      <c r="AJA164" s="85"/>
      <c r="AJB164" s="85"/>
      <c r="AJC164" s="85"/>
      <c r="AJD164" s="85"/>
      <c r="AJE164" s="85"/>
      <c r="AJF164" s="85"/>
      <c r="AJG164" s="85"/>
      <c r="AJH164" s="85"/>
      <c r="AJI164" s="85"/>
      <c r="AJJ164" s="85"/>
      <c r="AJK164" s="85"/>
      <c r="AJL164" s="85"/>
      <c r="AJM164" s="85"/>
      <c r="AJN164" s="85"/>
      <c r="AJO164" s="85"/>
      <c r="AJP164" s="85"/>
      <c r="AJQ164" s="85"/>
      <c r="AJR164" s="85"/>
      <c r="AJS164" s="85"/>
      <c r="AJT164" s="85"/>
      <c r="AJU164" s="85"/>
      <c r="AJV164" s="85"/>
      <c r="AJW164" s="85"/>
      <c r="AJX164" s="85"/>
      <c r="AJY164" s="85"/>
      <c r="AJZ164" s="85"/>
      <c r="AKA164" s="85"/>
      <c r="AKB164" s="85"/>
      <c r="AKC164" s="85"/>
      <c r="AKD164" s="85"/>
      <c r="AKE164" s="85"/>
      <c r="AKF164" s="85"/>
      <c r="AKG164" s="85"/>
      <c r="AKH164" s="85"/>
      <c r="AKI164" s="85"/>
      <c r="AKJ164" s="85"/>
      <c r="AKK164" s="85"/>
      <c r="AKL164" s="85"/>
      <c r="AKM164" s="85"/>
      <c r="AKN164" s="85"/>
      <c r="AKO164" s="85"/>
      <c r="AKP164" s="85"/>
      <c r="AKQ164" s="85"/>
      <c r="AKR164" s="85"/>
      <c r="AKS164" s="85"/>
      <c r="AKT164" s="85"/>
      <c r="AKU164" s="85"/>
      <c r="AKV164" s="85"/>
      <c r="AKW164" s="85"/>
      <c r="AKX164" s="85"/>
      <c r="AKY164" s="85"/>
      <c r="AKZ164" s="85"/>
      <c r="ALA164" s="85"/>
      <c r="ALB164" s="85"/>
      <c r="ALC164" s="85"/>
      <c r="ALD164" s="85"/>
      <c r="ALE164" s="85"/>
      <c r="ALF164" s="85"/>
      <c r="ALG164" s="85"/>
      <c r="ALH164" s="85"/>
      <c r="ALI164" s="85"/>
      <c r="ALJ164" s="85"/>
      <c r="ALK164" s="85"/>
      <c r="ALL164" s="85"/>
      <c r="ALM164" s="85"/>
      <c r="ALN164" s="85"/>
      <c r="ALO164" s="85"/>
      <c r="ALP164" s="85"/>
      <c r="ALQ164" s="85"/>
      <c r="ALR164" s="85"/>
      <c r="ALS164" s="85"/>
      <c r="ALT164" s="85"/>
      <c r="ALU164" s="85"/>
      <c r="ALV164" s="85"/>
      <c r="ALW164" s="85"/>
      <c r="ALX164" s="85"/>
      <c r="ALY164" s="85"/>
      <c r="ALZ164" s="85"/>
      <c r="AMA164" s="85"/>
      <c r="AMB164" s="85"/>
      <c r="AMC164" s="85"/>
      <c r="AMD164" s="85"/>
      <c r="AME164" s="85"/>
      <c r="AMF164" s="85"/>
      <c r="AMG164" s="85"/>
      <c r="AMH164" s="85"/>
      <c r="AMI164" s="85"/>
      <c r="AMJ164" s="85"/>
      <c r="AMK164" s="85"/>
      <c r="AML164" s="85"/>
      <c r="AMM164" s="85"/>
      <c r="AMN164" s="85"/>
      <c r="AMO164" s="85"/>
      <c r="AMP164" s="85"/>
      <c r="AMQ164" s="85"/>
      <c r="AMR164" s="85"/>
      <c r="AMS164" s="85"/>
      <c r="AMT164" s="85"/>
      <c r="AMU164" s="85"/>
      <c r="AMV164" s="85"/>
      <c r="AMW164" s="85"/>
      <c r="AMX164" s="85"/>
      <c r="AMY164" s="85"/>
      <c r="AMZ164" s="85"/>
      <c r="ANA164" s="85"/>
      <c r="ANB164" s="85"/>
      <c r="ANC164" s="85"/>
      <c r="AND164" s="85"/>
      <c r="ANE164" s="85"/>
      <c r="ANF164" s="85"/>
      <c r="ANG164" s="85"/>
      <c r="ANH164" s="85"/>
      <c r="ANI164" s="85"/>
      <c r="ANJ164" s="85"/>
      <c r="ANK164" s="85"/>
      <c r="ANL164" s="85"/>
      <c r="ANM164" s="85"/>
      <c r="ANN164" s="85"/>
      <c r="ANO164" s="85"/>
      <c r="ANP164" s="85"/>
      <c r="ANQ164" s="85"/>
      <c r="ANR164" s="85"/>
      <c r="ANS164" s="85"/>
      <c r="ANT164" s="85"/>
      <c r="ANU164" s="85"/>
      <c r="ANV164" s="85"/>
      <c r="ANW164" s="85"/>
      <c r="ANX164" s="85"/>
      <c r="ANY164" s="85"/>
      <c r="ANZ164" s="85"/>
      <c r="AOA164" s="85"/>
      <c r="AOB164" s="85"/>
      <c r="AOC164" s="85"/>
      <c r="AOD164" s="85"/>
      <c r="AOE164" s="85"/>
      <c r="AOF164" s="85"/>
      <c r="AOG164" s="85"/>
      <c r="AOH164" s="85"/>
      <c r="AOI164" s="85"/>
      <c r="AOJ164" s="85"/>
      <c r="AOK164" s="85"/>
      <c r="AOL164" s="85"/>
      <c r="AOM164" s="85"/>
      <c r="AON164" s="85"/>
      <c r="AOO164" s="85"/>
      <c r="AOP164" s="85"/>
      <c r="AOQ164" s="85"/>
      <c r="AOR164" s="85"/>
      <c r="AOS164" s="85"/>
      <c r="AOT164" s="85"/>
      <c r="AOU164" s="85"/>
      <c r="AOV164" s="85"/>
      <c r="AOW164" s="85"/>
      <c r="AOX164" s="85"/>
      <c r="AOY164" s="85"/>
      <c r="AOZ164" s="85"/>
      <c r="APA164" s="85"/>
      <c r="APB164" s="85"/>
      <c r="APC164" s="85"/>
      <c r="APD164" s="85"/>
      <c r="APE164" s="85"/>
      <c r="APF164" s="85"/>
      <c r="APG164" s="85"/>
      <c r="APH164" s="85"/>
      <c r="API164" s="85"/>
    </row>
    <row r="165" spans="1:1101" ht="33" x14ac:dyDescent="0.25">
      <c r="A165" s="200" t="s">
        <v>250</v>
      </c>
      <c r="B165" s="189">
        <f>SUM(B166:B167)</f>
        <v>2</v>
      </c>
      <c r="C165" s="189"/>
      <c r="D165" s="189"/>
      <c r="E165" s="189">
        <f t="shared" ref="E165:I165" si="91">SUM(E166:E167)</f>
        <v>26</v>
      </c>
      <c r="F165" s="189"/>
      <c r="G165" s="206"/>
      <c r="H165" s="206">
        <f t="shared" si="91"/>
        <v>225.1</v>
      </c>
      <c r="I165" s="206">
        <f t="shared" si="91"/>
        <v>278.2</v>
      </c>
      <c r="J165" s="85"/>
      <c r="K165" s="85"/>
      <c r="L165" s="85"/>
      <c r="M165" s="85"/>
      <c r="N165" s="85"/>
      <c r="O165" s="85"/>
      <c r="P165" s="85"/>
      <c r="Q165" s="85"/>
      <c r="R165" s="85"/>
      <c r="S165" s="85"/>
      <c r="T165" s="85"/>
      <c r="U165" s="85"/>
      <c r="V165" s="85"/>
      <c r="W165" s="85"/>
      <c r="X165" s="85"/>
      <c r="Y165" s="85"/>
      <c r="Z165" s="85"/>
      <c r="AA165" s="85"/>
      <c r="AB165" s="85"/>
      <c r="AC165" s="85"/>
      <c r="AD165" s="85"/>
      <c r="AE165" s="85"/>
      <c r="AF165" s="85"/>
      <c r="AG165" s="85"/>
      <c r="AH165" s="85"/>
      <c r="AI165" s="85"/>
      <c r="AJ165" s="85"/>
      <c r="AK165" s="85"/>
      <c r="AL165" s="85"/>
      <c r="AM165" s="85"/>
      <c r="AN165" s="85"/>
      <c r="AO165" s="85"/>
      <c r="AP165" s="85"/>
      <c r="AQ165" s="85"/>
      <c r="AR165" s="85"/>
      <c r="AS165" s="85"/>
      <c r="AT165" s="85"/>
      <c r="AU165" s="85"/>
      <c r="AV165" s="85"/>
      <c r="AW165" s="85"/>
      <c r="AX165" s="85"/>
      <c r="AY165" s="85"/>
      <c r="AZ165" s="85"/>
      <c r="BA165" s="85"/>
      <c r="BB165" s="85"/>
      <c r="BC165" s="85"/>
      <c r="BD165" s="85"/>
      <c r="BE165" s="85"/>
      <c r="BF165" s="85"/>
      <c r="BG165" s="85"/>
      <c r="BH165" s="85"/>
      <c r="BI165" s="85"/>
      <c r="BJ165" s="85"/>
      <c r="BK165" s="85"/>
      <c r="BL165" s="85"/>
      <c r="BM165" s="85"/>
      <c r="BN165" s="85"/>
      <c r="BO165" s="85"/>
      <c r="BP165" s="85"/>
      <c r="BQ165" s="85"/>
      <c r="BR165" s="85"/>
      <c r="BS165" s="85"/>
      <c r="BT165" s="85"/>
      <c r="BU165" s="85"/>
      <c r="BV165" s="85"/>
      <c r="BW165" s="85"/>
      <c r="BX165" s="85"/>
      <c r="BY165" s="85"/>
      <c r="BZ165" s="85"/>
      <c r="CA165" s="85"/>
      <c r="CB165" s="85"/>
      <c r="CC165" s="85"/>
      <c r="CD165" s="85"/>
      <c r="CE165" s="85"/>
      <c r="CF165" s="85"/>
      <c r="CG165" s="85"/>
      <c r="CH165" s="85"/>
      <c r="CI165" s="85"/>
      <c r="CJ165" s="85"/>
      <c r="CK165" s="85"/>
      <c r="CL165" s="85"/>
      <c r="CM165" s="85"/>
      <c r="CN165" s="85"/>
      <c r="CO165" s="85"/>
      <c r="CP165" s="85"/>
      <c r="CQ165" s="85"/>
      <c r="CR165" s="85"/>
      <c r="CS165" s="85"/>
      <c r="CT165" s="85"/>
      <c r="CU165" s="85"/>
      <c r="CV165" s="85"/>
      <c r="CW165" s="85"/>
      <c r="CX165" s="85"/>
      <c r="CY165" s="85"/>
      <c r="CZ165" s="85"/>
      <c r="DA165" s="85"/>
      <c r="DB165" s="85"/>
      <c r="DC165" s="85"/>
      <c r="DD165" s="85"/>
      <c r="DE165" s="85"/>
      <c r="DF165" s="85"/>
      <c r="DG165" s="85"/>
      <c r="DH165" s="85"/>
      <c r="DI165" s="85"/>
      <c r="DJ165" s="85"/>
      <c r="DK165" s="85"/>
      <c r="DL165" s="85"/>
      <c r="DM165" s="85"/>
      <c r="DN165" s="85"/>
      <c r="DO165" s="85"/>
      <c r="DP165" s="85"/>
      <c r="DQ165" s="85"/>
      <c r="DR165" s="85"/>
      <c r="DS165" s="85"/>
      <c r="DT165" s="85"/>
      <c r="DU165" s="85"/>
      <c r="DV165" s="85"/>
      <c r="DW165" s="85"/>
      <c r="DX165" s="85"/>
      <c r="DY165" s="85"/>
      <c r="DZ165" s="85"/>
      <c r="EA165" s="85"/>
      <c r="EB165" s="85"/>
      <c r="EC165" s="85"/>
      <c r="ED165" s="85"/>
      <c r="EE165" s="85"/>
      <c r="EF165" s="85"/>
      <c r="EG165" s="85"/>
      <c r="EH165" s="85"/>
      <c r="EI165" s="85"/>
      <c r="EJ165" s="85"/>
      <c r="EK165" s="85"/>
      <c r="EL165" s="85"/>
      <c r="EM165" s="85"/>
      <c r="EN165" s="85"/>
      <c r="EO165" s="85"/>
      <c r="EP165" s="85"/>
      <c r="EQ165" s="85"/>
      <c r="ER165" s="85"/>
      <c r="ES165" s="85"/>
      <c r="ET165" s="85"/>
      <c r="EU165" s="85"/>
      <c r="EV165" s="85"/>
      <c r="EW165" s="85"/>
      <c r="EX165" s="85"/>
      <c r="EY165" s="85"/>
      <c r="EZ165" s="85"/>
      <c r="FA165" s="85"/>
      <c r="FB165" s="85"/>
      <c r="FC165" s="85"/>
      <c r="FD165" s="85"/>
      <c r="FE165" s="85"/>
      <c r="FF165" s="85"/>
      <c r="FG165" s="85"/>
      <c r="FH165" s="85"/>
      <c r="FI165" s="85"/>
      <c r="FJ165" s="85"/>
      <c r="FK165" s="85"/>
      <c r="FL165" s="85"/>
      <c r="FM165" s="85"/>
      <c r="FN165" s="85"/>
      <c r="FO165" s="85"/>
      <c r="FP165" s="85"/>
      <c r="FQ165" s="85"/>
      <c r="FR165" s="85"/>
      <c r="FS165" s="85"/>
      <c r="FT165" s="85"/>
      <c r="FU165" s="85"/>
      <c r="FV165" s="85"/>
      <c r="FW165" s="85"/>
      <c r="FX165" s="85"/>
      <c r="FY165" s="85"/>
      <c r="FZ165" s="85"/>
      <c r="GA165" s="85"/>
      <c r="GB165" s="85"/>
      <c r="GC165" s="85"/>
      <c r="GD165" s="85"/>
      <c r="GE165" s="85"/>
      <c r="GF165" s="85"/>
      <c r="GG165" s="85"/>
      <c r="GH165" s="85"/>
      <c r="GI165" s="85"/>
      <c r="GJ165" s="85"/>
      <c r="GK165" s="85"/>
      <c r="GL165" s="85"/>
      <c r="GM165" s="85"/>
      <c r="GN165" s="85"/>
      <c r="GO165" s="85"/>
      <c r="GP165" s="85"/>
      <c r="GQ165" s="85"/>
      <c r="GR165" s="85"/>
      <c r="GS165" s="85"/>
      <c r="GT165" s="85"/>
      <c r="GU165" s="85"/>
      <c r="GV165" s="85"/>
      <c r="GW165" s="85"/>
      <c r="GX165" s="85"/>
      <c r="GY165" s="85"/>
      <c r="GZ165" s="85"/>
      <c r="HA165" s="85"/>
      <c r="HB165" s="85"/>
      <c r="HC165" s="85"/>
      <c r="HD165" s="85"/>
      <c r="HE165" s="85"/>
      <c r="HF165" s="85"/>
      <c r="HG165" s="85"/>
      <c r="HH165" s="85"/>
      <c r="HI165" s="85"/>
      <c r="HJ165" s="85"/>
      <c r="HK165" s="85"/>
      <c r="HL165" s="85"/>
      <c r="HM165" s="85"/>
      <c r="HN165" s="85"/>
      <c r="HO165" s="85"/>
      <c r="HP165" s="85"/>
      <c r="HQ165" s="85"/>
      <c r="HR165" s="85"/>
      <c r="HS165" s="85"/>
      <c r="HT165" s="85"/>
      <c r="HU165" s="85"/>
      <c r="HV165" s="85"/>
      <c r="HW165" s="85"/>
      <c r="HX165" s="85"/>
      <c r="HY165" s="85"/>
      <c r="HZ165" s="85"/>
      <c r="IA165" s="85"/>
      <c r="IB165" s="85"/>
      <c r="IC165" s="85"/>
      <c r="ID165" s="85"/>
      <c r="IE165" s="85"/>
      <c r="IF165" s="85"/>
      <c r="IG165" s="85"/>
      <c r="IH165" s="85"/>
      <c r="II165" s="85"/>
      <c r="IJ165" s="85"/>
      <c r="IK165" s="85"/>
      <c r="IL165" s="85"/>
      <c r="IM165" s="85"/>
      <c r="IN165" s="85"/>
      <c r="IO165" s="85"/>
      <c r="IP165" s="85"/>
      <c r="IQ165" s="85"/>
      <c r="IR165" s="85"/>
      <c r="IS165" s="85"/>
      <c r="IT165" s="85"/>
      <c r="IU165" s="85"/>
      <c r="IV165" s="85"/>
      <c r="IW165" s="85"/>
      <c r="IX165" s="85"/>
      <c r="IY165" s="85"/>
      <c r="IZ165" s="85"/>
      <c r="JA165" s="85"/>
      <c r="JB165" s="85"/>
      <c r="JC165" s="85"/>
      <c r="JD165" s="85"/>
      <c r="JE165" s="85"/>
      <c r="JF165" s="85"/>
      <c r="JG165" s="85"/>
      <c r="JH165" s="85"/>
      <c r="JI165" s="85"/>
      <c r="JJ165" s="85"/>
      <c r="JK165" s="85"/>
      <c r="JL165" s="85"/>
      <c r="JM165" s="85"/>
      <c r="JN165" s="85"/>
      <c r="JO165" s="85"/>
      <c r="JP165" s="85"/>
      <c r="JQ165" s="85"/>
      <c r="JR165" s="85"/>
      <c r="JS165" s="85"/>
      <c r="JT165" s="85"/>
      <c r="JU165" s="85"/>
      <c r="JV165" s="85"/>
      <c r="JW165" s="85"/>
      <c r="JX165" s="85"/>
      <c r="JY165" s="85"/>
      <c r="JZ165" s="85"/>
      <c r="KA165" s="85"/>
      <c r="KB165" s="85"/>
      <c r="KC165" s="85"/>
      <c r="KD165" s="85"/>
      <c r="KE165" s="85"/>
      <c r="KF165" s="85"/>
      <c r="KG165" s="85"/>
      <c r="KH165" s="85"/>
      <c r="KI165" s="85"/>
      <c r="KJ165" s="85"/>
      <c r="KK165" s="85"/>
      <c r="KL165" s="85"/>
      <c r="KM165" s="85"/>
      <c r="KN165" s="85"/>
      <c r="KO165" s="85"/>
      <c r="KP165" s="85"/>
      <c r="KQ165" s="85"/>
      <c r="KR165" s="85"/>
      <c r="KS165" s="85"/>
      <c r="KT165" s="85"/>
      <c r="KU165" s="85"/>
      <c r="KV165" s="85"/>
      <c r="KW165" s="85"/>
      <c r="KX165" s="85"/>
      <c r="KY165" s="85"/>
      <c r="KZ165" s="85"/>
      <c r="LA165" s="85"/>
      <c r="LB165" s="85"/>
      <c r="LC165" s="85"/>
      <c r="LD165" s="85"/>
      <c r="LE165" s="85"/>
      <c r="LF165" s="85"/>
      <c r="LG165" s="85"/>
      <c r="LH165" s="85"/>
      <c r="LI165" s="85"/>
      <c r="LJ165" s="85"/>
      <c r="LK165" s="85"/>
      <c r="LL165" s="85"/>
      <c r="LM165" s="85"/>
      <c r="LN165" s="85"/>
      <c r="LO165" s="85"/>
      <c r="LP165" s="85"/>
      <c r="LQ165" s="85"/>
      <c r="LR165" s="85"/>
      <c r="LS165" s="85"/>
      <c r="LT165" s="85"/>
      <c r="LU165" s="85"/>
      <c r="LV165" s="85"/>
      <c r="LW165" s="85"/>
      <c r="LX165" s="85"/>
      <c r="LY165" s="85"/>
      <c r="LZ165" s="85"/>
      <c r="MA165" s="85"/>
      <c r="MB165" s="85"/>
      <c r="MC165" s="85"/>
      <c r="MD165" s="85"/>
      <c r="ME165" s="85"/>
      <c r="MF165" s="85"/>
      <c r="MG165" s="85"/>
      <c r="MH165" s="85"/>
      <c r="MI165" s="85"/>
      <c r="MJ165" s="85"/>
      <c r="MK165" s="85"/>
      <c r="ML165" s="85"/>
      <c r="MM165" s="85"/>
      <c r="MN165" s="85"/>
      <c r="MO165" s="85"/>
      <c r="MP165" s="85"/>
      <c r="MQ165" s="85"/>
      <c r="MR165" s="85"/>
      <c r="MS165" s="85"/>
      <c r="MT165" s="85"/>
      <c r="MU165" s="85"/>
      <c r="MV165" s="85"/>
      <c r="MW165" s="85"/>
      <c r="MX165" s="85"/>
      <c r="MY165" s="85"/>
      <c r="MZ165" s="85"/>
      <c r="NA165" s="85"/>
      <c r="NB165" s="85"/>
      <c r="NC165" s="85"/>
      <c r="ND165" s="85"/>
      <c r="NE165" s="85"/>
      <c r="NF165" s="85"/>
      <c r="NG165" s="85"/>
      <c r="NH165" s="85"/>
      <c r="NI165" s="85"/>
      <c r="NJ165" s="85"/>
      <c r="NK165" s="85"/>
      <c r="NL165" s="85"/>
      <c r="NM165" s="85"/>
      <c r="NN165" s="85"/>
      <c r="NO165" s="85"/>
      <c r="NP165" s="85"/>
      <c r="NQ165" s="85"/>
      <c r="NR165" s="85"/>
      <c r="NS165" s="85"/>
      <c r="NT165" s="85"/>
      <c r="NU165" s="85"/>
      <c r="NV165" s="85"/>
      <c r="NW165" s="85"/>
      <c r="NX165" s="85"/>
      <c r="NY165" s="85"/>
      <c r="NZ165" s="85"/>
      <c r="OA165" s="85"/>
      <c r="OB165" s="85"/>
      <c r="OC165" s="85"/>
      <c r="OD165" s="85"/>
      <c r="OE165" s="85"/>
      <c r="OF165" s="85"/>
      <c r="OG165" s="85"/>
      <c r="OH165" s="85"/>
      <c r="OI165" s="85"/>
      <c r="OJ165" s="85"/>
      <c r="OK165" s="85"/>
      <c r="OL165" s="85"/>
      <c r="OM165" s="85"/>
      <c r="ON165" s="85"/>
      <c r="OO165" s="85"/>
      <c r="OP165" s="85"/>
      <c r="OQ165" s="85"/>
      <c r="OR165" s="85"/>
      <c r="OS165" s="85"/>
      <c r="OT165" s="85"/>
      <c r="OU165" s="85"/>
      <c r="OV165" s="85"/>
      <c r="OW165" s="85"/>
      <c r="OX165" s="85"/>
      <c r="OY165" s="85"/>
      <c r="OZ165" s="85"/>
      <c r="PA165" s="85"/>
      <c r="PB165" s="85"/>
      <c r="PC165" s="85"/>
      <c r="PD165" s="85"/>
      <c r="PE165" s="85"/>
      <c r="PF165" s="85"/>
      <c r="PG165" s="85"/>
      <c r="PH165" s="85"/>
      <c r="PI165" s="85"/>
      <c r="PJ165" s="85"/>
      <c r="PK165" s="85"/>
      <c r="PL165" s="85"/>
      <c r="PM165" s="85"/>
      <c r="PN165" s="85"/>
      <c r="PO165" s="85"/>
      <c r="PP165" s="85"/>
      <c r="PQ165" s="85"/>
      <c r="PR165" s="85"/>
      <c r="PS165" s="85"/>
      <c r="PT165" s="85"/>
      <c r="PU165" s="85"/>
      <c r="PV165" s="85"/>
      <c r="PW165" s="85"/>
      <c r="PX165" s="85"/>
      <c r="PY165" s="85"/>
      <c r="PZ165" s="85"/>
      <c r="QA165" s="85"/>
      <c r="QB165" s="85"/>
      <c r="QC165" s="85"/>
      <c r="QD165" s="85"/>
      <c r="QE165" s="85"/>
      <c r="QF165" s="85"/>
      <c r="QG165" s="85"/>
      <c r="QH165" s="85"/>
      <c r="QI165" s="85"/>
      <c r="QJ165" s="85"/>
      <c r="QK165" s="85"/>
      <c r="QL165" s="85"/>
      <c r="QM165" s="85"/>
      <c r="QN165" s="85"/>
      <c r="QO165" s="85"/>
      <c r="QP165" s="85"/>
      <c r="QQ165" s="85"/>
      <c r="QR165" s="85"/>
      <c r="QS165" s="85"/>
      <c r="QT165" s="85"/>
      <c r="QU165" s="85"/>
      <c r="QV165" s="85"/>
      <c r="QW165" s="85"/>
      <c r="QX165" s="85"/>
      <c r="QY165" s="85"/>
      <c r="QZ165" s="85"/>
      <c r="RA165" s="85"/>
      <c r="RB165" s="85"/>
      <c r="RC165" s="85"/>
      <c r="RD165" s="85"/>
      <c r="RE165" s="85"/>
      <c r="RF165" s="85"/>
      <c r="RG165" s="85"/>
      <c r="RH165" s="85"/>
      <c r="RI165" s="85"/>
      <c r="RJ165" s="85"/>
      <c r="RK165" s="85"/>
      <c r="RL165" s="85"/>
      <c r="RM165" s="85"/>
      <c r="RN165" s="85"/>
      <c r="RO165" s="85"/>
      <c r="RP165" s="85"/>
      <c r="RQ165" s="85"/>
      <c r="RR165" s="85"/>
      <c r="RS165" s="85"/>
      <c r="RT165" s="85"/>
      <c r="RU165" s="85"/>
      <c r="RV165" s="85"/>
      <c r="RW165" s="85"/>
      <c r="RX165" s="85"/>
      <c r="RY165" s="85"/>
      <c r="RZ165" s="85"/>
      <c r="SA165" s="85"/>
      <c r="SB165" s="85"/>
      <c r="SC165" s="85"/>
      <c r="SD165" s="85"/>
      <c r="SE165" s="85"/>
      <c r="SF165" s="85"/>
      <c r="SG165" s="85"/>
      <c r="SH165" s="85"/>
      <c r="SI165" s="85"/>
      <c r="SJ165" s="85"/>
      <c r="SK165" s="85"/>
      <c r="SL165" s="85"/>
      <c r="SM165" s="85"/>
      <c r="SN165" s="85"/>
      <c r="SO165" s="85"/>
      <c r="SP165" s="85"/>
      <c r="SQ165" s="85"/>
      <c r="SR165" s="85"/>
      <c r="SS165" s="85"/>
      <c r="ST165" s="85"/>
      <c r="SU165" s="85"/>
      <c r="SV165" s="85"/>
      <c r="SW165" s="85"/>
      <c r="SX165" s="85"/>
      <c r="SY165" s="85"/>
      <c r="SZ165" s="85"/>
      <c r="TA165" s="85"/>
      <c r="TB165" s="85"/>
      <c r="TC165" s="85"/>
      <c r="TD165" s="85"/>
      <c r="TE165" s="85"/>
      <c r="TF165" s="85"/>
      <c r="TG165" s="85"/>
      <c r="TH165" s="85"/>
      <c r="TI165" s="85"/>
      <c r="TJ165" s="85"/>
      <c r="TK165" s="85"/>
      <c r="TL165" s="85"/>
      <c r="TM165" s="85"/>
      <c r="TN165" s="85"/>
      <c r="TO165" s="85"/>
      <c r="TP165" s="85"/>
      <c r="TQ165" s="85"/>
      <c r="TR165" s="85"/>
      <c r="TS165" s="85"/>
      <c r="TT165" s="85"/>
      <c r="TU165" s="85"/>
      <c r="TV165" s="85"/>
      <c r="TW165" s="85"/>
      <c r="TX165" s="85"/>
      <c r="TY165" s="85"/>
      <c r="TZ165" s="85"/>
      <c r="UA165" s="85"/>
      <c r="UB165" s="85"/>
      <c r="UC165" s="85"/>
      <c r="UD165" s="85"/>
      <c r="UE165" s="85"/>
      <c r="UF165" s="85"/>
      <c r="UG165" s="85"/>
      <c r="UH165" s="85"/>
      <c r="UI165" s="85"/>
      <c r="UJ165" s="85"/>
      <c r="UK165" s="85"/>
      <c r="UL165" s="85"/>
      <c r="UM165" s="85"/>
      <c r="UN165" s="85"/>
      <c r="UO165" s="85"/>
      <c r="UP165" s="85"/>
      <c r="UQ165" s="85"/>
      <c r="UR165" s="85"/>
      <c r="US165" s="85"/>
      <c r="UT165" s="85"/>
      <c r="UU165" s="85"/>
      <c r="UV165" s="85"/>
      <c r="UW165" s="85"/>
      <c r="UX165" s="85"/>
      <c r="UY165" s="85"/>
      <c r="UZ165" s="85"/>
      <c r="VA165" s="85"/>
      <c r="VB165" s="85"/>
      <c r="VC165" s="85"/>
      <c r="VD165" s="85"/>
      <c r="VE165" s="85"/>
      <c r="VF165" s="85"/>
      <c r="VG165" s="85"/>
      <c r="VH165" s="85"/>
      <c r="VI165" s="85"/>
      <c r="VJ165" s="85"/>
      <c r="VK165" s="85"/>
      <c r="VL165" s="85"/>
      <c r="VM165" s="85"/>
      <c r="VN165" s="85"/>
      <c r="VO165" s="85"/>
      <c r="VP165" s="85"/>
      <c r="VQ165" s="85"/>
      <c r="VR165" s="85"/>
      <c r="VS165" s="85"/>
      <c r="VT165" s="85"/>
      <c r="VU165" s="85"/>
      <c r="VV165" s="85"/>
      <c r="VW165" s="85"/>
      <c r="VX165" s="85"/>
      <c r="VY165" s="85"/>
      <c r="VZ165" s="85"/>
      <c r="WA165" s="85"/>
      <c r="WB165" s="85"/>
      <c r="WC165" s="85"/>
      <c r="WD165" s="85"/>
      <c r="WE165" s="85"/>
      <c r="WF165" s="85"/>
      <c r="WG165" s="85"/>
      <c r="WH165" s="85"/>
      <c r="WI165" s="85"/>
      <c r="WJ165" s="85"/>
      <c r="WK165" s="85"/>
      <c r="WL165" s="85"/>
      <c r="WM165" s="85"/>
      <c r="WN165" s="85"/>
      <c r="WO165" s="85"/>
      <c r="WP165" s="85"/>
      <c r="WQ165" s="85"/>
      <c r="WR165" s="85"/>
      <c r="WS165" s="85"/>
      <c r="WT165" s="85"/>
      <c r="WU165" s="85"/>
      <c r="WV165" s="85"/>
      <c r="WW165" s="85"/>
      <c r="WX165" s="85"/>
      <c r="WY165" s="85"/>
      <c r="WZ165" s="85"/>
      <c r="XA165" s="85"/>
      <c r="XB165" s="85"/>
      <c r="XC165" s="85"/>
      <c r="XD165" s="85"/>
      <c r="XE165" s="85"/>
      <c r="XF165" s="85"/>
      <c r="XG165" s="85"/>
      <c r="XH165" s="85"/>
      <c r="XI165" s="85"/>
      <c r="XJ165" s="85"/>
      <c r="XK165" s="85"/>
      <c r="XL165" s="85"/>
      <c r="XM165" s="85"/>
      <c r="XN165" s="85"/>
      <c r="XO165" s="85"/>
      <c r="XP165" s="85"/>
      <c r="XQ165" s="85"/>
      <c r="XR165" s="85"/>
      <c r="XS165" s="85"/>
      <c r="XT165" s="85"/>
      <c r="XU165" s="85"/>
      <c r="XV165" s="85"/>
      <c r="XW165" s="85"/>
      <c r="XX165" s="85"/>
      <c r="XY165" s="85"/>
      <c r="XZ165" s="85"/>
      <c r="YA165" s="85"/>
      <c r="YB165" s="85"/>
      <c r="YC165" s="85"/>
      <c r="YD165" s="85"/>
      <c r="YE165" s="85"/>
      <c r="YF165" s="85"/>
      <c r="YG165" s="85"/>
      <c r="YH165" s="85"/>
      <c r="YI165" s="85"/>
      <c r="YJ165" s="85"/>
      <c r="YK165" s="85"/>
      <c r="YL165" s="85"/>
      <c r="YM165" s="85"/>
      <c r="YN165" s="85"/>
      <c r="YO165" s="85"/>
      <c r="YP165" s="85"/>
      <c r="YQ165" s="85"/>
      <c r="YR165" s="85"/>
      <c r="YS165" s="85"/>
      <c r="YT165" s="85"/>
      <c r="YU165" s="85"/>
      <c r="YV165" s="85"/>
      <c r="YW165" s="85"/>
      <c r="YX165" s="85"/>
      <c r="YY165" s="85"/>
      <c r="YZ165" s="85"/>
      <c r="ZA165" s="85"/>
      <c r="ZB165" s="85"/>
      <c r="ZC165" s="85"/>
      <c r="ZD165" s="85"/>
      <c r="ZE165" s="85"/>
      <c r="ZF165" s="85"/>
      <c r="ZG165" s="85"/>
      <c r="ZH165" s="85"/>
      <c r="ZI165" s="85"/>
      <c r="ZJ165" s="85"/>
      <c r="ZK165" s="85"/>
      <c r="ZL165" s="85"/>
      <c r="ZM165" s="85"/>
      <c r="ZN165" s="85"/>
      <c r="ZO165" s="85"/>
      <c r="ZP165" s="85"/>
      <c r="ZQ165" s="85"/>
      <c r="ZR165" s="85"/>
      <c r="ZS165" s="85"/>
      <c r="ZT165" s="85"/>
      <c r="ZU165" s="85"/>
      <c r="ZV165" s="85"/>
      <c r="ZW165" s="85"/>
      <c r="ZX165" s="85"/>
      <c r="ZY165" s="85"/>
      <c r="ZZ165" s="85"/>
      <c r="AAA165" s="85"/>
      <c r="AAB165" s="85"/>
      <c r="AAC165" s="85"/>
      <c r="AAD165" s="85"/>
      <c r="AAE165" s="85"/>
      <c r="AAF165" s="85"/>
      <c r="AAG165" s="85"/>
      <c r="AAH165" s="85"/>
      <c r="AAI165" s="85"/>
      <c r="AAJ165" s="85"/>
      <c r="AAK165" s="85"/>
      <c r="AAL165" s="85"/>
      <c r="AAM165" s="85"/>
      <c r="AAN165" s="85"/>
      <c r="AAO165" s="85"/>
      <c r="AAP165" s="85"/>
      <c r="AAQ165" s="85"/>
      <c r="AAR165" s="85"/>
      <c r="AAS165" s="85"/>
      <c r="AAT165" s="85"/>
      <c r="AAU165" s="85"/>
      <c r="AAV165" s="85"/>
      <c r="AAW165" s="85"/>
      <c r="AAX165" s="85"/>
      <c r="AAY165" s="85"/>
      <c r="AAZ165" s="85"/>
      <c r="ABA165" s="85"/>
      <c r="ABB165" s="85"/>
      <c r="ABC165" s="85"/>
      <c r="ABD165" s="85"/>
      <c r="ABE165" s="85"/>
      <c r="ABF165" s="85"/>
      <c r="ABG165" s="85"/>
      <c r="ABH165" s="85"/>
      <c r="ABI165" s="85"/>
      <c r="ABJ165" s="85"/>
      <c r="ABK165" s="85"/>
      <c r="ABL165" s="85"/>
      <c r="ABM165" s="85"/>
      <c r="ABN165" s="85"/>
      <c r="ABO165" s="85"/>
      <c r="ABP165" s="85"/>
      <c r="ABQ165" s="85"/>
      <c r="ABR165" s="85"/>
      <c r="ABS165" s="85"/>
      <c r="ABT165" s="85"/>
      <c r="ABU165" s="85"/>
      <c r="ABV165" s="85"/>
      <c r="ABW165" s="85"/>
      <c r="ABX165" s="85"/>
      <c r="ABY165" s="85"/>
      <c r="ABZ165" s="85"/>
      <c r="ACA165" s="85"/>
      <c r="ACB165" s="85"/>
      <c r="ACC165" s="85"/>
      <c r="ACD165" s="85"/>
      <c r="ACE165" s="85"/>
      <c r="ACF165" s="85"/>
      <c r="ACG165" s="85"/>
      <c r="ACH165" s="85"/>
      <c r="ACI165" s="85"/>
      <c r="ACJ165" s="85"/>
      <c r="ACK165" s="85"/>
      <c r="ACL165" s="85"/>
      <c r="ACM165" s="85"/>
      <c r="ACN165" s="85"/>
      <c r="ACO165" s="85"/>
      <c r="ACP165" s="85"/>
      <c r="ACQ165" s="85"/>
      <c r="ACR165" s="85"/>
      <c r="ACS165" s="85"/>
      <c r="ACT165" s="85"/>
      <c r="ACU165" s="85"/>
      <c r="ACV165" s="85"/>
      <c r="ACW165" s="85"/>
      <c r="ACX165" s="85"/>
      <c r="ACY165" s="85"/>
      <c r="ACZ165" s="85"/>
      <c r="ADA165" s="85"/>
      <c r="ADB165" s="85"/>
      <c r="ADC165" s="85"/>
      <c r="ADD165" s="85"/>
      <c r="ADE165" s="85"/>
      <c r="ADF165" s="85"/>
      <c r="ADG165" s="85"/>
      <c r="ADH165" s="85"/>
      <c r="ADI165" s="85"/>
      <c r="ADJ165" s="85"/>
      <c r="ADK165" s="85"/>
      <c r="ADL165" s="85"/>
      <c r="ADM165" s="85"/>
      <c r="ADN165" s="85"/>
      <c r="ADO165" s="85"/>
      <c r="ADP165" s="85"/>
      <c r="ADQ165" s="85"/>
      <c r="ADR165" s="85"/>
      <c r="ADS165" s="85"/>
      <c r="ADT165" s="85"/>
      <c r="ADU165" s="85"/>
      <c r="ADV165" s="85"/>
      <c r="ADW165" s="85"/>
      <c r="ADX165" s="85"/>
      <c r="ADY165" s="85"/>
      <c r="ADZ165" s="85"/>
      <c r="AEA165" s="85"/>
      <c r="AEB165" s="85"/>
      <c r="AEC165" s="85"/>
      <c r="AED165" s="85"/>
      <c r="AEE165" s="85"/>
      <c r="AEF165" s="85"/>
      <c r="AEG165" s="85"/>
      <c r="AEH165" s="85"/>
      <c r="AEI165" s="85"/>
      <c r="AEJ165" s="85"/>
      <c r="AEK165" s="85"/>
      <c r="AEL165" s="85"/>
      <c r="AEM165" s="85"/>
      <c r="AEN165" s="85"/>
      <c r="AEO165" s="85"/>
      <c r="AEP165" s="85"/>
      <c r="AEQ165" s="85"/>
      <c r="AER165" s="85"/>
      <c r="AES165" s="85"/>
      <c r="AET165" s="85"/>
      <c r="AEU165" s="85"/>
      <c r="AEV165" s="85"/>
      <c r="AEW165" s="85"/>
      <c r="AEX165" s="85"/>
      <c r="AEY165" s="85"/>
      <c r="AEZ165" s="85"/>
      <c r="AFA165" s="85"/>
      <c r="AFB165" s="85"/>
      <c r="AFC165" s="85"/>
      <c r="AFD165" s="85"/>
      <c r="AFE165" s="85"/>
      <c r="AFF165" s="85"/>
      <c r="AFG165" s="85"/>
      <c r="AFH165" s="85"/>
      <c r="AFI165" s="85"/>
      <c r="AFJ165" s="85"/>
      <c r="AFK165" s="85"/>
      <c r="AFL165" s="85"/>
      <c r="AFM165" s="85"/>
      <c r="AFN165" s="85"/>
      <c r="AFO165" s="85"/>
      <c r="AFP165" s="85"/>
      <c r="AFQ165" s="85"/>
      <c r="AFR165" s="85"/>
      <c r="AFS165" s="85"/>
      <c r="AFT165" s="85"/>
      <c r="AFU165" s="85"/>
      <c r="AFV165" s="85"/>
      <c r="AFW165" s="85"/>
      <c r="AFX165" s="85"/>
      <c r="AFY165" s="85"/>
      <c r="AFZ165" s="85"/>
      <c r="AGA165" s="85"/>
      <c r="AGB165" s="85"/>
      <c r="AGC165" s="85"/>
      <c r="AGD165" s="85"/>
      <c r="AGE165" s="85"/>
      <c r="AGF165" s="85"/>
      <c r="AGG165" s="85"/>
      <c r="AGH165" s="85"/>
      <c r="AGI165" s="85"/>
      <c r="AGJ165" s="85"/>
      <c r="AGK165" s="85"/>
      <c r="AGL165" s="85"/>
      <c r="AGM165" s="85"/>
      <c r="AGN165" s="85"/>
      <c r="AGO165" s="85"/>
      <c r="AGP165" s="85"/>
      <c r="AGQ165" s="85"/>
      <c r="AGR165" s="85"/>
      <c r="AGS165" s="85"/>
      <c r="AGT165" s="85"/>
      <c r="AGU165" s="85"/>
      <c r="AGV165" s="85"/>
      <c r="AGW165" s="85"/>
      <c r="AGX165" s="85"/>
      <c r="AGY165" s="85"/>
      <c r="AGZ165" s="85"/>
      <c r="AHA165" s="85"/>
      <c r="AHB165" s="85"/>
      <c r="AHC165" s="85"/>
      <c r="AHD165" s="85"/>
      <c r="AHE165" s="85"/>
      <c r="AHF165" s="85"/>
      <c r="AHG165" s="85"/>
      <c r="AHH165" s="85"/>
      <c r="AHI165" s="85"/>
      <c r="AHJ165" s="85"/>
      <c r="AHK165" s="85"/>
      <c r="AHL165" s="85"/>
      <c r="AHM165" s="85"/>
      <c r="AHN165" s="85"/>
      <c r="AHO165" s="85"/>
      <c r="AHP165" s="85"/>
      <c r="AHQ165" s="85"/>
      <c r="AHR165" s="85"/>
      <c r="AHS165" s="85"/>
      <c r="AHT165" s="85"/>
      <c r="AHU165" s="85"/>
      <c r="AHV165" s="85"/>
      <c r="AHW165" s="85"/>
      <c r="AHX165" s="85"/>
      <c r="AHY165" s="85"/>
      <c r="AHZ165" s="85"/>
      <c r="AIA165" s="85"/>
      <c r="AIB165" s="85"/>
      <c r="AIC165" s="85"/>
      <c r="AID165" s="85"/>
      <c r="AIE165" s="85"/>
      <c r="AIF165" s="85"/>
      <c r="AIG165" s="85"/>
      <c r="AIH165" s="85"/>
      <c r="AII165" s="85"/>
      <c r="AIJ165" s="85"/>
      <c r="AIK165" s="85"/>
      <c r="AIL165" s="85"/>
      <c r="AIM165" s="85"/>
      <c r="AIN165" s="85"/>
      <c r="AIO165" s="85"/>
      <c r="AIP165" s="85"/>
      <c r="AIQ165" s="85"/>
      <c r="AIR165" s="85"/>
      <c r="AIS165" s="85"/>
      <c r="AIT165" s="85"/>
      <c r="AIU165" s="85"/>
      <c r="AIV165" s="85"/>
      <c r="AIW165" s="85"/>
      <c r="AIX165" s="85"/>
      <c r="AIY165" s="85"/>
      <c r="AIZ165" s="85"/>
      <c r="AJA165" s="85"/>
      <c r="AJB165" s="85"/>
      <c r="AJC165" s="85"/>
      <c r="AJD165" s="85"/>
      <c r="AJE165" s="85"/>
      <c r="AJF165" s="85"/>
      <c r="AJG165" s="85"/>
      <c r="AJH165" s="85"/>
      <c r="AJI165" s="85"/>
      <c r="AJJ165" s="85"/>
      <c r="AJK165" s="85"/>
      <c r="AJL165" s="85"/>
      <c r="AJM165" s="85"/>
      <c r="AJN165" s="85"/>
      <c r="AJO165" s="85"/>
      <c r="AJP165" s="85"/>
      <c r="AJQ165" s="85"/>
      <c r="AJR165" s="85"/>
      <c r="AJS165" s="85"/>
      <c r="AJT165" s="85"/>
      <c r="AJU165" s="85"/>
      <c r="AJV165" s="85"/>
      <c r="AJW165" s="85"/>
      <c r="AJX165" s="85"/>
      <c r="AJY165" s="85"/>
      <c r="AJZ165" s="85"/>
      <c r="AKA165" s="85"/>
      <c r="AKB165" s="85"/>
      <c r="AKC165" s="85"/>
      <c r="AKD165" s="85"/>
      <c r="AKE165" s="85"/>
      <c r="AKF165" s="85"/>
      <c r="AKG165" s="85"/>
      <c r="AKH165" s="85"/>
      <c r="AKI165" s="85"/>
      <c r="AKJ165" s="85"/>
      <c r="AKK165" s="85"/>
      <c r="AKL165" s="85"/>
      <c r="AKM165" s="85"/>
      <c r="AKN165" s="85"/>
      <c r="AKO165" s="85"/>
      <c r="AKP165" s="85"/>
      <c r="AKQ165" s="85"/>
      <c r="AKR165" s="85"/>
      <c r="AKS165" s="85"/>
      <c r="AKT165" s="85"/>
      <c r="AKU165" s="85"/>
      <c r="AKV165" s="85"/>
      <c r="AKW165" s="85"/>
      <c r="AKX165" s="85"/>
      <c r="AKY165" s="85"/>
      <c r="AKZ165" s="85"/>
      <c r="ALA165" s="85"/>
      <c r="ALB165" s="85"/>
      <c r="ALC165" s="85"/>
      <c r="ALD165" s="85"/>
      <c r="ALE165" s="85"/>
      <c r="ALF165" s="85"/>
      <c r="ALG165" s="85"/>
      <c r="ALH165" s="85"/>
      <c r="ALI165" s="85"/>
      <c r="ALJ165" s="85"/>
      <c r="ALK165" s="85"/>
      <c r="ALL165" s="85"/>
      <c r="ALM165" s="85"/>
      <c r="ALN165" s="85"/>
      <c r="ALO165" s="85"/>
      <c r="ALP165" s="85"/>
      <c r="ALQ165" s="85"/>
      <c r="ALR165" s="85"/>
      <c r="ALS165" s="85"/>
      <c r="ALT165" s="85"/>
      <c r="ALU165" s="85"/>
      <c r="ALV165" s="85"/>
      <c r="ALW165" s="85"/>
      <c r="ALX165" s="85"/>
      <c r="ALY165" s="85"/>
      <c r="ALZ165" s="85"/>
      <c r="AMA165" s="85"/>
      <c r="AMB165" s="85"/>
      <c r="AMC165" s="85"/>
      <c r="AMD165" s="85"/>
      <c r="AME165" s="85"/>
      <c r="AMF165" s="85"/>
      <c r="AMG165" s="85"/>
      <c r="AMH165" s="85"/>
      <c r="AMI165" s="85"/>
      <c r="AMJ165" s="85"/>
      <c r="AMK165" s="85"/>
      <c r="AML165" s="85"/>
      <c r="AMM165" s="85"/>
      <c r="AMN165" s="85"/>
      <c r="AMO165" s="85"/>
      <c r="AMP165" s="85"/>
      <c r="AMQ165" s="85"/>
      <c r="AMR165" s="85"/>
      <c r="AMS165" s="85"/>
      <c r="AMT165" s="85"/>
      <c r="AMU165" s="85"/>
      <c r="AMV165" s="85"/>
      <c r="AMW165" s="85"/>
      <c r="AMX165" s="85"/>
      <c r="AMY165" s="85"/>
      <c r="AMZ165" s="85"/>
      <c r="ANA165" s="85"/>
      <c r="ANB165" s="85"/>
      <c r="ANC165" s="85"/>
      <c r="AND165" s="85"/>
      <c r="ANE165" s="85"/>
      <c r="ANF165" s="85"/>
      <c r="ANG165" s="85"/>
      <c r="ANH165" s="85"/>
      <c r="ANI165" s="85"/>
      <c r="ANJ165" s="85"/>
      <c r="ANK165" s="85"/>
      <c r="ANL165" s="85"/>
      <c r="ANM165" s="85"/>
      <c r="ANN165" s="85"/>
      <c r="ANO165" s="85"/>
      <c r="ANP165" s="85"/>
      <c r="ANQ165" s="85"/>
      <c r="ANR165" s="85"/>
      <c r="ANS165" s="85"/>
      <c r="ANT165" s="85"/>
      <c r="ANU165" s="85"/>
      <c r="ANV165" s="85"/>
      <c r="ANW165" s="85"/>
      <c r="ANX165" s="85"/>
      <c r="ANY165" s="85"/>
      <c r="ANZ165" s="85"/>
      <c r="AOA165" s="85"/>
      <c r="AOB165" s="85"/>
      <c r="AOC165" s="85"/>
      <c r="AOD165" s="85"/>
      <c r="AOE165" s="85"/>
      <c r="AOF165" s="85"/>
      <c r="AOG165" s="85"/>
      <c r="AOH165" s="85"/>
      <c r="AOI165" s="85"/>
      <c r="AOJ165" s="85"/>
      <c r="AOK165" s="85"/>
      <c r="AOL165" s="85"/>
      <c r="AOM165" s="85"/>
      <c r="AON165" s="85"/>
      <c r="AOO165" s="85"/>
      <c r="AOP165" s="85"/>
      <c r="AOQ165" s="85"/>
      <c r="AOR165" s="85"/>
      <c r="AOS165" s="85"/>
      <c r="AOT165" s="85"/>
      <c r="AOU165" s="85"/>
      <c r="AOV165" s="85"/>
      <c r="AOW165" s="85"/>
      <c r="AOX165" s="85"/>
      <c r="AOY165" s="85"/>
      <c r="AOZ165" s="85"/>
      <c r="APA165" s="85"/>
      <c r="APB165" s="85"/>
      <c r="APC165" s="85"/>
      <c r="APD165" s="85"/>
      <c r="APE165" s="85"/>
      <c r="APF165" s="85"/>
      <c r="APG165" s="85"/>
      <c r="APH165" s="85"/>
      <c r="API165" s="85"/>
    </row>
    <row r="166" spans="1:1101" x14ac:dyDescent="0.25">
      <c r="A166" s="188" t="s">
        <v>13</v>
      </c>
      <c r="B166" s="190">
        <v>1</v>
      </c>
      <c r="C166" s="190">
        <f>D166+E166</f>
        <v>192</v>
      </c>
      <c r="D166" s="190">
        <f>D4</f>
        <v>179</v>
      </c>
      <c r="E166" s="191">
        <v>13</v>
      </c>
      <c r="F166" s="190"/>
      <c r="G166" s="207">
        <v>4.3289999999999997</v>
      </c>
      <c r="H166" s="192">
        <f t="shared" si="87"/>
        <v>112.55</v>
      </c>
      <c r="I166" s="193">
        <f t="shared" si="88"/>
        <v>139.1</v>
      </c>
      <c r="J166" s="85"/>
      <c r="K166" s="85"/>
      <c r="L166" s="85"/>
      <c r="M166" s="85"/>
      <c r="N166" s="85"/>
      <c r="O166" s="85"/>
      <c r="P166" s="85"/>
      <c r="Q166" s="85"/>
      <c r="R166" s="85"/>
      <c r="S166" s="85"/>
      <c r="T166" s="85"/>
      <c r="U166" s="85"/>
      <c r="V166" s="85"/>
      <c r="W166" s="85"/>
      <c r="X166" s="85"/>
      <c r="Y166" s="85"/>
      <c r="Z166" s="85"/>
      <c r="AA166" s="85"/>
      <c r="AB166" s="85"/>
      <c r="AC166" s="85"/>
      <c r="AD166" s="85"/>
      <c r="AE166" s="85"/>
      <c r="AF166" s="85"/>
      <c r="AG166" s="85"/>
      <c r="AH166" s="85"/>
      <c r="AI166" s="85"/>
      <c r="AJ166" s="85"/>
      <c r="AK166" s="85"/>
      <c r="AL166" s="85"/>
      <c r="AM166" s="85"/>
      <c r="AN166" s="85"/>
      <c r="AO166" s="85"/>
      <c r="AP166" s="85"/>
      <c r="AQ166" s="85"/>
      <c r="AR166" s="85"/>
      <c r="AS166" s="85"/>
      <c r="AT166" s="85"/>
      <c r="AU166" s="85"/>
      <c r="AV166" s="85"/>
      <c r="AW166" s="85"/>
      <c r="AX166" s="85"/>
      <c r="AY166" s="85"/>
      <c r="AZ166" s="85"/>
      <c r="BA166" s="85"/>
      <c r="BB166" s="85"/>
      <c r="BC166" s="85"/>
      <c r="BD166" s="85"/>
      <c r="BE166" s="85"/>
      <c r="BF166" s="85"/>
      <c r="BG166" s="85"/>
      <c r="BH166" s="85"/>
      <c r="BI166" s="85"/>
      <c r="BJ166" s="85"/>
      <c r="BK166" s="85"/>
      <c r="BL166" s="85"/>
      <c r="BM166" s="85"/>
      <c r="BN166" s="85"/>
      <c r="BO166" s="85"/>
      <c r="BP166" s="85"/>
      <c r="BQ166" s="85"/>
      <c r="BR166" s="85"/>
      <c r="BS166" s="85"/>
      <c r="BT166" s="85"/>
      <c r="BU166" s="85"/>
      <c r="BV166" s="85"/>
      <c r="BW166" s="85"/>
      <c r="BX166" s="85"/>
      <c r="BY166" s="85"/>
      <c r="BZ166" s="85"/>
      <c r="CA166" s="85"/>
      <c r="CB166" s="85"/>
      <c r="CC166" s="85"/>
      <c r="CD166" s="85"/>
      <c r="CE166" s="85"/>
      <c r="CF166" s="85"/>
      <c r="CG166" s="85"/>
      <c r="CH166" s="85"/>
      <c r="CI166" s="85"/>
      <c r="CJ166" s="85"/>
      <c r="CK166" s="85"/>
      <c r="CL166" s="85"/>
      <c r="CM166" s="85"/>
      <c r="CN166" s="85"/>
      <c r="CO166" s="85"/>
      <c r="CP166" s="85"/>
      <c r="CQ166" s="85"/>
      <c r="CR166" s="85"/>
      <c r="CS166" s="85"/>
      <c r="CT166" s="85"/>
      <c r="CU166" s="85"/>
      <c r="CV166" s="85"/>
      <c r="CW166" s="85"/>
      <c r="CX166" s="85"/>
      <c r="CY166" s="85"/>
      <c r="CZ166" s="85"/>
      <c r="DA166" s="85"/>
      <c r="DB166" s="85"/>
      <c r="DC166" s="85"/>
      <c r="DD166" s="85"/>
      <c r="DE166" s="85"/>
      <c r="DF166" s="85"/>
      <c r="DG166" s="85"/>
      <c r="DH166" s="85"/>
      <c r="DI166" s="85"/>
      <c r="DJ166" s="85"/>
      <c r="DK166" s="85"/>
      <c r="DL166" s="85"/>
      <c r="DM166" s="85"/>
      <c r="DN166" s="85"/>
      <c r="DO166" s="85"/>
      <c r="DP166" s="85"/>
      <c r="DQ166" s="85"/>
      <c r="DR166" s="85"/>
      <c r="DS166" s="85"/>
      <c r="DT166" s="85"/>
      <c r="DU166" s="85"/>
      <c r="DV166" s="85"/>
      <c r="DW166" s="85"/>
      <c r="DX166" s="85"/>
      <c r="DY166" s="85"/>
      <c r="DZ166" s="85"/>
      <c r="EA166" s="85"/>
      <c r="EB166" s="85"/>
      <c r="EC166" s="85"/>
      <c r="ED166" s="85"/>
      <c r="EE166" s="85"/>
      <c r="EF166" s="85"/>
      <c r="EG166" s="85"/>
      <c r="EH166" s="85"/>
      <c r="EI166" s="85"/>
      <c r="EJ166" s="85"/>
      <c r="EK166" s="85"/>
      <c r="EL166" s="85"/>
      <c r="EM166" s="85"/>
      <c r="EN166" s="85"/>
      <c r="EO166" s="85"/>
      <c r="EP166" s="85"/>
      <c r="EQ166" s="85"/>
      <c r="ER166" s="85"/>
      <c r="ES166" s="85"/>
      <c r="ET166" s="85"/>
      <c r="EU166" s="85"/>
      <c r="EV166" s="85"/>
      <c r="EW166" s="85"/>
      <c r="EX166" s="85"/>
      <c r="EY166" s="85"/>
      <c r="EZ166" s="85"/>
      <c r="FA166" s="85"/>
      <c r="FB166" s="85"/>
      <c r="FC166" s="85"/>
      <c r="FD166" s="85"/>
      <c r="FE166" s="85"/>
      <c r="FF166" s="85"/>
      <c r="FG166" s="85"/>
      <c r="FH166" s="85"/>
      <c r="FI166" s="85"/>
      <c r="FJ166" s="85"/>
      <c r="FK166" s="85"/>
      <c r="FL166" s="85"/>
      <c r="FM166" s="85"/>
      <c r="FN166" s="85"/>
      <c r="FO166" s="85"/>
      <c r="FP166" s="85"/>
      <c r="FQ166" s="85"/>
      <c r="FR166" s="85"/>
      <c r="FS166" s="85"/>
      <c r="FT166" s="85"/>
      <c r="FU166" s="85"/>
      <c r="FV166" s="85"/>
      <c r="FW166" s="85"/>
      <c r="FX166" s="85"/>
      <c r="FY166" s="85"/>
      <c r="FZ166" s="85"/>
      <c r="GA166" s="85"/>
      <c r="GB166" s="85"/>
      <c r="GC166" s="85"/>
      <c r="GD166" s="85"/>
      <c r="GE166" s="85"/>
      <c r="GF166" s="85"/>
      <c r="GG166" s="85"/>
      <c r="GH166" s="85"/>
      <c r="GI166" s="85"/>
      <c r="GJ166" s="85"/>
      <c r="GK166" s="85"/>
      <c r="GL166" s="85"/>
      <c r="GM166" s="85"/>
      <c r="GN166" s="85"/>
      <c r="GO166" s="85"/>
      <c r="GP166" s="85"/>
      <c r="GQ166" s="85"/>
      <c r="GR166" s="85"/>
      <c r="GS166" s="85"/>
      <c r="GT166" s="85"/>
      <c r="GU166" s="85"/>
      <c r="GV166" s="85"/>
      <c r="GW166" s="85"/>
      <c r="GX166" s="85"/>
      <c r="GY166" s="85"/>
      <c r="GZ166" s="85"/>
      <c r="HA166" s="85"/>
      <c r="HB166" s="85"/>
      <c r="HC166" s="85"/>
      <c r="HD166" s="85"/>
      <c r="HE166" s="85"/>
      <c r="HF166" s="85"/>
      <c r="HG166" s="85"/>
      <c r="HH166" s="85"/>
      <c r="HI166" s="85"/>
      <c r="HJ166" s="85"/>
      <c r="HK166" s="85"/>
      <c r="HL166" s="85"/>
      <c r="HM166" s="85"/>
      <c r="HN166" s="85"/>
      <c r="HO166" s="85"/>
      <c r="HP166" s="85"/>
      <c r="HQ166" s="85"/>
      <c r="HR166" s="85"/>
      <c r="HS166" s="85"/>
      <c r="HT166" s="85"/>
      <c r="HU166" s="85"/>
      <c r="HV166" s="85"/>
      <c r="HW166" s="85"/>
      <c r="HX166" s="85"/>
      <c r="HY166" s="85"/>
      <c r="HZ166" s="85"/>
      <c r="IA166" s="85"/>
      <c r="IB166" s="85"/>
      <c r="IC166" s="85"/>
      <c r="ID166" s="85"/>
      <c r="IE166" s="85"/>
      <c r="IF166" s="85"/>
      <c r="IG166" s="85"/>
      <c r="IH166" s="85"/>
      <c r="II166" s="85"/>
      <c r="IJ166" s="85"/>
      <c r="IK166" s="85"/>
      <c r="IL166" s="85"/>
      <c r="IM166" s="85"/>
      <c r="IN166" s="85"/>
      <c r="IO166" s="85"/>
      <c r="IP166" s="85"/>
      <c r="IQ166" s="85"/>
      <c r="IR166" s="85"/>
      <c r="IS166" s="85"/>
      <c r="IT166" s="85"/>
      <c r="IU166" s="85"/>
      <c r="IV166" s="85"/>
      <c r="IW166" s="85"/>
      <c r="IX166" s="85"/>
      <c r="IY166" s="85"/>
      <c r="IZ166" s="85"/>
      <c r="JA166" s="85"/>
      <c r="JB166" s="85"/>
      <c r="JC166" s="85"/>
      <c r="JD166" s="85"/>
      <c r="JE166" s="85"/>
      <c r="JF166" s="85"/>
      <c r="JG166" s="85"/>
      <c r="JH166" s="85"/>
      <c r="JI166" s="85"/>
      <c r="JJ166" s="85"/>
      <c r="JK166" s="85"/>
      <c r="JL166" s="85"/>
      <c r="JM166" s="85"/>
      <c r="JN166" s="85"/>
      <c r="JO166" s="85"/>
      <c r="JP166" s="85"/>
      <c r="JQ166" s="85"/>
      <c r="JR166" s="85"/>
      <c r="JS166" s="85"/>
      <c r="JT166" s="85"/>
      <c r="JU166" s="85"/>
      <c r="JV166" s="85"/>
      <c r="JW166" s="85"/>
      <c r="JX166" s="85"/>
      <c r="JY166" s="85"/>
      <c r="JZ166" s="85"/>
      <c r="KA166" s="85"/>
      <c r="KB166" s="85"/>
      <c r="KC166" s="85"/>
      <c r="KD166" s="85"/>
      <c r="KE166" s="85"/>
      <c r="KF166" s="85"/>
      <c r="KG166" s="85"/>
      <c r="KH166" s="85"/>
      <c r="KI166" s="85"/>
      <c r="KJ166" s="85"/>
      <c r="KK166" s="85"/>
      <c r="KL166" s="85"/>
      <c r="KM166" s="85"/>
      <c r="KN166" s="85"/>
      <c r="KO166" s="85"/>
      <c r="KP166" s="85"/>
      <c r="KQ166" s="85"/>
      <c r="KR166" s="85"/>
      <c r="KS166" s="85"/>
      <c r="KT166" s="85"/>
      <c r="KU166" s="85"/>
      <c r="KV166" s="85"/>
      <c r="KW166" s="85"/>
      <c r="KX166" s="85"/>
      <c r="KY166" s="85"/>
      <c r="KZ166" s="85"/>
      <c r="LA166" s="85"/>
      <c r="LB166" s="85"/>
      <c r="LC166" s="85"/>
      <c r="LD166" s="85"/>
      <c r="LE166" s="85"/>
      <c r="LF166" s="85"/>
      <c r="LG166" s="85"/>
      <c r="LH166" s="85"/>
      <c r="LI166" s="85"/>
      <c r="LJ166" s="85"/>
      <c r="LK166" s="85"/>
      <c r="LL166" s="85"/>
      <c r="LM166" s="85"/>
      <c r="LN166" s="85"/>
      <c r="LO166" s="85"/>
      <c r="LP166" s="85"/>
      <c r="LQ166" s="85"/>
      <c r="LR166" s="85"/>
      <c r="LS166" s="85"/>
      <c r="LT166" s="85"/>
      <c r="LU166" s="85"/>
      <c r="LV166" s="85"/>
      <c r="LW166" s="85"/>
      <c r="LX166" s="85"/>
      <c r="LY166" s="85"/>
      <c r="LZ166" s="85"/>
      <c r="MA166" s="85"/>
      <c r="MB166" s="85"/>
      <c r="MC166" s="85"/>
      <c r="MD166" s="85"/>
      <c r="ME166" s="85"/>
      <c r="MF166" s="85"/>
      <c r="MG166" s="85"/>
      <c r="MH166" s="85"/>
      <c r="MI166" s="85"/>
      <c r="MJ166" s="85"/>
      <c r="MK166" s="85"/>
      <c r="ML166" s="85"/>
      <c r="MM166" s="85"/>
      <c r="MN166" s="85"/>
      <c r="MO166" s="85"/>
      <c r="MP166" s="85"/>
      <c r="MQ166" s="85"/>
      <c r="MR166" s="85"/>
      <c r="MS166" s="85"/>
      <c r="MT166" s="85"/>
      <c r="MU166" s="85"/>
      <c r="MV166" s="85"/>
      <c r="MW166" s="85"/>
      <c r="MX166" s="85"/>
      <c r="MY166" s="85"/>
      <c r="MZ166" s="85"/>
      <c r="NA166" s="85"/>
      <c r="NB166" s="85"/>
      <c r="NC166" s="85"/>
      <c r="ND166" s="85"/>
      <c r="NE166" s="85"/>
      <c r="NF166" s="85"/>
      <c r="NG166" s="85"/>
      <c r="NH166" s="85"/>
      <c r="NI166" s="85"/>
      <c r="NJ166" s="85"/>
      <c r="NK166" s="85"/>
      <c r="NL166" s="85"/>
      <c r="NM166" s="85"/>
      <c r="NN166" s="85"/>
      <c r="NO166" s="85"/>
      <c r="NP166" s="85"/>
      <c r="NQ166" s="85"/>
      <c r="NR166" s="85"/>
      <c r="NS166" s="85"/>
      <c r="NT166" s="85"/>
      <c r="NU166" s="85"/>
      <c r="NV166" s="85"/>
      <c r="NW166" s="85"/>
      <c r="NX166" s="85"/>
      <c r="NY166" s="85"/>
      <c r="NZ166" s="85"/>
      <c r="OA166" s="85"/>
      <c r="OB166" s="85"/>
      <c r="OC166" s="85"/>
      <c r="OD166" s="85"/>
      <c r="OE166" s="85"/>
      <c r="OF166" s="85"/>
      <c r="OG166" s="85"/>
      <c r="OH166" s="85"/>
      <c r="OI166" s="85"/>
      <c r="OJ166" s="85"/>
      <c r="OK166" s="85"/>
      <c r="OL166" s="85"/>
      <c r="OM166" s="85"/>
      <c r="ON166" s="85"/>
      <c r="OO166" s="85"/>
      <c r="OP166" s="85"/>
      <c r="OQ166" s="85"/>
      <c r="OR166" s="85"/>
      <c r="OS166" s="85"/>
      <c r="OT166" s="85"/>
      <c r="OU166" s="85"/>
      <c r="OV166" s="85"/>
      <c r="OW166" s="85"/>
      <c r="OX166" s="85"/>
      <c r="OY166" s="85"/>
      <c r="OZ166" s="85"/>
      <c r="PA166" s="85"/>
      <c r="PB166" s="85"/>
      <c r="PC166" s="85"/>
      <c r="PD166" s="85"/>
      <c r="PE166" s="85"/>
      <c r="PF166" s="85"/>
      <c r="PG166" s="85"/>
      <c r="PH166" s="85"/>
      <c r="PI166" s="85"/>
      <c r="PJ166" s="85"/>
      <c r="PK166" s="85"/>
      <c r="PL166" s="85"/>
      <c r="PM166" s="85"/>
      <c r="PN166" s="85"/>
      <c r="PO166" s="85"/>
      <c r="PP166" s="85"/>
      <c r="PQ166" s="85"/>
      <c r="PR166" s="85"/>
      <c r="PS166" s="85"/>
      <c r="PT166" s="85"/>
      <c r="PU166" s="85"/>
      <c r="PV166" s="85"/>
      <c r="PW166" s="85"/>
      <c r="PX166" s="85"/>
      <c r="PY166" s="85"/>
      <c r="PZ166" s="85"/>
      <c r="QA166" s="85"/>
      <c r="QB166" s="85"/>
      <c r="QC166" s="85"/>
      <c r="QD166" s="85"/>
      <c r="QE166" s="85"/>
      <c r="QF166" s="85"/>
      <c r="QG166" s="85"/>
      <c r="QH166" s="85"/>
      <c r="QI166" s="85"/>
      <c r="QJ166" s="85"/>
      <c r="QK166" s="85"/>
      <c r="QL166" s="85"/>
      <c r="QM166" s="85"/>
      <c r="QN166" s="85"/>
      <c r="QO166" s="85"/>
      <c r="QP166" s="85"/>
      <c r="QQ166" s="85"/>
      <c r="QR166" s="85"/>
      <c r="QS166" s="85"/>
      <c r="QT166" s="85"/>
      <c r="QU166" s="85"/>
      <c r="QV166" s="85"/>
      <c r="QW166" s="85"/>
      <c r="QX166" s="85"/>
      <c r="QY166" s="85"/>
      <c r="QZ166" s="85"/>
      <c r="RA166" s="85"/>
      <c r="RB166" s="85"/>
      <c r="RC166" s="85"/>
      <c r="RD166" s="85"/>
      <c r="RE166" s="85"/>
      <c r="RF166" s="85"/>
      <c r="RG166" s="85"/>
      <c r="RH166" s="85"/>
      <c r="RI166" s="85"/>
      <c r="RJ166" s="85"/>
      <c r="RK166" s="85"/>
      <c r="RL166" s="85"/>
      <c r="RM166" s="85"/>
      <c r="RN166" s="85"/>
      <c r="RO166" s="85"/>
      <c r="RP166" s="85"/>
      <c r="RQ166" s="85"/>
      <c r="RR166" s="85"/>
      <c r="RS166" s="85"/>
      <c r="RT166" s="85"/>
      <c r="RU166" s="85"/>
      <c r="RV166" s="85"/>
      <c r="RW166" s="85"/>
      <c r="RX166" s="85"/>
      <c r="RY166" s="85"/>
      <c r="RZ166" s="85"/>
      <c r="SA166" s="85"/>
      <c r="SB166" s="85"/>
      <c r="SC166" s="85"/>
      <c r="SD166" s="85"/>
      <c r="SE166" s="85"/>
      <c r="SF166" s="85"/>
      <c r="SG166" s="85"/>
      <c r="SH166" s="85"/>
      <c r="SI166" s="85"/>
      <c r="SJ166" s="85"/>
      <c r="SK166" s="85"/>
      <c r="SL166" s="85"/>
      <c r="SM166" s="85"/>
      <c r="SN166" s="85"/>
      <c r="SO166" s="85"/>
      <c r="SP166" s="85"/>
      <c r="SQ166" s="85"/>
      <c r="SR166" s="85"/>
      <c r="SS166" s="85"/>
      <c r="ST166" s="85"/>
      <c r="SU166" s="85"/>
      <c r="SV166" s="85"/>
      <c r="SW166" s="85"/>
      <c r="SX166" s="85"/>
      <c r="SY166" s="85"/>
      <c r="SZ166" s="85"/>
      <c r="TA166" s="85"/>
      <c r="TB166" s="85"/>
      <c r="TC166" s="85"/>
      <c r="TD166" s="85"/>
      <c r="TE166" s="85"/>
      <c r="TF166" s="85"/>
      <c r="TG166" s="85"/>
      <c r="TH166" s="85"/>
      <c r="TI166" s="85"/>
      <c r="TJ166" s="85"/>
      <c r="TK166" s="85"/>
      <c r="TL166" s="85"/>
      <c r="TM166" s="85"/>
      <c r="TN166" s="85"/>
      <c r="TO166" s="85"/>
      <c r="TP166" s="85"/>
      <c r="TQ166" s="85"/>
      <c r="TR166" s="85"/>
      <c r="TS166" s="85"/>
      <c r="TT166" s="85"/>
      <c r="TU166" s="85"/>
      <c r="TV166" s="85"/>
      <c r="TW166" s="85"/>
      <c r="TX166" s="85"/>
      <c r="TY166" s="85"/>
      <c r="TZ166" s="85"/>
      <c r="UA166" s="85"/>
      <c r="UB166" s="85"/>
      <c r="UC166" s="85"/>
      <c r="UD166" s="85"/>
      <c r="UE166" s="85"/>
      <c r="UF166" s="85"/>
      <c r="UG166" s="85"/>
      <c r="UH166" s="85"/>
      <c r="UI166" s="85"/>
      <c r="UJ166" s="85"/>
      <c r="UK166" s="85"/>
      <c r="UL166" s="85"/>
      <c r="UM166" s="85"/>
      <c r="UN166" s="85"/>
      <c r="UO166" s="85"/>
      <c r="UP166" s="85"/>
      <c r="UQ166" s="85"/>
      <c r="UR166" s="85"/>
      <c r="US166" s="85"/>
      <c r="UT166" s="85"/>
      <c r="UU166" s="85"/>
      <c r="UV166" s="85"/>
      <c r="UW166" s="85"/>
      <c r="UX166" s="85"/>
      <c r="UY166" s="85"/>
      <c r="UZ166" s="85"/>
      <c r="VA166" s="85"/>
      <c r="VB166" s="85"/>
      <c r="VC166" s="85"/>
      <c r="VD166" s="85"/>
      <c r="VE166" s="85"/>
      <c r="VF166" s="85"/>
      <c r="VG166" s="85"/>
      <c r="VH166" s="85"/>
      <c r="VI166" s="85"/>
      <c r="VJ166" s="85"/>
      <c r="VK166" s="85"/>
      <c r="VL166" s="85"/>
      <c r="VM166" s="85"/>
      <c r="VN166" s="85"/>
      <c r="VO166" s="85"/>
      <c r="VP166" s="85"/>
      <c r="VQ166" s="85"/>
      <c r="VR166" s="85"/>
      <c r="VS166" s="85"/>
      <c r="VT166" s="85"/>
      <c r="VU166" s="85"/>
      <c r="VV166" s="85"/>
      <c r="VW166" s="85"/>
      <c r="VX166" s="85"/>
      <c r="VY166" s="85"/>
      <c r="VZ166" s="85"/>
      <c r="WA166" s="85"/>
      <c r="WB166" s="85"/>
      <c r="WC166" s="85"/>
      <c r="WD166" s="85"/>
      <c r="WE166" s="85"/>
      <c r="WF166" s="85"/>
      <c r="WG166" s="85"/>
      <c r="WH166" s="85"/>
      <c r="WI166" s="85"/>
      <c r="WJ166" s="85"/>
      <c r="WK166" s="85"/>
      <c r="WL166" s="85"/>
      <c r="WM166" s="85"/>
      <c r="WN166" s="85"/>
      <c r="WO166" s="85"/>
      <c r="WP166" s="85"/>
      <c r="WQ166" s="85"/>
      <c r="WR166" s="85"/>
      <c r="WS166" s="85"/>
      <c r="WT166" s="85"/>
      <c r="WU166" s="85"/>
      <c r="WV166" s="85"/>
      <c r="WW166" s="85"/>
      <c r="WX166" s="85"/>
      <c r="WY166" s="85"/>
      <c r="WZ166" s="85"/>
      <c r="XA166" s="85"/>
      <c r="XB166" s="85"/>
      <c r="XC166" s="85"/>
      <c r="XD166" s="85"/>
      <c r="XE166" s="85"/>
      <c r="XF166" s="85"/>
      <c r="XG166" s="85"/>
      <c r="XH166" s="85"/>
      <c r="XI166" s="85"/>
      <c r="XJ166" s="85"/>
      <c r="XK166" s="85"/>
      <c r="XL166" s="85"/>
      <c r="XM166" s="85"/>
      <c r="XN166" s="85"/>
      <c r="XO166" s="85"/>
      <c r="XP166" s="85"/>
      <c r="XQ166" s="85"/>
      <c r="XR166" s="85"/>
      <c r="XS166" s="85"/>
      <c r="XT166" s="85"/>
      <c r="XU166" s="85"/>
      <c r="XV166" s="85"/>
      <c r="XW166" s="85"/>
      <c r="XX166" s="85"/>
      <c r="XY166" s="85"/>
      <c r="XZ166" s="85"/>
      <c r="YA166" s="85"/>
      <c r="YB166" s="85"/>
      <c r="YC166" s="85"/>
      <c r="YD166" s="85"/>
      <c r="YE166" s="85"/>
      <c r="YF166" s="85"/>
      <c r="YG166" s="85"/>
      <c r="YH166" s="85"/>
      <c r="YI166" s="85"/>
      <c r="YJ166" s="85"/>
      <c r="YK166" s="85"/>
      <c r="YL166" s="85"/>
      <c r="YM166" s="85"/>
      <c r="YN166" s="85"/>
      <c r="YO166" s="85"/>
      <c r="YP166" s="85"/>
      <c r="YQ166" s="85"/>
      <c r="YR166" s="85"/>
      <c r="YS166" s="85"/>
      <c r="YT166" s="85"/>
      <c r="YU166" s="85"/>
      <c r="YV166" s="85"/>
      <c r="YW166" s="85"/>
      <c r="YX166" s="85"/>
      <c r="YY166" s="85"/>
      <c r="YZ166" s="85"/>
      <c r="ZA166" s="85"/>
      <c r="ZB166" s="85"/>
      <c r="ZC166" s="85"/>
      <c r="ZD166" s="85"/>
      <c r="ZE166" s="85"/>
      <c r="ZF166" s="85"/>
      <c r="ZG166" s="85"/>
      <c r="ZH166" s="85"/>
      <c r="ZI166" s="85"/>
      <c r="ZJ166" s="85"/>
      <c r="ZK166" s="85"/>
      <c r="ZL166" s="85"/>
      <c r="ZM166" s="85"/>
      <c r="ZN166" s="85"/>
      <c r="ZO166" s="85"/>
      <c r="ZP166" s="85"/>
      <c r="ZQ166" s="85"/>
      <c r="ZR166" s="85"/>
      <c r="ZS166" s="85"/>
      <c r="ZT166" s="85"/>
      <c r="ZU166" s="85"/>
      <c r="ZV166" s="85"/>
      <c r="ZW166" s="85"/>
      <c r="ZX166" s="85"/>
      <c r="ZY166" s="85"/>
      <c r="ZZ166" s="85"/>
      <c r="AAA166" s="85"/>
      <c r="AAB166" s="85"/>
      <c r="AAC166" s="85"/>
      <c r="AAD166" s="85"/>
      <c r="AAE166" s="85"/>
      <c r="AAF166" s="85"/>
      <c r="AAG166" s="85"/>
      <c r="AAH166" s="85"/>
      <c r="AAI166" s="85"/>
      <c r="AAJ166" s="85"/>
      <c r="AAK166" s="85"/>
      <c r="AAL166" s="85"/>
      <c r="AAM166" s="85"/>
      <c r="AAN166" s="85"/>
      <c r="AAO166" s="85"/>
      <c r="AAP166" s="85"/>
      <c r="AAQ166" s="85"/>
      <c r="AAR166" s="85"/>
      <c r="AAS166" s="85"/>
      <c r="AAT166" s="85"/>
      <c r="AAU166" s="85"/>
      <c r="AAV166" s="85"/>
      <c r="AAW166" s="85"/>
      <c r="AAX166" s="85"/>
      <c r="AAY166" s="85"/>
      <c r="AAZ166" s="85"/>
      <c r="ABA166" s="85"/>
      <c r="ABB166" s="85"/>
      <c r="ABC166" s="85"/>
      <c r="ABD166" s="85"/>
      <c r="ABE166" s="85"/>
      <c r="ABF166" s="85"/>
      <c r="ABG166" s="85"/>
      <c r="ABH166" s="85"/>
      <c r="ABI166" s="85"/>
      <c r="ABJ166" s="85"/>
      <c r="ABK166" s="85"/>
      <c r="ABL166" s="85"/>
      <c r="ABM166" s="85"/>
      <c r="ABN166" s="85"/>
      <c r="ABO166" s="85"/>
      <c r="ABP166" s="85"/>
      <c r="ABQ166" s="85"/>
      <c r="ABR166" s="85"/>
      <c r="ABS166" s="85"/>
      <c r="ABT166" s="85"/>
      <c r="ABU166" s="85"/>
      <c r="ABV166" s="85"/>
      <c r="ABW166" s="85"/>
      <c r="ABX166" s="85"/>
      <c r="ABY166" s="85"/>
      <c r="ABZ166" s="85"/>
      <c r="ACA166" s="85"/>
      <c r="ACB166" s="85"/>
      <c r="ACC166" s="85"/>
      <c r="ACD166" s="85"/>
      <c r="ACE166" s="85"/>
      <c r="ACF166" s="85"/>
      <c r="ACG166" s="85"/>
      <c r="ACH166" s="85"/>
      <c r="ACI166" s="85"/>
      <c r="ACJ166" s="85"/>
      <c r="ACK166" s="85"/>
      <c r="ACL166" s="85"/>
      <c r="ACM166" s="85"/>
      <c r="ACN166" s="85"/>
      <c r="ACO166" s="85"/>
      <c r="ACP166" s="85"/>
      <c r="ACQ166" s="85"/>
      <c r="ACR166" s="85"/>
      <c r="ACS166" s="85"/>
      <c r="ACT166" s="85"/>
      <c r="ACU166" s="85"/>
      <c r="ACV166" s="85"/>
      <c r="ACW166" s="85"/>
      <c r="ACX166" s="85"/>
      <c r="ACY166" s="85"/>
      <c r="ACZ166" s="85"/>
      <c r="ADA166" s="85"/>
      <c r="ADB166" s="85"/>
      <c r="ADC166" s="85"/>
      <c r="ADD166" s="85"/>
      <c r="ADE166" s="85"/>
      <c r="ADF166" s="85"/>
      <c r="ADG166" s="85"/>
      <c r="ADH166" s="85"/>
      <c r="ADI166" s="85"/>
      <c r="ADJ166" s="85"/>
      <c r="ADK166" s="85"/>
      <c r="ADL166" s="85"/>
      <c r="ADM166" s="85"/>
      <c r="ADN166" s="85"/>
      <c r="ADO166" s="85"/>
      <c r="ADP166" s="85"/>
      <c r="ADQ166" s="85"/>
      <c r="ADR166" s="85"/>
      <c r="ADS166" s="85"/>
      <c r="ADT166" s="85"/>
      <c r="ADU166" s="85"/>
      <c r="ADV166" s="85"/>
      <c r="ADW166" s="85"/>
      <c r="ADX166" s="85"/>
      <c r="ADY166" s="85"/>
      <c r="ADZ166" s="85"/>
      <c r="AEA166" s="85"/>
      <c r="AEB166" s="85"/>
      <c r="AEC166" s="85"/>
      <c r="AED166" s="85"/>
      <c r="AEE166" s="85"/>
      <c r="AEF166" s="85"/>
      <c r="AEG166" s="85"/>
      <c r="AEH166" s="85"/>
      <c r="AEI166" s="85"/>
      <c r="AEJ166" s="85"/>
      <c r="AEK166" s="85"/>
      <c r="AEL166" s="85"/>
      <c r="AEM166" s="85"/>
      <c r="AEN166" s="85"/>
      <c r="AEO166" s="85"/>
      <c r="AEP166" s="85"/>
      <c r="AEQ166" s="85"/>
      <c r="AER166" s="85"/>
      <c r="AES166" s="85"/>
      <c r="AET166" s="85"/>
      <c r="AEU166" s="85"/>
      <c r="AEV166" s="85"/>
      <c r="AEW166" s="85"/>
      <c r="AEX166" s="85"/>
      <c r="AEY166" s="85"/>
      <c r="AEZ166" s="85"/>
      <c r="AFA166" s="85"/>
      <c r="AFB166" s="85"/>
      <c r="AFC166" s="85"/>
      <c r="AFD166" s="85"/>
      <c r="AFE166" s="85"/>
      <c r="AFF166" s="85"/>
      <c r="AFG166" s="85"/>
      <c r="AFH166" s="85"/>
      <c r="AFI166" s="85"/>
      <c r="AFJ166" s="85"/>
      <c r="AFK166" s="85"/>
      <c r="AFL166" s="85"/>
      <c r="AFM166" s="85"/>
      <c r="AFN166" s="85"/>
      <c r="AFO166" s="85"/>
      <c r="AFP166" s="85"/>
      <c r="AFQ166" s="85"/>
      <c r="AFR166" s="85"/>
      <c r="AFS166" s="85"/>
      <c r="AFT166" s="85"/>
      <c r="AFU166" s="85"/>
      <c r="AFV166" s="85"/>
      <c r="AFW166" s="85"/>
      <c r="AFX166" s="85"/>
      <c r="AFY166" s="85"/>
      <c r="AFZ166" s="85"/>
      <c r="AGA166" s="85"/>
      <c r="AGB166" s="85"/>
      <c r="AGC166" s="85"/>
      <c r="AGD166" s="85"/>
      <c r="AGE166" s="85"/>
      <c r="AGF166" s="85"/>
      <c r="AGG166" s="85"/>
      <c r="AGH166" s="85"/>
      <c r="AGI166" s="85"/>
      <c r="AGJ166" s="85"/>
      <c r="AGK166" s="85"/>
      <c r="AGL166" s="85"/>
      <c r="AGM166" s="85"/>
      <c r="AGN166" s="85"/>
      <c r="AGO166" s="85"/>
      <c r="AGP166" s="85"/>
      <c r="AGQ166" s="85"/>
      <c r="AGR166" s="85"/>
      <c r="AGS166" s="85"/>
      <c r="AGT166" s="85"/>
      <c r="AGU166" s="85"/>
      <c r="AGV166" s="85"/>
      <c r="AGW166" s="85"/>
      <c r="AGX166" s="85"/>
      <c r="AGY166" s="85"/>
      <c r="AGZ166" s="85"/>
      <c r="AHA166" s="85"/>
      <c r="AHB166" s="85"/>
      <c r="AHC166" s="85"/>
      <c r="AHD166" s="85"/>
      <c r="AHE166" s="85"/>
      <c r="AHF166" s="85"/>
      <c r="AHG166" s="85"/>
      <c r="AHH166" s="85"/>
      <c r="AHI166" s="85"/>
      <c r="AHJ166" s="85"/>
      <c r="AHK166" s="85"/>
      <c r="AHL166" s="85"/>
      <c r="AHM166" s="85"/>
      <c r="AHN166" s="85"/>
      <c r="AHO166" s="85"/>
      <c r="AHP166" s="85"/>
      <c r="AHQ166" s="85"/>
      <c r="AHR166" s="85"/>
      <c r="AHS166" s="85"/>
      <c r="AHT166" s="85"/>
      <c r="AHU166" s="85"/>
      <c r="AHV166" s="85"/>
      <c r="AHW166" s="85"/>
      <c r="AHX166" s="85"/>
      <c r="AHY166" s="85"/>
      <c r="AHZ166" s="85"/>
      <c r="AIA166" s="85"/>
      <c r="AIB166" s="85"/>
      <c r="AIC166" s="85"/>
      <c r="AID166" s="85"/>
      <c r="AIE166" s="85"/>
      <c r="AIF166" s="85"/>
      <c r="AIG166" s="85"/>
      <c r="AIH166" s="85"/>
      <c r="AII166" s="85"/>
      <c r="AIJ166" s="85"/>
      <c r="AIK166" s="85"/>
      <c r="AIL166" s="85"/>
      <c r="AIM166" s="85"/>
      <c r="AIN166" s="85"/>
      <c r="AIO166" s="85"/>
      <c r="AIP166" s="85"/>
      <c r="AIQ166" s="85"/>
      <c r="AIR166" s="85"/>
      <c r="AIS166" s="85"/>
      <c r="AIT166" s="85"/>
      <c r="AIU166" s="85"/>
      <c r="AIV166" s="85"/>
      <c r="AIW166" s="85"/>
      <c r="AIX166" s="85"/>
      <c r="AIY166" s="85"/>
      <c r="AIZ166" s="85"/>
      <c r="AJA166" s="85"/>
      <c r="AJB166" s="85"/>
      <c r="AJC166" s="85"/>
      <c r="AJD166" s="85"/>
      <c r="AJE166" s="85"/>
      <c r="AJF166" s="85"/>
      <c r="AJG166" s="85"/>
      <c r="AJH166" s="85"/>
      <c r="AJI166" s="85"/>
      <c r="AJJ166" s="85"/>
      <c r="AJK166" s="85"/>
      <c r="AJL166" s="85"/>
      <c r="AJM166" s="85"/>
      <c r="AJN166" s="85"/>
      <c r="AJO166" s="85"/>
      <c r="AJP166" s="85"/>
      <c r="AJQ166" s="85"/>
      <c r="AJR166" s="85"/>
      <c r="AJS166" s="85"/>
      <c r="AJT166" s="85"/>
      <c r="AJU166" s="85"/>
      <c r="AJV166" s="85"/>
      <c r="AJW166" s="85"/>
      <c r="AJX166" s="85"/>
      <c r="AJY166" s="85"/>
      <c r="AJZ166" s="85"/>
      <c r="AKA166" s="85"/>
      <c r="AKB166" s="85"/>
      <c r="AKC166" s="85"/>
      <c r="AKD166" s="85"/>
      <c r="AKE166" s="85"/>
      <c r="AKF166" s="85"/>
      <c r="AKG166" s="85"/>
      <c r="AKH166" s="85"/>
      <c r="AKI166" s="85"/>
      <c r="AKJ166" s="85"/>
      <c r="AKK166" s="85"/>
      <c r="AKL166" s="85"/>
      <c r="AKM166" s="85"/>
      <c r="AKN166" s="85"/>
      <c r="AKO166" s="85"/>
      <c r="AKP166" s="85"/>
      <c r="AKQ166" s="85"/>
      <c r="AKR166" s="85"/>
      <c r="AKS166" s="85"/>
      <c r="AKT166" s="85"/>
      <c r="AKU166" s="85"/>
      <c r="AKV166" s="85"/>
      <c r="AKW166" s="85"/>
      <c r="AKX166" s="85"/>
      <c r="AKY166" s="85"/>
      <c r="AKZ166" s="85"/>
      <c r="ALA166" s="85"/>
      <c r="ALB166" s="85"/>
      <c r="ALC166" s="85"/>
      <c r="ALD166" s="85"/>
      <c r="ALE166" s="85"/>
      <c r="ALF166" s="85"/>
      <c r="ALG166" s="85"/>
      <c r="ALH166" s="85"/>
      <c r="ALI166" s="85"/>
      <c r="ALJ166" s="85"/>
      <c r="ALK166" s="85"/>
      <c r="ALL166" s="85"/>
      <c r="ALM166" s="85"/>
      <c r="ALN166" s="85"/>
      <c r="ALO166" s="85"/>
      <c r="ALP166" s="85"/>
      <c r="ALQ166" s="85"/>
      <c r="ALR166" s="85"/>
      <c r="ALS166" s="85"/>
      <c r="ALT166" s="85"/>
      <c r="ALU166" s="85"/>
      <c r="ALV166" s="85"/>
      <c r="ALW166" s="85"/>
      <c r="ALX166" s="85"/>
      <c r="ALY166" s="85"/>
      <c r="ALZ166" s="85"/>
      <c r="AMA166" s="85"/>
      <c r="AMB166" s="85"/>
      <c r="AMC166" s="85"/>
      <c r="AMD166" s="85"/>
      <c r="AME166" s="85"/>
      <c r="AMF166" s="85"/>
      <c r="AMG166" s="85"/>
      <c r="AMH166" s="85"/>
      <c r="AMI166" s="85"/>
      <c r="AMJ166" s="85"/>
      <c r="AMK166" s="85"/>
      <c r="AML166" s="85"/>
      <c r="AMM166" s="85"/>
      <c r="AMN166" s="85"/>
      <c r="AMO166" s="85"/>
      <c r="AMP166" s="85"/>
      <c r="AMQ166" s="85"/>
      <c r="AMR166" s="85"/>
      <c r="AMS166" s="85"/>
      <c r="AMT166" s="85"/>
      <c r="AMU166" s="85"/>
      <c r="AMV166" s="85"/>
      <c r="AMW166" s="85"/>
      <c r="AMX166" s="85"/>
      <c r="AMY166" s="85"/>
      <c r="AMZ166" s="85"/>
      <c r="ANA166" s="85"/>
      <c r="ANB166" s="85"/>
      <c r="ANC166" s="85"/>
      <c r="AND166" s="85"/>
      <c r="ANE166" s="85"/>
      <c r="ANF166" s="85"/>
      <c r="ANG166" s="85"/>
      <c r="ANH166" s="85"/>
      <c r="ANI166" s="85"/>
      <c r="ANJ166" s="85"/>
      <c r="ANK166" s="85"/>
      <c r="ANL166" s="85"/>
      <c r="ANM166" s="85"/>
      <c r="ANN166" s="85"/>
      <c r="ANO166" s="85"/>
      <c r="ANP166" s="85"/>
      <c r="ANQ166" s="85"/>
      <c r="ANR166" s="85"/>
      <c r="ANS166" s="85"/>
      <c r="ANT166" s="85"/>
      <c r="ANU166" s="85"/>
      <c r="ANV166" s="85"/>
      <c r="ANW166" s="85"/>
      <c r="ANX166" s="85"/>
      <c r="ANY166" s="85"/>
      <c r="ANZ166" s="85"/>
      <c r="AOA166" s="85"/>
      <c r="AOB166" s="85"/>
      <c r="AOC166" s="85"/>
      <c r="AOD166" s="85"/>
      <c r="AOE166" s="85"/>
      <c r="AOF166" s="85"/>
      <c r="AOG166" s="85"/>
      <c r="AOH166" s="85"/>
      <c r="AOI166" s="85"/>
      <c r="AOJ166" s="85"/>
      <c r="AOK166" s="85"/>
      <c r="AOL166" s="85"/>
      <c r="AOM166" s="85"/>
      <c r="AON166" s="85"/>
      <c r="AOO166" s="85"/>
      <c r="AOP166" s="85"/>
      <c r="AOQ166" s="85"/>
      <c r="AOR166" s="85"/>
      <c r="AOS166" s="85"/>
      <c r="AOT166" s="85"/>
      <c r="AOU166" s="85"/>
      <c r="AOV166" s="85"/>
      <c r="AOW166" s="85"/>
      <c r="AOX166" s="85"/>
      <c r="AOY166" s="85"/>
      <c r="AOZ166" s="85"/>
      <c r="APA166" s="85"/>
      <c r="APB166" s="85"/>
      <c r="APC166" s="85"/>
      <c r="APD166" s="85"/>
      <c r="APE166" s="85"/>
      <c r="APF166" s="85"/>
      <c r="APG166" s="85"/>
      <c r="APH166" s="85"/>
      <c r="API166" s="85"/>
    </row>
    <row r="167" spans="1:1101" x14ac:dyDescent="0.25">
      <c r="A167" s="188" t="s">
        <v>13</v>
      </c>
      <c r="B167" s="195">
        <v>1</v>
      </c>
      <c r="C167" s="195">
        <f t="shared" ref="C167" si="92">D167+E167</f>
        <v>192</v>
      </c>
      <c r="D167" s="195">
        <f>D166</f>
        <v>179</v>
      </c>
      <c r="E167" s="191">
        <v>13</v>
      </c>
      <c r="F167" s="190"/>
      <c r="G167" s="207">
        <v>4.3289999999999997</v>
      </c>
      <c r="H167" s="192">
        <f>ROUND(G167*E167*2,2)</f>
        <v>112.55</v>
      </c>
      <c r="I167" s="193">
        <f t="shared" si="88"/>
        <v>139.1</v>
      </c>
      <c r="J167" s="85"/>
      <c r="K167" s="85"/>
      <c r="L167" s="85"/>
      <c r="M167" s="85"/>
      <c r="N167" s="85"/>
      <c r="O167" s="85"/>
      <c r="P167" s="85"/>
      <c r="Q167" s="85"/>
      <c r="R167" s="85"/>
      <c r="S167" s="85"/>
      <c r="T167" s="85"/>
      <c r="U167" s="85"/>
      <c r="V167" s="85"/>
      <c r="W167" s="85"/>
      <c r="X167" s="85"/>
      <c r="Y167" s="85"/>
      <c r="Z167" s="85"/>
      <c r="AA167" s="85"/>
      <c r="AB167" s="85"/>
      <c r="AC167" s="85"/>
      <c r="AD167" s="85"/>
      <c r="AE167" s="85"/>
      <c r="AF167" s="85"/>
      <c r="AG167" s="85"/>
      <c r="AH167" s="85"/>
      <c r="AI167" s="85"/>
      <c r="AJ167" s="85"/>
      <c r="AK167" s="85"/>
      <c r="AL167" s="85"/>
      <c r="AM167" s="85"/>
      <c r="AN167" s="85"/>
      <c r="AO167" s="85"/>
      <c r="AP167" s="85"/>
      <c r="AQ167" s="85"/>
      <c r="AR167" s="85"/>
      <c r="AS167" s="85"/>
      <c r="AT167" s="85"/>
      <c r="AU167" s="85"/>
      <c r="AV167" s="85"/>
      <c r="AW167" s="85"/>
      <c r="AX167" s="85"/>
      <c r="AY167" s="85"/>
      <c r="AZ167" s="85"/>
      <c r="BA167" s="85"/>
      <c r="BB167" s="85"/>
      <c r="BC167" s="85"/>
      <c r="BD167" s="85"/>
      <c r="BE167" s="85"/>
      <c r="BF167" s="85"/>
      <c r="BG167" s="85"/>
      <c r="BH167" s="85"/>
      <c r="BI167" s="85"/>
      <c r="BJ167" s="85"/>
      <c r="BK167" s="85"/>
      <c r="BL167" s="85"/>
      <c r="BM167" s="85"/>
      <c r="BN167" s="85"/>
      <c r="BO167" s="85"/>
      <c r="BP167" s="85"/>
      <c r="BQ167" s="85"/>
      <c r="BR167" s="85"/>
      <c r="BS167" s="85"/>
      <c r="BT167" s="85"/>
      <c r="BU167" s="85"/>
      <c r="BV167" s="85"/>
      <c r="BW167" s="85"/>
      <c r="BX167" s="85"/>
      <c r="BY167" s="85"/>
      <c r="BZ167" s="85"/>
      <c r="CA167" s="85"/>
      <c r="CB167" s="85"/>
      <c r="CC167" s="85"/>
      <c r="CD167" s="85"/>
      <c r="CE167" s="85"/>
      <c r="CF167" s="85"/>
      <c r="CG167" s="85"/>
      <c r="CH167" s="85"/>
      <c r="CI167" s="85"/>
      <c r="CJ167" s="85"/>
      <c r="CK167" s="85"/>
      <c r="CL167" s="85"/>
      <c r="CM167" s="85"/>
      <c r="CN167" s="85"/>
      <c r="CO167" s="85"/>
      <c r="CP167" s="85"/>
      <c r="CQ167" s="85"/>
      <c r="CR167" s="85"/>
      <c r="CS167" s="85"/>
      <c r="CT167" s="85"/>
      <c r="CU167" s="85"/>
      <c r="CV167" s="85"/>
      <c r="CW167" s="85"/>
      <c r="CX167" s="85"/>
      <c r="CY167" s="85"/>
      <c r="CZ167" s="85"/>
      <c r="DA167" s="85"/>
      <c r="DB167" s="85"/>
      <c r="DC167" s="85"/>
      <c r="DD167" s="85"/>
      <c r="DE167" s="85"/>
      <c r="DF167" s="85"/>
      <c r="DG167" s="85"/>
      <c r="DH167" s="85"/>
      <c r="DI167" s="85"/>
      <c r="DJ167" s="85"/>
      <c r="DK167" s="85"/>
      <c r="DL167" s="85"/>
      <c r="DM167" s="85"/>
      <c r="DN167" s="85"/>
      <c r="DO167" s="85"/>
      <c r="DP167" s="85"/>
      <c r="DQ167" s="85"/>
      <c r="DR167" s="85"/>
      <c r="DS167" s="85"/>
      <c r="DT167" s="85"/>
      <c r="DU167" s="85"/>
      <c r="DV167" s="85"/>
      <c r="DW167" s="85"/>
      <c r="DX167" s="85"/>
      <c r="DY167" s="85"/>
      <c r="DZ167" s="85"/>
      <c r="EA167" s="85"/>
      <c r="EB167" s="85"/>
      <c r="EC167" s="85"/>
      <c r="ED167" s="85"/>
      <c r="EE167" s="85"/>
      <c r="EF167" s="85"/>
      <c r="EG167" s="85"/>
      <c r="EH167" s="85"/>
      <c r="EI167" s="85"/>
      <c r="EJ167" s="85"/>
      <c r="EK167" s="85"/>
      <c r="EL167" s="85"/>
      <c r="EM167" s="85"/>
      <c r="EN167" s="85"/>
      <c r="EO167" s="85"/>
      <c r="EP167" s="85"/>
      <c r="EQ167" s="85"/>
      <c r="ER167" s="85"/>
      <c r="ES167" s="85"/>
      <c r="ET167" s="85"/>
      <c r="EU167" s="85"/>
      <c r="EV167" s="85"/>
      <c r="EW167" s="85"/>
      <c r="EX167" s="85"/>
      <c r="EY167" s="85"/>
      <c r="EZ167" s="85"/>
      <c r="FA167" s="85"/>
      <c r="FB167" s="85"/>
      <c r="FC167" s="85"/>
      <c r="FD167" s="85"/>
      <c r="FE167" s="85"/>
      <c r="FF167" s="85"/>
      <c r="FG167" s="85"/>
      <c r="FH167" s="85"/>
      <c r="FI167" s="85"/>
      <c r="FJ167" s="85"/>
      <c r="FK167" s="85"/>
      <c r="FL167" s="85"/>
      <c r="FM167" s="85"/>
      <c r="FN167" s="85"/>
      <c r="FO167" s="85"/>
      <c r="FP167" s="85"/>
      <c r="FQ167" s="85"/>
      <c r="FR167" s="85"/>
      <c r="FS167" s="85"/>
      <c r="FT167" s="85"/>
      <c r="FU167" s="85"/>
      <c r="FV167" s="85"/>
      <c r="FW167" s="85"/>
      <c r="FX167" s="85"/>
      <c r="FY167" s="85"/>
      <c r="FZ167" s="85"/>
      <c r="GA167" s="85"/>
      <c r="GB167" s="85"/>
      <c r="GC167" s="85"/>
      <c r="GD167" s="85"/>
      <c r="GE167" s="85"/>
      <c r="GF167" s="85"/>
      <c r="GG167" s="85"/>
      <c r="GH167" s="85"/>
      <c r="GI167" s="85"/>
      <c r="GJ167" s="85"/>
      <c r="GK167" s="85"/>
      <c r="GL167" s="85"/>
      <c r="GM167" s="85"/>
      <c r="GN167" s="85"/>
      <c r="GO167" s="85"/>
      <c r="GP167" s="85"/>
      <c r="GQ167" s="85"/>
      <c r="GR167" s="85"/>
      <c r="GS167" s="85"/>
      <c r="GT167" s="85"/>
      <c r="GU167" s="85"/>
      <c r="GV167" s="85"/>
      <c r="GW167" s="85"/>
      <c r="GX167" s="85"/>
      <c r="GY167" s="85"/>
      <c r="GZ167" s="85"/>
      <c r="HA167" s="85"/>
      <c r="HB167" s="85"/>
      <c r="HC167" s="85"/>
      <c r="HD167" s="85"/>
      <c r="HE167" s="85"/>
      <c r="HF167" s="85"/>
      <c r="HG167" s="85"/>
      <c r="HH167" s="85"/>
      <c r="HI167" s="85"/>
      <c r="HJ167" s="85"/>
      <c r="HK167" s="85"/>
      <c r="HL167" s="85"/>
      <c r="HM167" s="85"/>
      <c r="HN167" s="85"/>
      <c r="HO167" s="85"/>
      <c r="HP167" s="85"/>
      <c r="HQ167" s="85"/>
      <c r="HR167" s="85"/>
      <c r="HS167" s="85"/>
      <c r="HT167" s="85"/>
      <c r="HU167" s="85"/>
      <c r="HV167" s="85"/>
      <c r="HW167" s="85"/>
      <c r="HX167" s="85"/>
      <c r="HY167" s="85"/>
      <c r="HZ167" s="85"/>
      <c r="IA167" s="85"/>
      <c r="IB167" s="85"/>
      <c r="IC167" s="85"/>
      <c r="ID167" s="85"/>
      <c r="IE167" s="85"/>
      <c r="IF167" s="85"/>
      <c r="IG167" s="85"/>
      <c r="IH167" s="85"/>
      <c r="II167" s="85"/>
      <c r="IJ167" s="85"/>
      <c r="IK167" s="85"/>
      <c r="IL167" s="85"/>
      <c r="IM167" s="85"/>
      <c r="IN167" s="85"/>
      <c r="IO167" s="85"/>
      <c r="IP167" s="85"/>
      <c r="IQ167" s="85"/>
      <c r="IR167" s="85"/>
      <c r="IS167" s="85"/>
      <c r="IT167" s="85"/>
      <c r="IU167" s="85"/>
      <c r="IV167" s="85"/>
      <c r="IW167" s="85"/>
      <c r="IX167" s="85"/>
      <c r="IY167" s="85"/>
      <c r="IZ167" s="85"/>
      <c r="JA167" s="85"/>
      <c r="JB167" s="85"/>
      <c r="JC167" s="85"/>
      <c r="JD167" s="85"/>
      <c r="JE167" s="85"/>
      <c r="JF167" s="85"/>
      <c r="JG167" s="85"/>
      <c r="JH167" s="85"/>
      <c r="JI167" s="85"/>
      <c r="JJ167" s="85"/>
      <c r="JK167" s="85"/>
      <c r="JL167" s="85"/>
      <c r="JM167" s="85"/>
      <c r="JN167" s="85"/>
      <c r="JO167" s="85"/>
      <c r="JP167" s="85"/>
      <c r="JQ167" s="85"/>
      <c r="JR167" s="85"/>
      <c r="JS167" s="85"/>
      <c r="JT167" s="85"/>
      <c r="JU167" s="85"/>
      <c r="JV167" s="85"/>
      <c r="JW167" s="85"/>
      <c r="JX167" s="85"/>
      <c r="JY167" s="85"/>
      <c r="JZ167" s="85"/>
      <c r="KA167" s="85"/>
      <c r="KB167" s="85"/>
      <c r="KC167" s="85"/>
      <c r="KD167" s="85"/>
      <c r="KE167" s="85"/>
      <c r="KF167" s="85"/>
      <c r="KG167" s="85"/>
      <c r="KH167" s="85"/>
      <c r="KI167" s="85"/>
      <c r="KJ167" s="85"/>
      <c r="KK167" s="85"/>
      <c r="KL167" s="85"/>
      <c r="KM167" s="85"/>
      <c r="KN167" s="85"/>
      <c r="KO167" s="85"/>
      <c r="KP167" s="85"/>
      <c r="KQ167" s="85"/>
      <c r="KR167" s="85"/>
      <c r="KS167" s="85"/>
      <c r="KT167" s="85"/>
      <c r="KU167" s="85"/>
      <c r="KV167" s="85"/>
      <c r="KW167" s="85"/>
      <c r="KX167" s="85"/>
      <c r="KY167" s="85"/>
      <c r="KZ167" s="85"/>
      <c r="LA167" s="85"/>
      <c r="LB167" s="85"/>
      <c r="LC167" s="85"/>
      <c r="LD167" s="85"/>
      <c r="LE167" s="85"/>
      <c r="LF167" s="85"/>
      <c r="LG167" s="85"/>
      <c r="LH167" s="85"/>
      <c r="LI167" s="85"/>
      <c r="LJ167" s="85"/>
      <c r="LK167" s="85"/>
      <c r="LL167" s="85"/>
      <c r="LM167" s="85"/>
      <c r="LN167" s="85"/>
      <c r="LO167" s="85"/>
      <c r="LP167" s="85"/>
      <c r="LQ167" s="85"/>
      <c r="LR167" s="85"/>
      <c r="LS167" s="85"/>
      <c r="LT167" s="85"/>
      <c r="LU167" s="85"/>
      <c r="LV167" s="85"/>
      <c r="LW167" s="85"/>
      <c r="LX167" s="85"/>
      <c r="LY167" s="85"/>
      <c r="LZ167" s="85"/>
      <c r="MA167" s="85"/>
      <c r="MB167" s="85"/>
      <c r="MC167" s="85"/>
      <c r="MD167" s="85"/>
      <c r="ME167" s="85"/>
      <c r="MF167" s="85"/>
      <c r="MG167" s="85"/>
      <c r="MH167" s="85"/>
      <c r="MI167" s="85"/>
      <c r="MJ167" s="85"/>
      <c r="MK167" s="85"/>
      <c r="ML167" s="85"/>
      <c r="MM167" s="85"/>
      <c r="MN167" s="85"/>
      <c r="MO167" s="85"/>
      <c r="MP167" s="85"/>
      <c r="MQ167" s="85"/>
      <c r="MR167" s="85"/>
      <c r="MS167" s="85"/>
      <c r="MT167" s="85"/>
      <c r="MU167" s="85"/>
      <c r="MV167" s="85"/>
      <c r="MW167" s="85"/>
      <c r="MX167" s="85"/>
      <c r="MY167" s="85"/>
      <c r="MZ167" s="85"/>
      <c r="NA167" s="85"/>
      <c r="NB167" s="85"/>
      <c r="NC167" s="85"/>
      <c r="ND167" s="85"/>
      <c r="NE167" s="85"/>
      <c r="NF167" s="85"/>
      <c r="NG167" s="85"/>
      <c r="NH167" s="85"/>
      <c r="NI167" s="85"/>
      <c r="NJ167" s="85"/>
      <c r="NK167" s="85"/>
      <c r="NL167" s="85"/>
      <c r="NM167" s="85"/>
      <c r="NN167" s="85"/>
      <c r="NO167" s="85"/>
      <c r="NP167" s="85"/>
      <c r="NQ167" s="85"/>
      <c r="NR167" s="85"/>
      <c r="NS167" s="85"/>
      <c r="NT167" s="85"/>
      <c r="NU167" s="85"/>
      <c r="NV167" s="85"/>
      <c r="NW167" s="85"/>
      <c r="NX167" s="85"/>
      <c r="NY167" s="85"/>
      <c r="NZ167" s="85"/>
      <c r="OA167" s="85"/>
      <c r="OB167" s="85"/>
      <c r="OC167" s="85"/>
      <c r="OD167" s="85"/>
      <c r="OE167" s="85"/>
      <c r="OF167" s="85"/>
      <c r="OG167" s="85"/>
      <c r="OH167" s="85"/>
      <c r="OI167" s="85"/>
      <c r="OJ167" s="85"/>
      <c r="OK167" s="85"/>
      <c r="OL167" s="85"/>
      <c r="OM167" s="85"/>
      <c r="ON167" s="85"/>
      <c r="OO167" s="85"/>
      <c r="OP167" s="85"/>
      <c r="OQ167" s="85"/>
      <c r="OR167" s="85"/>
      <c r="OS167" s="85"/>
      <c r="OT167" s="85"/>
      <c r="OU167" s="85"/>
      <c r="OV167" s="85"/>
      <c r="OW167" s="85"/>
      <c r="OX167" s="85"/>
      <c r="OY167" s="85"/>
      <c r="OZ167" s="85"/>
      <c r="PA167" s="85"/>
      <c r="PB167" s="85"/>
      <c r="PC167" s="85"/>
      <c r="PD167" s="85"/>
      <c r="PE167" s="85"/>
      <c r="PF167" s="85"/>
      <c r="PG167" s="85"/>
      <c r="PH167" s="85"/>
      <c r="PI167" s="85"/>
      <c r="PJ167" s="85"/>
      <c r="PK167" s="85"/>
      <c r="PL167" s="85"/>
      <c r="PM167" s="85"/>
      <c r="PN167" s="85"/>
      <c r="PO167" s="85"/>
      <c r="PP167" s="85"/>
      <c r="PQ167" s="85"/>
      <c r="PR167" s="85"/>
      <c r="PS167" s="85"/>
      <c r="PT167" s="85"/>
      <c r="PU167" s="85"/>
      <c r="PV167" s="85"/>
      <c r="PW167" s="85"/>
      <c r="PX167" s="85"/>
      <c r="PY167" s="85"/>
      <c r="PZ167" s="85"/>
      <c r="QA167" s="85"/>
      <c r="QB167" s="85"/>
      <c r="QC167" s="85"/>
      <c r="QD167" s="85"/>
      <c r="QE167" s="85"/>
      <c r="QF167" s="85"/>
      <c r="QG167" s="85"/>
      <c r="QH167" s="85"/>
      <c r="QI167" s="85"/>
      <c r="QJ167" s="85"/>
      <c r="QK167" s="85"/>
      <c r="QL167" s="85"/>
      <c r="QM167" s="85"/>
      <c r="QN167" s="85"/>
      <c r="QO167" s="85"/>
      <c r="QP167" s="85"/>
      <c r="QQ167" s="85"/>
      <c r="QR167" s="85"/>
      <c r="QS167" s="85"/>
      <c r="QT167" s="85"/>
      <c r="QU167" s="85"/>
      <c r="QV167" s="85"/>
      <c r="QW167" s="85"/>
      <c r="QX167" s="85"/>
      <c r="QY167" s="85"/>
      <c r="QZ167" s="85"/>
      <c r="RA167" s="85"/>
      <c r="RB167" s="85"/>
      <c r="RC167" s="85"/>
      <c r="RD167" s="85"/>
      <c r="RE167" s="85"/>
      <c r="RF167" s="85"/>
      <c r="RG167" s="85"/>
      <c r="RH167" s="85"/>
      <c r="RI167" s="85"/>
      <c r="RJ167" s="85"/>
      <c r="RK167" s="85"/>
      <c r="RL167" s="85"/>
      <c r="RM167" s="85"/>
      <c r="RN167" s="85"/>
      <c r="RO167" s="85"/>
      <c r="RP167" s="85"/>
      <c r="RQ167" s="85"/>
      <c r="RR167" s="85"/>
      <c r="RS167" s="85"/>
      <c r="RT167" s="85"/>
      <c r="RU167" s="85"/>
      <c r="RV167" s="85"/>
      <c r="RW167" s="85"/>
      <c r="RX167" s="85"/>
      <c r="RY167" s="85"/>
      <c r="RZ167" s="85"/>
      <c r="SA167" s="85"/>
      <c r="SB167" s="85"/>
      <c r="SC167" s="85"/>
      <c r="SD167" s="85"/>
      <c r="SE167" s="85"/>
      <c r="SF167" s="85"/>
      <c r="SG167" s="85"/>
      <c r="SH167" s="85"/>
      <c r="SI167" s="85"/>
      <c r="SJ167" s="85"/>
      <c r="SK167" s="85"/>
      <c r="SL167" s="85"/>
      <c r="SM167" s="85"/>
      <c r="SN167" s="85"/>
      <c r="SO167" s="85"/>
      <c r="SP167" s="85"/>
      <c r="SQ167" s="85"/>
      <c r="SR167" s="85"/>
      <c r="SS167" s="85"/>
      <c r="ST167" s="85"/>
      <c r="SU167" s="85"/>
      <c r="SV167" s="85"/>
      <c r="SW167" s="85"/>
      <c r="SX167" s="85"/>
      <c r="SY167" s="85"/>
      <c r="SZ167" s="85"/>
      <c r="TA167" s="85"/>
      <c r="TB167" s="85"/>
      <c r="TC167" s="85"/>
      <c r="TD167" s="85"/>
      <c r="TE167" s="85"/>
      <c r="TF167" s="85"/>
      <c r="TG167" s="85"/>
      <c r="TH167" s="85"/>
      <c r="TI167" s="85"/>
      <c r="TJ167" s="85"/>
      <c r="TK167" s="85"/>
      <c r="TL167" s="85"/>
      <c r="TM167" s="85"/>
      <c r="TN167" s="85"/>
      <c r="TO167" s="85"/>
      <c r="TP167" s="85"/>
      <c r="TQ167" s="85"/>
      <c r="TR167" s="85"/>
      <c r="TS167" s="85"/>
      <c r="TT167" s="85"/>
      <c r="TU167" s="85"/>
      <c r="TV167" s="85"/>
      <c r="TW167" s="85"/>
      <c r="TX167" s="85"/>
      <c r="TY167" s="85"/>
      <c r="TZ167" s="85"/>
      <c r="UA167" s="85"/>
      <c r="UB167" s="85"/>
      <c r="UC167" s="85"/>
      <c r="UD167" s="85"/>
      <c r="UE167" s="85"/>
      <c r="UF167" s="85"/>
      <c r="UG167" s="85"/>
      <c r="UH167" s="85"/>
      <c r="UI167" s="85"/>
      <c r="UJ167" s="85"/>
      <c r="UK167" s="85"/>
      <c r="UL167" s="85"/>
      <c r="UM167" s="85"/>
      <c r="UN167" s="85"/>
      <c r="UO167" s="85"/>
      <c r="UP167" s="85"/>
      <c r="UQ167" s="85"/>
      <c r="UR167" s="85"/>
      <c r="US167" s="85"/>
      <c r="UT167" s="85"/>
      <c r="UU167" s="85"/>
      <c r="UV167" s="85"/>
      <c r="UW167" s="85"/>
      <c r="UX167" s="85"/>
      <c r="UY167" s="85"/>
      <c r="UZ167" s="85"/>
      <c r="VA167" s="85"/>
      <c r="VB167" s="85"/>
      <c r="VC167" s="85"/>
      <c r="VD167" s="85"/>
      <c r="VE167" s="85"/>
      <c r="VF167" s="85"/>
      <c r="VG167" s="85"/>
      <c r="VH167" s="85"/>
      <c r="VI167" s="85"/>
      <c r="VJ167" s="85"/>
      <c r="VK167" s="85"/>
      <c r="VL167" s="85"/>
      <c r="VM167" s="85"/>
      <c r="VN167" s="85"/>
      <c r="VO167" s="85"/>
      <c r="VP167" s="85"/>
      <c r="VQ167" s="85"/>
      <c r="VR167" s="85"/>
      <c r="VS167" s="85"/>
      <c r="VT167" s="85"/>
      <c r="VU167" s="85"/>
      <c r="VV167" s="85"/>
      <c r="VW167" s="85"/>
      <c r="VX167" s="85"/>
      <c r="VY167" s="85"/>
      <c r="VZ167" s="85"/>
      <c r="WA167" s="85"/>
      <c r="WB167" s="85"/>
      <c r="WC167" s="85"/>
      <c r="WD167" s="85"/>
      <c r="WE167" s="85"/>
      <c r="WF167" s="85"/>
      <c r="WG167" s="85"/>
      <c r="WH167" s="85"/>
      <c r="WI167" s="85"/>
      <c r="WJ167" s="85"/>
      <c r="WK167" s="85"/>
      <c r="WL167" s="85"/>
      <c r="WM167" s="85"/>
      <c r="WN167" s="85"/>
      <c r="WO167" s="85"/>
      <c r="WP167" s="85"/>
      <c r="WQ167" s="85"/>
      <c r="WR167" s="85"/>
      <c r="WS167" s="85"/>
      <c r="WT167" s="85"/>
      <c r="WU167" s="85"/>
      <c r="WV167" s="85"/>
      <c r="WW167" s="85"/>
      <c r="WX167" s="85"/>
      <c r="WY167" s="85"/>
      <c r="WZ167" s="85"/>
      <c r="XA167" s="85"/>
      <c r="XB167" s="85"/>
      <c r="XC167" s="85"/>
      <c r="XD167" s="85"/>
      <c r="XE167" s="85"/>
      <c r="XF167" s="85"/>
      <c r="XG167" s="85"/>
      <c r="XH167" s="85"/>
      <c r="XI167" s="85"/>
      <c r="XJ167" s="85"/>
      <c r="XK167" s="85"/>
      <c r="XL167" s="85"/>
      <c r="XM167" s="85"/>
      <c r="XN167" s="85"/>
      <c r="XO167" s="85"/>
      <c r="XP167" s="85"/>
      <c r="XQ167" s="85"/>
      <c r="XR167" s="85"/>
      <c r="XS167" s="85"/>
      <c r="XT167" s="85"/>
      <c r="XU167" s="85"/>
      <c r="XV167" s="85"/>
      <c r="XW167" s="85"/>
      <c r="XX167" s="85"/>
      <c r="XY167" s="85"/>
      <c r="XZ167" s="85"/>
      <c r="YA167" s="85"/>
      <c r="YB167" s="85"/>
      <c r="YC167" s="85"/>
      <c r="YD167" s="85"/>
      <c r="YE167" s="85"/>
      <c r="YF167" s="85"/>
      <c r="YG167" s="85"/>
      <c r="YH167" s="85"/>
      <c r="YI167" s="85"/>
      <c r="YJ167" s="85"/>
      <c r="YK167" s="85"/>
      <c r="YL167" s="85"/>
      <c r="YM167" s="85"/>
      <c r="YN167" s="85"/>
      <c r="YO167" s="85"/>
      <c r="YP167" s="85"/>
      <c r="YQ167" s="85"/>
      <c r="YR167" s="85"/>
      <c r="YS167" s="85"/>
      <c r="YT167" s="85"/>
      <c r="YU167" s="85"/>
      <c r="YV167" s="85"/>
      <c r="YW167" s="85"/>
      <c r="YX167" s="85"/>
      <c r="YY167" s="85"/>
      <c r="YZ167" s="85"/>
      <c r="ZA167" s="85"/>
      <c r="ZB167" s="85"/>
      <c r="ZC167" s="85"/>
      <c r="ZD167" s="85"/>
      <c r="ZE167" s="85"/>
      <c r="ZF167" s="85"/>
      <c r="ZG167" s="85"/>
      <c r="ZH167" s="85"/>
      <c r="ZI167" s="85"/>
      <c r="ZJ167" s="85"/>
      <c r="ZK167" s="85"/>
      <c r="ZL167" s="85"/>
      <c r="ZM167" s="85"/>
      <c r="ZN167" s="85"/>
      <c r="ZO167" s="85"/>
      <c r="ZP167" s="85"/>
      <c r="ZQ167" s="85"/>
      <c r="ZR167" s="85"/>
      <c r="ZS167" s="85"/>
      <c r="ZT167" s="85"/>
      <c r="ZU167" s="85"/>
      <c r="ZV167" s="85"/>
      <c r="ZW167" s="85"/>
      <c r="ZX167" s="85"/>
      <c r="ZY167" s="85"/>
      <c r="ZZ167" s="85"/>
      <c r="AAA167" s="85"/>
      <c r="AAB167" s="85"/>
      <c r="AAC167" s="85"/>
      <c r="AAD167" s="85"/>
      <c r="AAE167" s="85"/>
      <c r="AAF167" s="85"/>
      <c r="AAG167" s="85"/>
      <c r="AAH167" s="85"/>
      <c r="AAI167" s="85"/>
      <c r="AAJ167" s="85"/>
      <c r="AAK167" s="85"/>
      <c r="AAL167" s="85"/>
      <c r="AAM167" s="85"/>
      <c r="AAN167" s="85"/>
      <c r="AAO167" s="85"/>
      <c r="AAP167" s="85"/>
      <c r="AAQ167" s="85"/>
      <c r="AAR167" s="85"/>
      <c r="AAS167" s="85"/>
      <c r="AAT167" s="85"/>
      <c r="AAU167" s="85"/>
      <c r="AAV167" s="85"/>
      <c r="AAW167" s="85"/>
      <c r="AAX167" s="85"/>
      <c r="AAY167" s="85"/>
      <c r="AAZ167" s="85"/>
      <c r="ABA167" s="85"/>
      <c r="ABB167" s="85"/>
      <c r="ABC167" s="85"/>
      <c r="ABD167" s="85"/>
      <c r="ABE167" s="85"/>
      <c r="ABF167" s="85"/>
      <c r="ABG167" s="85"/>
      <c r="ABH167" s="85"/>
      <c r="ABI167" s="85"/>
      <c r="ABJ167" s="85"/>
      <c r="ABK167" s="85"/>
      <c r="ABL167" s="85"/>
      <c r="ABM167" s="85"/>
      <c r="ABN167" s="85"/>
      <c r="ABO167" s="85"/>
      <c r="ABP167" s="85"/>
      <c r="ABQ167" s="85"/>
      <c r="ABR167" s="85"/>
      <c r="ABS167" s="85"/>
      <c r="ABT167" s="85"/>
      <c r="ABU167" s="85"/>
      <c r="ABV167" s="85"/>
      <c r="ABW167" s="85"/>
      <c r="ABX167" s="85"/>
      <c r="ABY167" s="85"/>
      <c r="ABZ167" s="85"/>
      <c r="ACA167" s="85"/>
      <c r="ACB167" s="85"/>
      <c r="ACC167" s="85"/>
      <c r="ACD167" s="85"/>
      <c r="ACE167" s="85"/>
      <c r="ACF167" s="85"/>
      <c r="ACG167" s="85"/>
      <c r="ACH167" s="85"/>
      <c r="ACI167" s="85"/>
      <c r="ACJ167" s="85"/>
      <c r="ACK167" s="85"/>
      <c r="ACL167" s="85"/>
      <c r="ACM167" s="85"/>
      <c r="ACN167" s="85"/>
      <c r="ACO167" s="85"/>
      <c r="ACP167" s="85"/>
      <c r="ACQ167" s="85"/>
      <c r="ACR167" s="85"/>
      <c r="ACS167" s="85"/>
      <c r="ACT167" s="85"/>
      <c r="ACU167" s="85"/>
      <c r="ACV167" s="85"/>
      <c r="ACW167" s="85"/>
      <c r="ACX167" s="85"/>
      <c r="ACY167" s="85"/>
      <c r="ACZ167" s="85"/>
      <c r="ADA167" s="85"/>
      <c r="ADB167" s="85"/>
      <c r="ADC167" s="85"/>
      <c r="ADD167" s="85"/>
      <c r="ADE167" s="85"/>
      <c r="ADF167" s="85"/>
      <c r="ADG167" s="85"/>
      <c r="ADH167" s="85"/>
      <c r="ADI167" s="85"/>
      <c r="ADJ167" s="85"/>
      <c r="ADK167" s="85"/>
      <c r="ADL167" s="85"/>
      <c r="ADM167" s="85"/>
      <c r="ADN167" s="85"/>
      <c r="ADO167" s="85"/>
      <c r="ADP167" s="85"/>
      <c r="ADQ167" s="85"/>
      <c r="ADR167" s="85"/>
      <c r="ADS167" s="85"/>
      <c r="ADT167" s="85"/>
      <c r="ADU167" s="85"/>
      <c r="ADV167" s="85"/>
      <c r="ADW167" s="85"/>
      <c r="ADX167" s="85"/>
      <c r="ADY167" s="85"/>
      <c r="ADZ167" s="85"/>
      <c r="AEA167" s="85"/>
      <c r="AEB167" s="85"/>
      <c r="AEC167" s="85"/>
      <c r="AED167" s="85"/>
      <c r="AEE167" s="85"/>
      <c r="AEF167" s="85"/>
      <c r="AEG167" s="85"/>
      <c r="AEH167" s="85"/>
      <c r="AEI167" s="85"/>
      <c r="AEJ167" s="85"/>
      <c r="AEK167" s="85"/>
      <c r="AEL167" s="85"/>
      <c r="AEM167" s="85"/>
      <c r="AEN167" s="85"/>
      <c r="AEO167" s="85"/>
      <c r="AEP167" s="85"/>
      <c r="AEQ167" s="85"/>
      <c r="AER167" s="85"/>
      <c r="AES167" s="85"/>
      <c r="AET167" s="85"/>
      <c r="AEU167" s="85"/>
      <c r="AEV167" s="85"/>
      <c r="AEW167" s="85"/>
      <c r="AEX167" s="85"/>
      <c r="AEY167" s="85"/>
      <c r="AEZ167" s="85"/>
      <c r="AFA167" s="85"/>
      <c r="AFB167" s="85"/>
      <c r="AFC167" s="85"/>
      <c r="AFD167" s="85"/>
      <c r="AFE167" s="85"/>
      <c r="AFF167" s="85"/>
      <c r="AFG167" s="85"/>
      <c r="AFH167" s="85"/>
      <c r="AFI167" s="85"/>
      <c r="AFJ167" s="85"/>
      <c r="AFK167" s="85"/>
      <c r="AFL167" s="85"/>
      <c r="AFM167" s="85"/>
      <c r="AFN167" s="85"/>
      <c r="AFO167" s="85"/>
      <c r="AFP167" s="85"/>
      <c r="AFQ167" s="85"/>
      <c r="AFR167" s="85"/>
      <c r="AFS167" s="85"/>
      <c r="AFT167" s="85"/>
      <c r="AFU167" s="85"/>
      <c r="AFV167" s="85"/>
      <c r="AFW167" s="85"/>
      <c r="AFX167" s="85"/>
      <c r="AFY167" s="85"/>
      <c r="AFZ167" s="85"/>
      <c r="AGA167" s="85"/>
      <c r="AGB167" s="85"/>
      <c r="AGC167" s="85"/>
      <c r="AGD167" s="85"/>
      <c r="AGE167" s="85"/>
      <c r="AGF167" s="85"/>
      <c r="AGG167" s="85"/>
      <c r="AGH167" s="85"/>
      <c r="AGI167" s="85"/>
      <c r="AGJ167" s="85"/>
      <c r="AGK167" s="85"/>
      <c r="AGL167" s="85"/>
      <c r="AGM167" s="85"/>
      <c r="AGN167" s="85"/>
      <c r="AGO167" s="85"/>
      <c r="AGP167" s="85"/>
      <c r="AGQ167" s="85"/>
      <c r="AGR167" s="85"/>
      <c r="AGS167" s="85"/>
      <c r="AGT167" s="85"/>
      <c r="AGU167" s="85"/>
      <c r="AGV167" s="85"/>
      <c r="AGW167" s="85"/>
      <c r="AGX167" s="85"/>
      <c r="AGY167" s="85"/>
      <c r="AGZ167" s="85"/>
      <c r="AHA167" s="85"/>
      <c r="AHB167" s="85"/>
      <c r="AHC167" s="85"/>
      <c r="AHD167" s="85"/>
      <c r="AHE167" s="85"/>
      <c r="AHF167" s="85"/>
      <c r="AHG167" s="85"/>
      <c r="AHH167" s="85"/>
      <c r="AHI167" s="85"/>
      <c r="AHJ167" s="85"/>
      <c r="AHK167" s="85"/>
      <c r="AHL167" s="85"/>
      <c r="AHM167" s="85"/>
      <c r="AHN167" s="85"/>
      <c r="AHO167" s="85"/>
      <c r="AHP167" s="85"/>
      <c r="AHQ167" s="85"/>
      <c r="AHR167" s="85"/>
      <c r="AHS167" s="85"/>
      <c r="AHT167" s="85"/>
      <c r="AHU167" s="85"/>
      <c r="AHV167" s="85"/>
      <c r="AHW167" s="85"/>
      <c r="AHX167" s="85"/>
      <c r="AHY167" s="85"/>
      <c r="AHZ167" s="85"/>
      <c r="AIA167" s="85"/>
      <c r="AIB167" s="85"/>
      <c r="AIC167" s="85"/>
      <c r="AID167" s="85"/>
      <c r="AIE167" s="85"/>
      <c r="AIF167" s="85"/>
      <c r="AIG167" s="85"/>
      <c r="AIH167" s="85"/>
      <c r="AII167" s="85"/>
      <c r="AIJ167" s="85"/>
      <c r="AIK167" s="85"/>
      <c r="AIL167" s="85"/>
      <c r="AIM167" s="85"/>
      <c r="AIN167" s="85"/>
      <c r="AIO167" s="85"/>
      <c r="AIP167" s="85"/>
      <c r="AIQ167" s="85"/>
      <c r="AIR167" s="85"/>
      <c r="AIS167" s="85"/>
      <c r="AIT167" s="85"/>
      <c r="AIU167" s="85"/>
      <c r="AIV167" s="85"/>
      <c r="AIW167" s="85"/>
      <c r="AIX167" s="85"/>
      <c r="AIY167" s="85"/>
      <c r="AIZ167" s="85"/>
      <c r="AJA167" s="85"/>
      <c r="AJB167" s="85"/>
      <c r="AJC167" s="85"/>
      <c r="AJD167" s="85"/>
      <c r="AJE167" s="85"/>
      <c r="AJF167" s="85"/>
      <c r="AJG167" s="85"/>
      <c r="AJH167" s="85"/>
      <c r="AJI167" s="85"/>
      <c r="AJJ167" s="85"/>
      <c r="AJK167" s="85"/>
      <c r="AJL167" s="85"/>
      <c r="AJM167" s="85"/>
      <c r="AJN167" s="85"/>
      <c r="AJO167" s="85"/>
      <c r="AJP167" s="85"/>
      <c r="AJQ167" s="85"/>
      <c r="AJR167" s="85"/>
      <c r="AJS167" s="85"/>
      <c r="AJT167" s="85"/>
      <c r="AJU167" s="85"/>
      <c r="AJV167" s="85"/>
      <c r="AJW167" s="85"/>
      <c r="AJX167" s="85"/>
      <c r="AJY167" s="85"/>
      <c r="AJZ167" s="85"/>
      <c r="AKA167" s="85"/>
      <c r="AKB167" s="85"/>
      <c r="AKC167" s="85"/>
      <c r="AKD167" s="85"/>
      <c r="AKE167" s="85"/>
      <c r="AKF167" s="85"/>
      <c r="AKG167" s="85"/>
      <c r="AKH167" s="85"/>
      <c r="AKI167" s="85"/>
      <c r="AKJ167" s="85"/>
      <c r="AKK167" s="85"/>
      <c r="AKL167" s="85"/>
      <c r="AKM167" s="85"/>
      <c r="AKN167" s="85"/>
      <c r="AKO167" s="85"/>
      <c r="AKP167" s="85"/>
      <c r="AKQ167" s="85"/>
      <c r="AKR167" s="85"/>
      <c r="AKS167" s="85"/>
      <c r="AKT167" s="85"/>
      <c r="AKU167" s="85"/>
      <c r="AKV167" s="85"/>
      <c r="AKW167" s="85"/>
      <c r="AKX167" s="85"/>
      <c r="AKY167" s="85"/>
      <c r="AKZ167" s="85"/>
      <c r="ALA167" s="85"/>
      <c r="ALB167" s="85"/>
      <c r="ALC167" s="85"/>
      <c r="ALD167" s="85"/>
      <c r="ALE167" s="85"/>
      <c r="ALF167" s="85"/>
      <c r="ALG167" s="85"/>
      <c r="ALH167" s="85"/>
      <c r="ALI167" s="85"/>
      <c r="ALJ167" s="85"/>
      <c r="ALK167" s="85"/>
      <c r="ALL167" s="85"/>
      <c r="ALM167" s="85"/>
      <c r="ALN167" s="85"/>
      <c r="ALO167" s="85"/>
      <c r="ALP167" s="85"/>
      <c r="ALQ167" s="85"/>
      <c r="ALR167" s="85"/>
      <c r="ALS167" s="85"/>
      <c r="ALT167" s="85"/>
      <c r="ALU167" s="85"/>
      <c r="ALV167" s="85"/>
      <c r="ALW167" s="85"/>
      <c r="ALX167" s="85"/>
      <c r="ALY167" s="85"/>
      <c r="ALZ167" s="85"/>
      <c r="AMA167" s="85"/>
      <c r="AMB167" s="85"/>
      <c r="AMC167" s="85"/>
      <c r="AMD167" s="85"/>
      <c r="AME167" s="85"/>
      <c r="AMF167" s="85"/>
      <c r="AMG167" s="85"/>
      <c r="AMH167" s="85"/>
      <c r="AMI167" s="85"/>
      <c r="AMJ167" s="85"/>
      <c r="AMK167" s="85"/>
      <c r="AML167" s="85"/>
      <c r="AMM167" s="85"/>
      <c r="AMN167" s="85"/>
      <c r="AMO167" s="85"/>
      <c r="AMP167" s="85"/>
      <c r="AMQ167" s="85"/>
      <c r="AMR167" s="85"/>
      <c r="AMS167" s="85"/>
      <c r="AMT167" s="85"/>
      <c r="AMU167" s="85"/>
      <c r="AMV167" s="85"/>
      <c r="AMW167" s="85"/>
      <c r="AMX167" s="85"/>
      <c r="AMY167" s="85"/>
      <c r="AMZ167" s="85"/>
      <c r="ANA167" s="85"/>
      <c r="ANB167" s="85"/>
      <c r="ANC167" s="85"/>
      <c r="AND167" s="85"/>
      <c r="ANE167" s="85"/>
      <c r="ANF167" s="85"/>
      <c r="ANG167" s="85"/>
      <c r="ANH167" s="85"/>
      <c r="ANI167" s="85"/>
      <c r="ANJ167" s="85"/>
      <c r="ANK167" s="85"/>
      <c r="ANL167" s="85"/>
      <c r="ANM167" s="85"/>
      <c r="ANN167" s="85"/>
      <c r="ANO167" s="85"/>
      <c r="ANP167" s="85"/>
      <c r="ANQ167" s="85"/>
      <c r="ANR167" s="85"/>
      <c r="ANS167" s="85"/>
      <c r="ANT167" s="85"/>
      <c r="ANU167" s="85"/>
      <c r="ANV167" s="85"/>
      <c r="ANW167" s="85"/>
      <c r="ANX167" s="85"/>
      <c r="ANY167" s="85"/>
      <c r="ANZ167" s="85"/>
      <c r="AOA167" s="85"/>
      <c r="AOB167" s="85"/>
      <c r="AOC167" s="85"/>
      <c r="AOD167" s="85"/>
      <c r="AOE167" s="85"/>
      <c r="AOF167" s="85"/>
      <c r="AOG167" s="85"/>
      <c r="AOH167" s="85"/>
      <c r="AOI167" s="85"/>
      <c r="AOJ167" s="85"/>
      <c r="AOK167" s="85"/>
      <c r="AOL167" s="85"/>
      <c r="AOM167" s="85"/>
      <c r="AON167" s="85"/>
      <c r="AOO167" s="85"/>
      <c r="AOP167" s="85"/>
      <c r="AOQ167" s="85"/>
      <c r="AOR167" s="85"/>
      <c r="AOS167" s="85"/>
      <c r="AOT167" s="85"/>
      <c r="AOU167" s="85"/>
      <c r="AOV167" s="85"/>
      <c r="AOW167" s="85"/>
      <c r="AOX167" s="85"/>
      <c r="AOY167" s="85"/>
      <c r="AOZ167" s="85"/>
      <c r="APA167" s="85"/>
      <c r="APB167" s="85"/>
      <c r="APC167" s="85"/>
      <c r="APD167" s="85"/>
      <c r="APE167" s="85"/>
      <c r="APF167" s="85"/>
      <c r="APG167" s="85"/>
      <c r="APH167" s="85"/>
      <c r="API167" s="85"/>
    </row>
    <row r="168" spans="1:1101" x14ac:dyDescent="0.25">
      <c r="A168" s="196"/>
      <c r="B168" s="197"/>
      <c r="C168" s="197"/>
      <c r="D168" s="197"/>
      <c r="E168" s="197"/>
      <c r="F168" s="198"/>
      <c r="G168" s="198"/>
      <c r="H168" s="198"/>
      <c r="I168" s="199"/>
      <c r="J168" s="85"/>
      <c r="K168" s="85"/>
      <c r="L168" s="85"/>
      <c r="M168" s="85"/>
      <c r="N168" s="85"/>
      <c r="O168" s="85"/>
      <c r="P168" s="85"/>
      <c r="Q168" s="85"/>
      <c r="R168" s="85"/>
      <c r="S168" s="85"/>
      <c r="T168" s="85"/>
      <c r="U168" s="85"/>
      <c r="V168" s="85"/>
      <c r="W168" s="85"/>
      <c r="X168" s="85"/>
      <c r="Y168" s="85"/>
      <c r="Z168" s="85"/>
      <c r="AA168" s="85"/>
      <c r="AB168" s="85"/>
      <c r="AC168" s="85"/>
      <c r="AD168" s="85"/>
      <c r="AE168" s="85"/>
      <c r="AF168" s="85"/>
      <c r="AG168" s="85"/>
      <c r="AH168" s="85"/>
      <c r="AI168" s="85"/>
      <c r="AJ168" s="85"/>
      <c r="AK168" s="85"/>
      <c r="AL168" s="85"/>
      <c r="AM168" s="85"/>
      <c r="AN168" s="85"/>
      <c r="AO168" s="85"/>
      <c r="AP168" s="85"/>
      <c r="AQ168" s="85"/>
      <c r="AR168" s="85"/>
      <c r="AS168" s="85"/>
      <c r="AT168" s="85"/>
      <c r="AU168" s="85"/>
      <c r="AV168" s="85"/>
      <c r="AW168" s="85"/>
      <c r="AX168" s="85"/>
      <c r="AY168" s="85"/>
      <c r="AZ168" s="85"/>
      <c r="BA168" s="85"/>
      <c r="BB168" s="85"/>
      <c r="BC168" s="85"/>
      <c r="BD168" s="85"/>
      <c r="BE168" s="85"/>
      <c r="BF168" s="85"/>
      <c r="BG168" s="85"/>
      <c r="BH168" s="85"/>
      <c r="BI168" s="85"/>
      <c r="BJ168" s="85"/>
      <c r="BK168" s="85"/>
      <c r="BL168" s="85"/>
      <c r="BM168" s="85"/>
      <c r="BN168" s="85"/>
      <c r="BO168" s="85"/>
      <c r="BP168" s="85"/>
      <c r="BQ168" s="85"/>
      <c r="BR168" s="85"/>
      <c r="BS168" s="85"/>
      <c r="BT168" s="85"/>
      <c r="BU168" s="85"/>
      <c r="BV168" s="85"/>
      <c r="BW168" s="85"/>
      <c r="BX168" s="85"/>
      <c r="BY168" s="85"/>
      <c r="BZ168" s="85"/>
      <c r="CA168" s="85"/>
      <c r="CB168" s="85"/>
      <c r="CC168" s="85"/>
      <c r="CD168" s="85"/>
      <c r="CE168" s="85"/>
      <c r="CF168" s="85"/>
      <c r="CG168" s="85"/>
      <c r="CH168" s="85"/>
      <c r="CI168" s="85"/>
      <c r="CJ168" s="85"/>
      <c r="CK168" s="85"/>
      <c r="CL168" s="85"/>
      <c r="CM168" s="85"/>
      <c r="CN168" s="85"/>
      <c r="CO168" s="85"/>
      <c r="CP168" s="85"/>
      <c r="CQ168" s="85"/>
      <c r="CR168" s="85"/>
      <c r="CS168" s="85"/>
      <c r="CT168" s="85"/>
      <c r="CU168" s="85"/>
      <c r="CV168" s="85"/>
      <c r="CW168" s="85"/>
      <c r="CX168" s="85"/>
      <c r="CY168" s="85"/>
      <c r="CZ168" s="85"/>
      <c r="DA168" s="85"/>
      <c r="DB168" s="85"/>
      <c r="DC168" s="85"/>
      <c r="DD168" s="85"/>
      <c r="DE168" s="85"/>
      <c r="DF168" s="85"/>
      <c r="DG168" s="85"/>
      <c r="DH168" s="85"/>
      <c r="DI168" s="85"/>
      <c r="DJ168" s="85"/>
      <c r="DK168" s="85"/>
      <c r="DL168" s="85"/>
      <c r="DM168" s="85"/>
      <c r="DN168" s="85"/>
      <c r="DO168" s="85"/>
      <c r="DP168" s="85"/>
      <c r="DQ168" s="85"/>
      <c r="DR168" s="85"/>
      <c r="DS168" s="85"/>
      <c r="DT168" s="85"/>
      <c r="DU168" s="85"/>
      <c r="DV168" s="85"/>
      <c r="DW168" s="85"/>
      <c r="DX168" s="85"/>
      <c r="DY168" s="85"/>
      <c r="DZ168" s="85"/>
      <c r="EA168" s="85"/>
      <c r="EB168" s="85"/>
      <c r="EC168" s="85"/>
      <c r="ED168" s="85"/>
      <c r="EE168" s="85"/>
      <c r="EF168" s="85"/>
      <c r="EG168" s="85"/>
      <c r="EH168" s="85"/>
      <c r="EI168" s="85"/>
      <c r="EJ168" s="85"/>
      <c r="EK168" s="85"/>
      <c r="EL168" s="85"/>
      <c r="EM168" s="85"/>
      <c r="EN168" s="85"/>
      <c r="EO168" s="85"/>
      <c r="EP168" s="85"/>
      <c r="EQ168" s="85"/>
      <c r="ER168" s="85"/>
      <c r="ES168" s="85"/>
      <c r="ET168" s="85"/>
      <c r="EU168" s="85"/>
      <c r="EV168" s="85"/>
      <c r="EW168" s="85"/>
      <c r="EX168" s="85"/>
      <c r="EY168" s="85"/>
      <c r="EZ168" s="85"/>
      <c r="FA168" s="85"/>
      <c r="FB168" s="85"/>
      <c r="FC168" s="85"/>
      <c r="FD168" s="85"/>
      <c r="FE168" s="85"/>
      <c r="FF168" s="85"/>
      <c r="FG168" s="85"/>
      <c r="FH168" s="85"/>
      <c r="FI168" s="85"/>
      <c r="FJ168" s="85"/>
      <c r="FK168" s="85"/>
      <c r="FL168" s="85"/>
      <c r="FM168" s="85"/>
      <c r="FN168" s="85"/>
      <c r="FO168" s="85"/>
      <c r="FP168" s="85"/>
      <c r="FQ168" s="85"/>
      <c r="FR168" s="85"/>
      <c r="FS168" s="85"/>
      <c r="FT168" s="85"/>
      <c r="FU168" s="85"/>
      <c r="FV168" s="85"/>
      <c r="FW168" s="85"/>
      <c r="FX168" s="85"/>
      <c r="FY168" s="85"/>
      <c r="FZ168" s="85"/>
      <c r="GA168" s="85"/>
      <c r="GB168" s="85"/>
      <c r="GC168" s="85"/>
      <c r="GD168" s="85"/>
      <c r="GE168" s="85"/>
      <c r="GF168" s="85"/>
      <c r="GG168" s="85"/>
      <c r="GH168" s="85"/>
      <c r="GI168" s="85"/>
      <c r="GJ168" s="85"/>
      <c r="GK168" s="85"/>
      <c r="GL168" s="85"/>
      <c r="GM168" s="85"/>
      <c r="GN168" s="85"/>
      <c r="GO168" s="85"/>
      <c r="GP168" s="85"/>
      <c r="GQ168" s="85"/>
      <c r="GR168" s="85"/>
      <c r="GS168" s="85"/>
      <c r="GT168" s="85"/>
      <c r="GU168" s="85"/>
      <c r="GV168" s="85"/>
      <c r="GW168" s="85"/>
      <c r="GX168" s="85"/>
      <c r="GY168" s="85"/>
      <c r="GZ168" s="85"/>
      <c r="HA168" s="85"/>
      <c r="HB168" s="85"/>
      <c r="HC168" s="85"/>
      <c r="HD168" s="85"/>
      <c r="HE168" s="85"/>
      <c r="HF168" s="85"/>
      <c r="HG168" s="85"/>
      <c r="HH168" s="85"/>
      <c r="HI168" s="85"/>
      <c r="HJ168" s="85"/>
      <c r="HK168" s="85"/>
      <c r="HL168" s="85"/>
      <c r="HM168" s="85"/>
      <c r="HN168" s="85"/>
      <c r="HO168" s="85"/>
      <c r="HP168" s="85"/>
      <c r="HQ168" s="85"/>
      <c r="HR168" s="85"/>
      <c r="HS168" s="85"/>
      <c r="HT168" s="85"/>
      <c r="HU168" s="85"/>
      <c r="HV168" s="85"/>
      <c r="HW168" s="85"/>
      <c r="HX168" s="85"/>
      <c r="HY168" s="85"/>
      <c r="HZ168" s="85"/>
      <c r="IA168" s="85"/>
      <c r="IB168" s="85"/>
      <c r="IC168" s="85"/>
      <c r="ID168" s="85"/>
      <c r="IE168" s="85"/>
      <c r="IF168" s="85"/>
      <c r="IG168" s="85"/>
      <c r="IH168" s="85"/>
      <c r="II168" s="85"/>
      <c r="IJ168" s="85"/>
      <c r="IK168" s="85"/>
      <c r="IL168" s="85"/>
      <c r="IM168" s="85"/>
      <c r="IN168" s="85"/>
      <c r="IO168" s="85"/>
      <c r="IP168" s="85"/>
      <c r="IQ168" s="85"/>
      <c r="IR168" s="85"/>
      <c r="IS168" s="85"/>
      <c r="IT168" s="85"/>
      <c r="IU168" s="85"/>
      <c r="IV168" s="85"/>
      <c r="IW168" s="85"/>
      <c r="IX168" s="85"/>
      <c r="IY168" s="85"/>
      <c r="IZ168" s="85"/>
      <c r="JA168" s="85"/>
      <c r="JB168" s="85"/>
      <c r="JC168" s="85"/>
      <c r="JD168" s="85"/>
      <c r="JE168" s="85"/>
      <c r="JF168" s="85"/>
      <c r="JG168" s="85"/>
      <c r="JH168" s="85"/>
      <c r="JI168" s="85"/>
      <c r="JJ168" s="85"/>
      <c r="JK168" s="85"/>
      <c r="JL168" s="85"/>
      <c r="JM168" s="85"/>
      <c r="JN168" s="85"/>
      <c r="JO168" s="85"/>
      <c r="JP168" s="85"/>
      <c r="JQ168" s="85"/>
      <c r="JR168" s="85"/>
      <c r="JS168" s="85"/>
      <c r="JT168" s="85"/>
      <c r="JU168" s="85"/>
      <c r="JV168" s="85"/>
      <c r="JW168" s="85"/>
      <c r="JX168" s="85"/>
      <c r="JY168" s="85"/>
      <c r="JZ168" s="85"/>
      <c r="KA168" s="85"/>
      <c r="KB168" s="85"/>
      <c r="KC168" s="85"/>
      <c r="KD168" s="85"/>
      <c r="KE168" s="85"/>
      <c r="KF168" s="85"/>
      <c r="KG168" s="85"/>
      <c r="KH168" s="85"/>
      <c r="KI168" s="85"/>
      <c r="KJ168" s="85"/>
      <c r="KK168" s="85"/>
      <c r="KL168" s="85"/>
      <c r="KM168" s="85"/>
      <c r="KN168" s="85"/>
      <c r="KO168" s="85"/>
      <c r="KP168" s="85"/>
      <c r="KQ168" s="85"/>
      <c r="KR168" s="85"/>
      <c r="KS168" s="85"/>
      <c r="KT168" s="85"/>
      <c r="KU168" s="85"/>
      <c r="KV168" s="85"/>
      <c r="KW168" s="85"/>
      <c r="KX168" s="85"/>
      <c r="KY168" s="85"/>
      <c r="KZ168" s="85"/>
      <c r="LA168" s="85"/>
      <c r="LB168" s="85"/>
      <c r="LC168" s="85"/>
      <c r="LD168" s="85"/>
      <c r="LE168" s="85"/>
      <c r="LF168" s="85"/>
      <c r="LG168" s="85"/>
      <c r="LH168" s="85"/>
      <c r="LI168" s="85"/>
      <c r="LJ168" s="85"/>
      <c r="LK168" s="85"/>
      <c r="LL168" s="85"/>
      <c r="LM168" s="85"/>
      <c r="LN168" s="85"/>
      <c r="LO168" s="85"/>
      <c r="LP168" s="85"/>
      <c r="LQ168" s="85"/>
      <c r="LR168" s="85"/>
      <c r="LS168" s="85"/>
      <c r="LT168" s="85"/>
      <c r="LU168" s="85"/>
      <c r="LV168" s="85"/>
      <c r="LW168" s="85"/>
      <c r="LX168" s="85"/>
      <c r="LY168" s="85"/>
      <c r="LZ168" s="85"/>
      <c r="MA168" s="85"/>
      <c r="MB168" s="85"/>
      <c r="MC168" s="85"/>
      <c r="MD168" s="85"/>
      <c r="ME168" s="85"/>
      <c r="MF168" s="85"/>
      <c r="MG168" s="85"/>
      <c r="MH168" s="85"/>
      <c r="MI168" s="85"/>
      <c r="MJ168" s="85"/>
      <c r="MK168" s="85"/>
      <c r="ML168" s="85"/>
      <c r="MM168" s="85"/>
      <c r="MN168" s="85"/>
      <c r="MO168" s="85"/>
      <c r="MP168" s="85"/>
      <c r="MQ168" s="85"/>
      <c r="MR168" s="85"/>
      <c r="MS168" s="85"/>
      <c r="MT168" s="85"/>
      <c r="MU168" s="85"/>
      <c r="MV168" s="85"/>
      <c r="MW168" s="85"/>
      <c r="MX168" s="85"/>
      <c r="MY168" s="85"/>
      <c r="MZ168" s="85"/>
      <c r="NA168" s="85"/>
      <c r="NB168" s="85"/>
      <c r="NC168" s="85"/>
      <c r="ND168" s="85"/>
      <c r="NE168" s="85"/>
      <c r="NF168" s="85"/>
      <c r="NG168" s="85"/>
      <c r="NH168" s="85"/>
      <c r="NI168" s="85"/>
      <c r="NJ168" s="85"/>
      <c r="NK168" s="85"/>
      <c r="NL168" s="85"/>
      <c r="NM168" s="85"/>
      <c r="NN168" s="85"/>
      <c r="NO168" s="85"/>
      <c r="NP168" s="85"/>
      <c r="NQ168" s="85"/>
      <c r="NR168" s="85"/>
      <c r="NS168" s="85"/>
      <c r="NT168" s="85"/>
      <c r="NU168" s="85"/>
      <c r="NV168" s="85"/>
      <c r="NW168" s="85"/>
      <c r="NX168" s="85"/>
      <c r="NY168" s="85"/>
      <c r="NZ168" s="85"/>
      <c r="OA168" s="85"/>
      <c r="OB168" s="85"/>
      <c r="OC168" s="85"/>
      <c r="OD168" s="85"/>
      <c r="OE168" s="85"/>
      <c r="OF168" s="85"/>
      <c r="OG168" s="85"/>
      <c r="OH168" s="85"/>
      <c r="OI168" s="85"/>
      <c r="OJ168" s="85"/>
      <c r="OK168" s="85"/>
      <c r="OL168" s="85"/>
      <c r="OM168" s="85"/>
      <c r="ON168" s="85"/>
      <c r="OO168" s="85"/>
      <c r="OP168" s="85"/>
      <c r="OQ168" s="85"/>
      <c r="OR168" s="85"/>
      <c r="OS168" s="85"/>
      <c r="OT168" s="85"/>
      <c r="OU168" s="85"/>
      <c r="OV168" s="85"/>
      <c r="OW168" s="85"/>
      <c r="OX168" s="85"/>
      <c r="OY168" s="85"/>
      <c r="OZ168" s="85"/>
      <c r="PA168" s="85"/>
      <c r="PB168" s="85"/>
      <c r="PC168" s="85"/>
      <c r="PD168" s="85"/>
      <c r="PE168" s="85"/>
      <c r="PF168" s="85"/>
      <c r="PG168" s="85"/>
      <c r="PH168" s="85"/>
      <c r="PI168" s="85"/>
      <c r="PJ168" s="85"/>
      <c r="PK168" s="85"/>
      <c r="PL168" s="85"/>
      <c r="PM168" s="85"/>
      <c r="PN168" s="85"/>
      <c r="PO168" s="85"/>
      <c r="PP168" s="85"/>
      <c r="PQ168" s="85"/>
      <c r="PR168" s="85"/>
      <c r="PS168" s="85"/>
      <c r="PT168" s="85"/>
      <c r="PU168" s="85"/>
      <c r="PV168" s="85"/>
      <c r="PW168" s="85"/>
      <c r="PX168" s="85"/>
      <c r="PY168" s="85"/>
      <c r="PZ168" s="85"/>
      <c r="QA168" s="85"/>
      <c r="QB168" s="85"/>
      <c r="QC168" s="85"/>
      <c r="QD168" s="85"/>
      <c r="QE168" s="85"/>
      <c r="QF168" s="85"/>
      <c r="QG168" s="85"/>
      <c r="QH168" s="85"/>
      <c r="QI168" s="85"/>
      <c r="QJ168" s="85"/>
      <c r="QK168" s="85"/>
      <c r="QL168" s="85"/>
      <c r="QM168" s="85"/>
      <c r="QN168" s="85"/>
      <c r="QO168" s="85"/>
      <c r="QP168" s="85"/>
      <c r="QQ168" s="85"/>
      <c r="QR168" s="85"/>
      <c r="QS168" s="85"/>
      <c r="QT168" s="85"/>
      <c r="QU168" s="85"/>
      <c r="QV168" s="85"/>
      <c r="QW168" s="85"/>
      <c r="QX168" s="85"/>
      <c r="QY168" s="85"/>
      <c r="QZ168" s="85"/>
      <c r="RA168" s="85"/>
      <c r="RB168" s="85"/>
      <c r="RC168" s="85"/>
      <c r="RD168" s="85"/>
      <c r="RE168" s="85"/>
      <c r="RF168" s="85"/>
      <c r="RG168" s="85"/>
      <c r="RH168" s="85"/>
      <c r="RI168" s="85"/>
      <c r="RJ168" s="85"/>
      <c r="RK168" s="85"/>
      <c r="RL168" s="85"/>
      <c r="RM168" s="85"/>
      <c r="RN168" s="85"/>
      <c r="RO168" s="85"/>
      <c r="RP168" s="85"/>
      <c r="RQ168" s="85"/>
      <c r="RR168" s="85"/>
      <c r="RS168" s="85"/>
      <c r="RT168" s="85"/>
      <c r="RU168" s="85"/>
      <c r="RV168" s="85"/>
      <c r="RW168" s="85"/>
      <c r="RX168" s="85"/>
      <c r="RY168" s="85"/>
      <c r="RZ168" s="85"/>
      <c r="SA168" s="85"/>
      <c r="SB168" s="85"/>
      <c r="SC168" s="85"/>
      <c r="SD168" s="85"/>
      <c r="SE168" s="85"/>
      <c r="SF168" s="85"/>
      <c r="SG168" s="85"/>
      <c r="SH168" s="85"/>
      <c r="SI168" s="85"/>
      <c r="SJ168" s="85"/>
      <c r="SK168" s="85"/>
      <c r="SL168" s="85"/>
      <c r="SM168" s="85"/>
      <c r="SN168" s="85"/>
      <c r="SO168" s="85"/>
      <c r="SP168" s="85"/>
      <c r="SQ168" s="85"/>
      <c r="SR168" s="85"/>
      <c r="SS168" s="85"/>
      <c r="ST168" s="85"/>
      <c r="SU168" s="85"/>
      <c r="SV168" s="85"/>
      <c r="SW168" s="85"/>
      <c r="SX168" s="85"/>
      <c r="SY168" s="85"/>
      <c r="SZ168" s="85"/>
      <c r="TA168" s="85"/>
      <c r="TB168" s="85"/>
      <c r="TC168" s="85"/>
      <c r="TD168" s="85"/>
      <c r="TE168" s="85"/>
      <c r="TF168" s="85"/>
      <c r="TG168" s="85"/>
      <c r="TH168" s="85"/>
      <c r="TI168" s="85"/>
      <c r="TJ168" s="85"/>
      <c r="TK168" s="85"/>
      <c r="TL168" s="85"/>
      <c r="TM168" s="85"/>
      <c r="TN168" s="85"/>
      <c r="TO168" s="85"/>
      <c r="TP168" s="85"/>
      <c r="TQ168" s="85"/>
      <c r="TR168" s="85"/>
      <c r="TS168" s="85"/>
      <c r="TT168" s="85"/>
      <c r="TU168" s="85"/>
      <c r="TV168" s="85"/>
      <c r="TW168" s="85"/>
      <c r="TX168" s="85"/>
      <c r="TY168" s="85"/>
      <c r="TZ168" s="85"/>
      <c r="UA168" s="85"/>
      <c r="UB168" s="85"/>
      <c r="UC168" s="85"/>
      <c r="UD168" s="85"/>
      <c r="UE168" s="85"/>
      <c r="UF168" s="85"/>
      <c r="UG168" s="85"/>
      <c r="UH168" s="85"/>
      <c r="UI168" s="85"/>
      <c r="UJ168" s="85"/>
      <c r="UK168" s="85"/>
      <c r="UL168" s="85"/>
      <c r="UM168" s="85"/>
      <c r="UN168" s="85"/>
      <c r="UO168" s="85"/>
      <c r="UP168" s="85"/>
      <c r="UQ168" s="85"/>
      <c r="UR168" s="85"/>
      <c r="US168" s="85"/>
      <c r="UT168" s="85"/>
      <c r="UU168" s="85"/>
      <c r="UV168" s="85"/>
      <c r="UW168" s="85"/>
      <c r="UX168" s="85"/>
      <c r="UY168" s="85"/>
      <c r="UZ168" s="85"/>
      <c r="VA168" s="85"/>
      <c r="VB168" s="85"/>
      <c r="VC168" s="85"/>
      <c r="VD168" s="85"/>
      <c r="VE168" s="85"/>
      <c r="VF168" s="85"/>
      <c r="VG168" s="85"/>
      <c r="VH168" s="85"/>
      <c r="VI168" s="85"/>
      <c r="VJ168" s="85"/>
      <c r="VK168" s="85"/>
      <c r="VL168" s="85"/>
      <c r="VM168" s="85"/>
      <c r="VN168" s="85"/>
      <c r="VO168" s="85"/>
      <c r="VP168" s="85"/>
      <c r="VQ168" s="85"/>
      <c r="VR168" s="85"/>
      <c r="VS168" s="85"/>
      <c r="VT168" s="85"/>
      <c r="VU168" s="85"/>
      <c r="VV168" s="85"/>
      <c r="VW168" s="85"/>
      <c r="VX168" s="85"/>
      <c r="VY168" s="85"/>
      <c r="VZ168" s="85"/>
      <c r="WA168" s="85"/>
      <c r="WB168" s="85"/>
      <c r="WC168" s="85"/>
      <c r="WD168" s="85"/>
      <c r="WE168" s="85"/>
      <c r="WF168" s="85"/>
      <c r="WG168" s="85"/>
      <c r="WH168" s="85"/>
      <c r="WI168" s="85"/>
      <c r="WJ168" s="85"/>
      <c r="WK168" s="85"/>
      <c r="WL168" s="85"/>
      <c r="WM168" s="85"/>
      <c r="WN168" s="85"/>
      <c r="WO168" s="85"/>
      <c r="WP168" s="85"/>
      <c r="WQ168" s="85"/>
      <c r="WR168" s="85"/>
      <c r="WS168" s="85"/>
      <c r="WT168" s="85"/>
      <c r="WU168" s="85"/>
      <c r="WV168" s="85"/>
      <c r="WW168" s="85"/>
      <c r="WX168" s="85"/>
      <c r="WY168" s="85"/>
      <c r="WZ168" s="85"/>
      <c r="XA168" s="85"/>
      <c r="XB168" s="85"/>
      <c r="XC168" s="85"/>
      <c r="XD168" s="85"/>
      <c r="XE168" s="85"/>
      <c r="XF168" s="85"/>
      <c r="XG168" s="85"/>
      <c r="XH168" s="85"/>
      <c r="XI168" s="85"/>
      <c r="XJ168" s="85"/>
      <c r="XK168" s="85"/>
      <c r="XL168" s="85"/>
      <c r="XM168" s="85"/>
      <c r="XN168" s="85"/>
      <c r="XO168" s="85"/>
      <c r="XP168" s="85"/>
      <c r="XQ168" s="85"/>
      <c r="XR168" s="85"/>
      <c r="XS168" s="85"/>
      <c r="XT168" s="85"/>
      <c r="XU168" s="85"/>
      <c r="XV168" s="85"/>
      <c r="XW168" s="85"/>
      <c r="XX168" s="85"/>
      <c r="XY168" s="85"/>
      <c r="XZ168" s="85"/>
      <c r="YA168" s="85"/>
      <c r="YB168" s="85"/>
      <c r="YC168" s="85"/>
      <c r="YD168" s="85"/>
      <c r="YE168" s="85"/>
      <c r="YF168" s="85"/>
      <c r="YG168" s="85"/>
      <c r="YH168" s="85"/>
      <c r="YI168" s="85"/>
      <c r="YJ168" s="85"/>
      <c r="YK168" s="85"/>
      <c r="YL168" s="85"/>
      <c r="YM168" s="85"/>
      <c r="YN168" s="85"/>
      <c r="YO168" s="85"/>
      <c r="YP168" s="85"/>
      <c r="YQ168" s="85"/>
      <c r="YR168" s="85"/>
      <c r="YS168" s="85"/>
      <c r="YT168" s="85"/>
      <c r="YU168" s="85"/>
      <c r="YV168" s="85"/>
      <c r="YW168" s="85"/>
      <c r="YX168" s="85"/>
      <c r="YY168" s="85"/>
      <c r="YZ168" s="85"/>
      <c r="ZA168" s="85"/>
      <c r="ZB168" s="85"/>
      <c r="ZC168" s="85"/>
      <c r="ZD168" s="85"/>
      <c r="ZE168" s="85"/>
      <c r="ZF168" s="85"/>
      <c r="ZG168" s="85"/>
      <c r="ZH168" s="85"/>
      <c r="ZI168" s="85"/>
      <c r="ZJ168" s="85"/>
      <c r="ZK168" s="85"/>
      <c r="ZL168" s="85"/>
      <c r="ZM168" s="85"/>
      <c r="ZN168" s="85"/>
      <c r="ZO168" s="85"/>
      <c r="ZP168" s="85"/>
      <c r="ZQ168" s="85"/>
      <c r="ZR168" s="85"/>
      <c r="ZS168" s="85"/>
      <c r="ZT168" s="85"/>
      <c r="ZU168" s="85"/>
      <c r="ZV168" s="85"/>
      <c r="ZW168" s="85"/>
      <c r="ZX168" s="85"/>
      <c r="ZY168" s="85"/>
      <c r="ZZ168" s="85"/>
      <c r="AAA168" s="85"/>
      <c r="AAB168" s="85"/>
      <c r="AAC168" s="85"/>
      <c r="AAD168" s="85"/>
      <c r="AAE168" s="85"/>
      <c r="AAF168" s="85"/>
      <c r="AAG168" s="85"/>
      <c r="AAH168" s="85"/>
      <c r="AAI168" s="85"/>
      <c r="AAJ168" s="85"/>
      <c r="AAK168" s="85"/>
      <c r="AAL168" s="85"/>
      <c r="AAM168" s="85"/>
      <c r="AAN168" s="85"/>
      <c r="AAO168" s="85"/>
      <c r="AAP168" s="85"/>
      <c r="AAQ168" s="85"/>
      <c r="AAR168" s="85"/>
      <c r="AAS168" s="85"/>
      <c r="AAT168" s="85"/>
      <c r="AAU168" s="85"/>
      <c r="AAV168" s="85"/>
      <c r="AAW168" s="85"/>
      <c r="AAX168" s="85"/>
      <c r="AAY168" s="85"/>
      <c r="AAZ168" s="85"/>
      <c r="ABA168" s="85"/>
      <c r="ABB168" s="85"/>
      <c r="ABC168" s="85"/>
      <c r="ABD168" s="85"/>
      <c r="ABE168" s="85"/>
      <c r="ABF168" s="85"/>
      <c r="ABG168" s="85"/>
      <c r="ABH168" s="85"/>
      <c r="ABI168" s="85"/>
      <c r="ABJ168" s="85"/>
      <c r="ABK168" s="85"/>
      <c r="ABL168" s="85"/>
      <c r="ABM168" s="85"/>
      <c r="ABN168" s="85"/>
      <c r="ABO168" s="85"/>
      <c r="ABP168" s="85"/>
      <c r="ABQ168" s="85"/>
      <c r="ABR168" s="85"/>
      <c r="ABS168" s="85"/>
      <c r="ABT168" s="85"/>
      <c r="ABU168" s="85"/>
      <c r="ABV168" s="85"/>
      <c r="ABW168" s="85"/>
      <c r="ABX168" s="85"/>
      <c r="ABY168" s="85"/>
      <c r="ABZ168" s="85"/>
      <c r="ACA168" s="85"/>
      <c r="ACB168" s="85"/>
      <c r="ACC168" s="85"/>
      <c r="ACD168" s="85"/>
      <c r="ACE168" s="85"/>
      <c r="ACF168" s="85"/>
      <c r="ACG168" s="85"/>
      <c r="ACH168" s="85"/>
      <c r="ACI168" s="85"/>
      <c r="ACJ168" s="85"/>
      <c r="ACK168" s="85"/>
      <c r="ACL168" s="85"/>
      <c r="ACM168" s="85"/>
      <c r="ACN168" s="85"/>
      <c r="ACO168" s="85"/>
      <c r="ACP168" s="85"/>
      <c r="ACQ168" s="85"/>
      <c r="ACR168" s="85"/>
      <c r="ACS168" s="85"/>
      <c r="ACT168" s="85"/>
      <c r="ACU168" s="85"/>
      <c r="ACV168" s="85"/>
      <c r="ACW168" s="85"/>
      <c r="ACX168" s="85"/>
      <c r="ACY168" s="85"/>
      <c r="ACZ168" s="85"/>
      <c r="ADA168" s="85"/>
      <c r="ADB168" s="85"/>
      <c r="ADC168" s="85"/>
      <c r="ADD168" s="85"/>
      <c r="ADE168" s="85"/>
      <c r="ADF168" s="85"/>
      <c r="ADG168" s="85"/>
      <c r="ADH168" s="85"/>
      <c r="ADI168" s="85"/>
      <c r="ADJ168" s="85"/>
      <c r="ADK168" s="85"/>
      <c r="ADL168" s="85"/>
      <c r="ADM168" s="85"/>
      <c r="ADN168" s="85"/>
      <c r="ADO168" s="85"/>
      <c r="ADP168" s="85"/>
      <c r="ADQ168" s="85"/>
      <c r="ADR168" s="85"/>
      <c r="ADS168" s="85"/>
      <c r="ADT168" s="85"/>
      <c r="ADU168" s="85"/>
      <c r="ADV168" s="85"/>
      <c r="ADW168" s="85"/>
      <c r="ADX168" s="85"/>
      <c r="ADY168" s="85"/>
      <c r="ADZ168" s="85"/>
      <c r="AEA168" s="85"/>
      <c r="AEB168" s="85"/>
      <c r="AEC168" s="85"/>
      <c r="AED168" s="85"/>
      <c r="AEE168" s="85"/>
      <c r="AEF168" s="85"/>
      <c r="AEG168" s="85"/>
      <c r="AEH168" s="85"/>
      <c r="AEI168" s="85"/>
      <c r="AEJ168" s="85"/>
      <c r="AEK168" s="85"/>
      <c r="AEL168" s="85"/>
      <c r="AEM168" s="85"/>
      <c r="AEN168" s="85"/>
      <c r="AEO168" s="85"/>
      <c r="AEP168" s="85"/>
      <c r="AEQ168" s="85"/>
      <c r="AER168" s="85"/>
      <c r="AES168" s="85"/>
      <c r="AET168" s="85"/>
      <c r="AEU168" s="85"/>
      <c r="AEV168" s="85"/>
      <c r="AEW168" s="85"/>
      <c r="AEX168" s="85"/>
      <c r="AEY168" s="85"/>
      <c r="AEZ168" s="85"/>
      <c r="AFA168" s="85"/>
      <c r="AFB168" s="85"/>
      <c r="AFC168" s="85"/>
      <c r="AFD168" s="85"/>
      <c r="AFE168" s="85"/>
      <c r="AFF168" s="85"/>
      <c r="AFG168" s="85"/>
      <c r="AFH168" s="85"/>
      <c r="AFI168" s="85"/>
      <c r="AFJ168" s="85"/>
      <c r="AFK168" s="85"/>
      <c r="AFL168" s="85"/>
      <c r="AFM168" s="85"/>
      <c r="AFN168" s="85"/>
      <c r="AFO168" s="85"/>
      <c r="AFP168" s="85"/>
      <c r="AFQ168" s="85"/>
      <c r="AFR168" s="85"/>
      <c r="AFS168" s="85"/>
      <c r="AFT168" s="85"/>
      <c r="AFU168" s="85"/>
      <c r="AFV168" s="85"/>
      <c r="AFW168" s="85"/>
      <c r="AFX168" s="85"/>
      <c r="AFY168" s="85"/>
      <c r="AFZ168" s="85"/>
      <c r="AGA168" s="85"/>
      <c r="AGB168" s="85"/>
      <c r="AGC168" s="85"/>
      <c r="AGD168" s="85"/>
      <c r="AGE168" s="85"/>
      <c r="AGF168" s="85"/>
      <c r="AGG168" s="85"/>
      <c r="AGH168" s="85"/>
      <c r="AGI168" s="85"/>
      <c r="AGJ168" s="85"/>
      <c r="AGK168" s="85"/>
      <c r="AGL168" s="85"/>
      <c r="AGM168" s="85"/>
      <c r="AGN168" s="85"/>
      <c r="AGO168" s="85"/>
      <c r="AGP168" s="85"/>
      <c r="AGQ168" s="85"/>
      <c r="AGR168" s="85"/>
      <c r="AGS168" s="85"/>
      <c r="AGT168" s="85"/>
      <c r="AGU168" s="85"/>
      <c r="AGV168" s="85"/>
      <c r="AGW168" s="85"/>
      <c r="AGX168" s="85"/>
      <c r="AGY168" s="85"/>
      <c r="AGZ168" s="85"/>
      <c r="AHA168" s="85"/>
      <c r="AHB168" s="85"/>
      <c r="AHC168" s="85"/>
      <c r="AHD168" s="85"/>
      <c r="AHE168" s="85"/>
      <c r="AHF168" s="85"/>
      <c r="AHG168" s="85"/>
      <c r="AHH168" s="85"/>
      <c r="AHI168" s="85"/>
      <c r="AHJ168" s="85"/>
      <c r="AHK168" s="85"/>
      <c r="AHL168" s="85"/>
      <c r="AHM168" s="85"/>
      <c r="AHN168" s="85"/>
      <c r="AHO168" s="85"/>
      <c r="AHP168" s="85"/>
      <c r="AHQ168" s="85"/>
      <c r="AHR168" s="85"/>
      <c r="AHS168" s="85"/>
      <c r="AHT168" s="85"/>
      <c r="AHU168" s="85"/>
      <c r="AHV168" s="85"/>
      <c r="AHW168" s="85"/>
      <c r="AHX168" s="85"/>
      <c r="AHY168" s="85"/>
      <c r="AHZ168" s="85"/>
      <c r="AIA168" s="85"/>
      <c r="AIB168" s="85"/>
      <c r="AIC168" s="85"/>
      <c r="AID168" s="85"/>
      <c r="AIE168" s="85"/>
      <c r="AIF168" s="85"/>
      <c r="AIG168" s="85"/>
      <c r="AIH168" s="85"/>
      <c r="AII168" s="85"/>
      <c r="AIJ168" s="85"/>
      <c r="AIK168" s="85"/>
      <c r="AIL168" s="85"/>
      <c r="AIM168" s="85"/>
      <c r="AIN168" s="85"/>
      <c r="AIO168" s="85"/>
      <c r="AIP168" s="85"/>
      <c r="AIQ168" s="85"/>
      <c r="AIR168" s="85"/>
      <c r="AIS168" s="85"/>
      <c r="AIT168" s="85"/>
      <c r="AIU168" s="85"/>
      <c r="AIV168" s="85"/>
      <c r="AIW168" s="85"/>
      <c r="AIX168" s="85"/>
      <c r="AIY168" s="85"/>
      <c r="AIZ168" s="85"/>
      <c r="AJA168" s="85"/>
      <c r="AJB168" s="85"/>
      <c r="AJC168" s="85"/>
      <c r="AJD168" s="85"/>
      <c r="AJE168" s="85"/>
      <c r="AJF168" s="85"/>
      <c r="AJG168" s="85"/>
      <c r="AJH168" s="85"/>
      <c r="AJI168" s="85"/>
      <c r="AJJ168" s="85"/>
      <c r="AJK168" s="85"/>
      <c r="AJL168" s="85"/>
      <c r="AJM168" s="85"/>
      <c r="AJN168" s="85"/>
      <c r="AJO168" s="85"/>
      <c r="AJP168" s="85"/>
      <c r="AJQ168" s="85"/>
      <c r="AJR168" s="85"/>
      <c r="AJS168" s="85"/>
      <c r="AJT168" s="85"/>
      <c r="AJU168" s="85"/>
      <c r="AJV168" s="85"/>
      <c r="AJW168" s="85"/>
      <c r="AJX168" s="85"/>
      <c r="AJY168" s="85"/>
      <c r="AJZ168" s="85"/>
      <c r="AKA168" s="85"/>
      <c r="AKB168" s="85"/>
      <c r="AKC168" s="85"/>
      <c r="AKD168" s="85"/>
      <c r="AKE168" s="85"/>
      <c r="AKF168" s="85"/>
      <c r="AKG168" s="85"/>
      <c r="AKH168" s="85"/>
      <c r="AKI168" s="85"/>
      <c r="AKJ168" s="85"/>
      <c r="AKK168" s="85"/>
      <c r="AKL168" s="85"/>
      <c r="AKM168" s="85"/>
      <c r="AKN168" s="85"/>
      <c r="AKO168" s="85"/>
      <c r="AKP168" s="85"/>
      <c r="AKQ168" s="85"/>
      <c r="AKR168" s="85"/>
      <c r="AKS168" s="85"/>
      <c r="AKT168" s="85"/>
      <c r="AKU168" s="85"/>
      <c r="AKV168" s="85"/>
      <c r="AKW168" s="85"/>
      <c r="AKX168" s="85"/>
      <c r="AKY168" s="85"/>
      <c r="AKZ168" s="85"/>
      <c r="ALA168" s="85"/>
      <c r="ALB168" s="85"/>
      <c r="ALC168" s="85"/>
      <c r="ALD168" s="85"/>
      <c r="ALE168" s="85"/>
      <c r="ALF168" s="85"/>
      <c r="ALG168" s="85"/>
      <c r="ALH168" s="85"/>
      <c r="ALI168" s="85"/>
      <c r="ALJ168" s="85"/>
      <c r="ALK168" s="85"/>
      <c r="ALL168" s="85"/>
      <c r="ALM168" s="85"/>
      <c r="ALN168" s="85"/>
      <c r="ALO168" s="85"/>
      <c r="ALP168" s="85"/>
      <c r="ALQ168" s="85"/>
      <c r="ALR168" s="85"/>
      <c r="ALS168" s="85"/>
      <c r="ALT168" s="85"/>
      <c r="ALU168" s="85"/>
      <c r="ALV168" s="85"/>
      <c r="ALW168" s="85"/>
      <c r="ALX168" s="85"/>
      <c r="ALY168" s="85"/>
      <c r="ALZ168" s="85"/>
      <c r="AMA168" s="85"/>
      <c r="AMB168" s="85"/>
      <c r="AMC168" s="85"/>
      <c r="AMD168" s="85"/>
      <c r="AME168" s="85"/>
      <c r="AMF168" s="85"/>
      <c r="AMG168" s="85"/>
      <c r="AMH168" s="85"/>
      <c r="AMI168" s="85"/>
      <c r="AMJ168" s="85"/>
      <c r="AMK168" s="85"/>
      <c r="AML168" s="85"/>
      <c r="AMM168" s="85"/>
      <c r="AMN168" s="85"/>
      <c r="AMO168" s="85"/>
      <c r="AMP168" s="85"/>
      <c r="AMQ168" s="85"/>
      <c r="AMR168" s="85"/>
      <c r="AMS168" s="85"/>
      <c r="AMT168" s="85"/>
      <c r="AMU168" s="85"/>
      <c r="AMV168" s="85"/>
      <c r="AMW168" s="85"/>
      <c r="AMX168" s="85"/>
      <c r="AMY168" s="85"/>
      <c r="AMZ168" s="85"/>
      <c r="ANA168" s="85"/>
      <c r="ANB168" s="85"/>
      <c r="ANC168" s="85"/>
      <c r="AND168" s="85"/>
      <c r="ANE168" s="85"/>
      <c r="ANF168" s="85"/>
      <c r="ANG168" s="85"/>
      <c r="ANH168" s="85"/>
      <c r="ANI168" s="85"/>
      <c r="ANJ168" s="85"/>
      <c r="ANK168" s="85"/>
      <c r="ANL168" s="85"/>
      <c r="ANM168" s="85"/>
      <c r="ANN168" s="85"/>
      <c r="ANO168" s="85"/>
      <c r="ANP168" s="85"/>
      <c r="ANQ168" s="85"/>
      <c r="ANR168" s="85"/>
      <c r="ANS168" s="85"/>
      <c r="ANT168" s="85"/>
      <c r="ANU168" s="85"/>
      <c r="ANV168" s="85"/>
      <c r="ANW168" s="85"/>
      <c r="ANX168" s="85"/>
      <c r="ANY168" s="85"/>
      <c r="ANZ168" s="85"/>
      <c r="AOA168" s="85"/>
      <c r="AOB168" s="85"/>
      <c r="AOC168" s="85"/>
      <c r="AOD168" s="85"/>
      <c r="AOE168" s="85"/>
      <c r="AOF168" s="85"/>
      <c r="AOG168" s="85"/>
      <c r="AOH168" s="85"/>
      <c r="AOI168" s="85"/>
      <c r="AOJ168" s="85"/>
      <c r="AOK168" s="85"/>
      <c r="AOL168" s="85"/>
      <c r="AOM168" s="85"/>
      <c r="AON168" s="85"/>
      <c r="AOO168" s="85"/>
      <c r="AOP168" s="85"/>
      <c r="AOQ168" s="85"/>
      <c r="AOR168" s="85"/>
      <c r="AOS168" s="85"/>
      <c r="AOT168" s="85"/>
      <c r="AOU168" s="85"/>
      <c r="AOV168" s="85"/>
      <c r="AOW168" s="85"/>
      <c r="AOX168" s="85"/>
      <c r="AOY168" s="85"/>
      <c r="AOZ168" s="85"/>
      <c r="APA168" s="85"/>
      <c r="APB168" s="85"/>
      <c r="APC168" s="85"/>
      <c r="APD168" s="85"/>
      <c r="APE168" s="85"/>
      <c r="APF168" s="85"/>
      <c r="APG168" s="85"/>
      <c r="APH168" s="85"/>
      <c r="API168" s="85"/>
    </row>
    <row r="169" spans="1:1101" x14ac:dyDescent="0.25">
      <c r="A169" s="293" t="s">
        <v>320</v>
      </c>
      <c r="B169" s="293"/>
      <c r="C169" s="293"/>
      <c r="D169" s="293"/>
      <c r="E169" s="293"/>
      <c r="F169" s="293"/>
      <c r="G169" s="293"/>
      <c r="H169" s="293"/>
      <c r="I169" s="293"/>
      <c r="J169" s="85"/>
      <c r="K169" s="85"/>
      <c r="L169" s="85"/>
      <c r="M169" s="85"/>
      <c r="N169" s="85"/>
      <c r="O169" s="85"/>
      <c r="P169" s="85"/>
      <c r="Q169" s="85"/>
      <c r="R169" s="85"/>
      <c r="S169" s="85"/>
      <c r="T169" s="85"/>
      <c r="U169" s="85"/>
      <c r="V169" s="85"/>
      <c r="W169" s="85"/>
      <c r="X169" s="85"/>
      <c r="Y169" s="85"/>
      <c r="Z169" s="85"/>
      <c r="AA169" s="85"/>
      <c r="AB169" s="85"/>
      <c r="AC169" s="85"/>
      <c r="AD169" s="85"/>
      <c r="AE169" s="85"/>
      <c r="AF169" s="85"/>
      <c r="AG169" s="85"/>
      <c r="AH169" s="85"/>
      <c r="AI169" s="85"/>
      <c r="AJ169" s="85"/>
      <c r="AK169" s="85"/>
      <c r="AL169" s="85"/>
      <c r="AM169" s="85"/>
      <c r="AN169" s="85"/>
      <c r="AO169" s="85"/>
      <c r="AP169" s="85"/>
      <c r="AQ169" s="85"/>
      <c r="AR169" s="85"/>
      <c r="AS169" s="85"/>
      <c r="AT169" s="85"/>
      <c r="AU169" s="85"/>
      <c r="AV169" s="85"/>
      <c r="AW169" s="85"/>
      <c r="AX169" s="85"/>
      <c r="AY169" s="85"/>
      <c r="AZ169" s="85"/>
      <c r="BA169" s="85"/>
      <c r="BB169" s="85"/>
      <c r="BC169" s="85"/>
      <c r="BD169" s="85"/>
      <c r="BE169" s="85"/>
      <c r="BF169" s="85"/>
      <c r="BG169" s="85"/>
      <c r="BH169" s="85"/>
      <c r="BI169" s="85"/>
      <c r="BJ169" s="85"/>
      <c r="BK169" s="85"/>
      <c r="BL169" s="85"/>
      <c r="BM169" s="85"/>
      <c r="BN169" s="85"/>
      <c r="BO169" s="85"/>
      <c r="BP169" s="85"/>
      <c r="BQ169" s="85"/>
      <c r="BR169" s="85"/>
      <c r="BS169" s="85"/>
      <c r="BT169" s="85"/>
      <c r="BU169" s="85"/>
      <c r="BV169" s="85"/>
      <c r="BW169" s="85"/>
      <c r="BX169" s="85"/>
      <c r="BY169" s="85"/>
      <c r="BZ169" s="85"/>
      <c r="CA169" s="85"/>
      <c r="CB169" s="85"/>
      <c r="CC169" s="85"/>
      <c r="CD169" s="85"/>
      <c r="CE169" s="85"/>
      <c r="CF169" s="85"/>
      <c r="CG169" s="85"/>
      <c r="CH169" s="85"/>
      <c r="CI169" s="85"/>
      <c r="CJ169" s="85"/>
      <c r="CK169" s="85"/>
      <c r="CL169" s="85"/>
      <c r="CM169" s="85"/>
      <c r="CN169" s="85"/>
      <c r="CO169" s="85"/>
      <c r="CP169" s="85"/>
      <c r="CQ169" s="85"/>
      <c r="CR169" s="85"/>
      <c r="CS169" s="85"/>
      <c r="CT169" s="85"/>
      <c r="CU169" s="85"/>
      <c r="CV169" s="85"/>
      <c r="CW169" s="85"/>
      <c r="CX169" s="85"/>
      <c r="CY169" s="85"/>
      <c r="CZ169" s="85"/>
      <c r="DA169" s="85"/>
      <c r="DB169" s="85"/>
      <c r="DC169" s="85"/>
      <c r="DD169" s="85"/>
      <c r="DE169" s="85"/>
      <c r="DF169" s="85"/>
      <c r="DG169" s="85"/>
      <c r="DH169" s="85"/>
      <c r="DI169" s="85"/>
      <c r="DJ169" s="85"/>
      <c r="DK169" s="85"/>
      <c r="DL169" s="85"/>
      <c r="DM169" s="85"/>
      <c r="DN169" s="85"/>
      <c r="DO169" s="85"/>
      <c r="DP169" s="85"/>
      <c r="DQ169" s="85"/>
      <c r="DR169" s="85"/>
      <c r="DS169" s="85"/>
      <c r="DT169" s="85"/>
      <c r="DU169" s="85"/>
      <c r="DV169" s="85"/>
      <c r="DW169" s="85"/>
      <c r="DX169" s="85"/>
      <c r="DY169" s="85"/>
      <c r="DZ169" s="85"/>
      <c r="EA169" s="85"/>
      <c r="EB169" s="85"/>
      <c r="EC169" s="85"/>
      <c r="ED169" s="85"/>
      <c r="EE169" s="85"/>
      <c r="EF169" s="85"/>
      <c r="EG169" s="85"/>
      <c r="EH169" s="85"/>
      <c r="EI169" s="85"/>
      <c r="EJ169" s="85"/>
      <c r="EK169" s="85"/>
      <c r="EL169" s="85"/>
      <c r="EM169" s="85"/>
      <c r="EN169" s="85"/>
      <c r="EO169" s="85"/>
      <c r="EP169" s="85"/>
      <c r="EQ169" s="85"/>
      <c r="ER169" s="85"/>
      <c r="ES169" s="85"/>
      <c r="ET169" s="85"/>
      <c r="EU169" s="85"/>
      <c r="EV169" s="85"/>
      <c r="EW169" s="85"/>
      <c r="EX169" s="85"/>
      <c r="EY169" s="85"/>
      <c r="EZ169" s="85"/>
      <c r="FA169" s="85"/>
      <c r="FB169" s="85"/>
      <c r="FC169" s="85"/>
      <c r="FD169" s="85"/>
      <c r="FE169" s="85"/>
      <c r="FF169" s="85"/>
      <c r="FG169" s="85"/>
      <c r="FH169" s="85"/>
      <c r="FI169" s="85"/>
      <c r="FJ169" s="85"/>
      <c r="FK169" s="85"/>
      <c r="FL169" s="85"/>
      <c r="FM169" s="85"/>
      <c r="FN169" s="85"/>
      <c r="FO169" s="85"/>
      <c r="FP169" s="85"/>
      <c r="FQ169" s="85"/>
      <c r="FR169" s="85"/>
      <c r="FS169" s="85"/>
      <c r="FT169" s="85"/>
      <c r="FU169" s="85"/>
      <c r="FV169" s="85"/>
      <c r="FW169" s="85"/>
      <c r="FX169" s="85"/>
      <c r="FY169" s="85"/>
      <c r="FZ169" s="85"/>
      <c r="GA169" s="85"/>
      <c r="GB169" s="85"/>
      <c r="GC169" s="85"/>
      <c r="GD169" s="85"/>
      <c r="GE169" s="85"/>
      <c r="GF169" s="85"/>
      <c r="GG169" s="85"/>
      <c r="GH169" s="85"/>
      <c r="GI169" s="85"/>
      <c r="GJ169" s="85"/>
      <c r="GK169" s="85"/>
      <c r="GL169" s="85"/>
      <c r="GM169" s="85"/>
      <c r="GN169" s="85"/>
      <c r="GO169" s="85"/>
      <c r="GP169" s="85"/>
      <c r="GQ169" s="85"/>
      <c r="GR169" s="85"/>
      <c r="GS169" s="85"/>
      <c r="GT169" s="85"/>
      <c r="GU169" s="85"/>
      <c r="GV169" s="85"/>
      <c r="GW169" s="85"/>
      <c r="GX169" s="85"/>
      <c r="GY169" s="85"/>
      <c r="GZ169" s="85"/>
      <c r="HA169" s="85"/>
      <c r="HB169" s="85"/>
      <c r="HC169" s="85"/>
      <c r="HD169" s="85"/>
      <c r="HE169" s="85"/>
      <c r="HF169" s="85"/>
      <c r="HG169" s="85"/>
      <c r="HH169" s="85"/>
      <c r="HI169" s="85"/>
      <c r="HJ169" s="85"/>
      <c r="HK169" s="85"/>
      <c r="HL169" s="85"/>
      <c r="HM169" s="85"/>
      <c r="HN169" s="85"/>
      <c r="HO169" s="85"/>
      <c r="HP169" s="85"/>
      <c r="HQ169" s="85"/>
      <c r="HR169" s="85"/>
      <c r="HS169" s="85"/>
      <c r="HT169" s="85"/>
      <c r="HU169" s="85"/>
      <c r="HV169" s="85"/>
      <c r="HW169" s="85"/>
      <c r="HX169" s="85"/>
      <c r="HY169" s="85"/>
      <c r="HZ169" s="85"/>
      <c r="IA169" s="85"/>
      <c r="IB169" s="85"/>
      <c r="IC169" s="85"/>
      <c r="ID169" s="85"/>
      <c r="IE169" s="85"/>
      <c r="IF169" s="85"/>
      <c r="IG169" s="85"/>
      <c r="IH169" s="85"/>
      <c r="II169" s="85"/>
      <c r="IJ169" s="85"/>
      <c r="IK169" s="85"/>
      <c r="IL169" s="85"/>
      <c r="IM169" s="85"/>
      <c r="IN169" s="85"/>
      <c r="IO169" s="85"/>
      <c r="IP169" s="85"/>
      <c r="IQ169" s="85"/>
      <c r="IR169" s="85"/>
      <c r="IS169" s="85"/>
      <c r="IT169" s="85"/>
      <c r="IU169" s="85"/>
      <c r="IV169" s="85"/>
      <c r="IW169" s="85"/>
      <c r="IX169" s="85"/>
      <c r="IY169" s="85"/>
      <c r="IZ169" s="85"/>
      <c r="JA169" s="85"/>
      <c r="JB169" s="85"/>
      <c r="JC169" s="85"/>
      <c r="JD169" s="85"/>
      <c r="JE169" s="85"/>
      <c r="JF169" s="85"/>
      <c r="JG169" s="85"/>
      <c r="JH169" s="85"/>
      <c r="JI169" s="85"/>
      <c r="JJ169" s="85"/>
      <c r="JK169" s="85"/>
      <c r="JL169" s="85"/>
      <c r="JM169" s="85"/>
      <c r="JN169" s="85"/>
      <c r="JO169" s="85"/>
      <c r="JP169" s="85"/>
      <c r="JQ169" s="85"/>
      <c r="JR169" s="85"/>
      <c r="JS169" s="85"/>
      <c r="JT169" s="85"/>
      <c r="JU169" s="85"/>
      <c r="JV169" s="85"/>
      <c r="JW169" s="85"/>
      <c r="JX169" s="85"/>
      <c r="JY169" s="85"/>
      <c r="JZ169" s="85"/>
      <c r="KA169" s="85"/>
      <c r="KB169" s="85"/>
      <c r="KC169" s="85"/>
      <c r="KD169" s="85"/>
      <c r="KE169" s="85"/>
      <c r="KF169" s="85"/>
      <c r="KG169" s="85"/>
      <c r="KH169" s="85"/>
      <c r="KI169" s="85"/>
      <c r="KJ169" s="85"/>
      <c r="KK169" s="85"/>
      <c r="KL169" s="85"/>
      <c r="KM169" s="85"/>
      <c r="KN169" s="85"/>
      <c r="KO169" s="85"/>
      <c r="KP169" s="85"/>
      <c r="KQ169" s="85"/>
      <c r="KR169" s="85"/>
      <c r="KS169" s="85"/>
      <c r="KT169" s="85"/>
      <c r="KU169" s="85"/>
      <c r="KV169" s="85"/>
      <c r="KW169" s="85"/>
      <c r="KX169" s="85"/>
      <c r="KY169" s="85"/>
      <c r="KZ169" s="85"/>
      <c r="LA169" s="85"/>
      <c r="LB169" s="85"/>
      <c r="LC169" s="85"/>
      <c r="LD169" s="85"/>
      <c r="LE169" s="85"/>
      <c r="LF169" s="85"/>
      <c r="LG169" s="85"/>
      <c r="LH169" s="85"/>
      <c r="LI169" s="85"/>
      <c r="LJ169" s="85"/>
      <c r="LK169" s="85"/>
      <c r="LL169" s="85"/>
      <c r="LM169" s="85"/>
      <c r="LN169" s="85"/>
      <c r="LO169" s="85"/>
      <c r="LP169" s="85"/>
      <c r="LQ169" s="85"/>
      <c r="LR169" s="85"/>
      <c r="LS169" s="85"/>
      <c r="LT169" s="85"/>
      <c r="LU169" s="85"/>
      <c r="LV169" s="85"/>
      <c r="LW169" s="85"/>
      <c r="LX169" s="85"/>
      <c r="LY169" s="85"/>
      <c r="LZ169" s="85"/>
      <c r="MA169" s="85"/>
      <c r="MB169" s="85"/>
      <c r="MC169" s="85"/>
      <c r="MD169" s="85"/>
      <c r="ME169" s="85"/>
      <c r="MF169" s="85"/>
      <c r="MG169" s="85"/>
      <c r="MH169" s="85"/>
      <c r="MI169" s="85"/>
      <c r="MJ169" s="85"/>
      <c r="MK169" s="85"/>
      <c r="ML169" s="85"/>
      <c r="MM169" s="85"/>
      <c r="MN169" s="85"/>
      <c r="MO169" s="85"/>
      <c r="MP169" s="85"/>
      <c r="MQ169" s="85"/>
      <c r="MR169" s="85"/>
      <c r="MS169" s="85"/>
      <c r="MT169" s="85"/>
      <c r="MU169" s="85"/>
      <c r="MV169" s="85"/>
      <c r="MW169" s="85"/>
      <c r="MX169" s="85"/>
      <c r="MY169" s="85"/>
      <c r="MZ169" s="85"/>
      <c r="NA169" s="85"/>
      <c r="NB169" s="85"/>
      <c r="NC169" s="85"/>
      <c r="ND169" s="85"/>
      <c r="NE169" s="85"/>
      <c r="NF169" s="85"/>
      <c r="NG169" s="85"/>
      <c r="NH169" s="85"/>
      <c r="NI169" s="85"/>
      <c r="NJ169" s="85"/>
      <c r="NK169" s="85"/>
      <c r="NL169" s="85"/>
      <c r="NM169" s="85"/>
      <c r="NN169" s="85"/>
      <c r="NO169" s="85"/>
      <c r="NP169" s="85"/>
      <c r="NQ169" s="85"/>
      <c r="NR169" s="85"/>
      <c r="NS169" s="85"/>
      <c r="NT169" s="85"/>
      <c r="NU169" s="85"/>
      <c r="NV169" s="85"/>
      <c r="NW169" s="85"/>
      <c r="NX169" s="85"/>
      <c r="NY169" s="85"/>
      <c r="NZ169" s="85"/>
      <c r="OA169" s="85"/>
      <c r="OB169" s="85"/>
      <c r="OC169" s="85"/>
      <c r="OD169" s="85"/>
      <c r="OE169" s="85"/>
      <c r="OF169" s="85"/>
      <c r="OG169" s="85"/>
      <c r="OH169" s="85"/>
      <c r="OI169" s="85"/>
      <c r="OJ169" s="85"/>
      <c r="OK169" s="85"/>
      <c r="OL169" s="85"/>
      <c r="OM169" s="85"/>
      <c r="ON169" s="85"/>
      <c r="OO169" s="85"/>
      <c r="OP169" s="85"/>
      <c r="OQ169" s="85"/>
      <c r="OR169" s="85"/>
      <c r="OS169" s="85"/>
      <c r="OT169" s="85"/>
      <c r="OU169" s="85"/>
      <c r="OV169" s="85"/>
      <c r="OW169" s="85"/>
      <c r="OX169" s="85"/>
      <c r="OY169" s="85"/>
      <c r="OZ169" s="85"/>
      <c r="PA169" s="85"/>
      <c r="PB169" s="85"/>
      <c r="PC169" s="85"/>
      <c r="PD169" s="85"/>
      <c r="PE169" s="85"/>
      <c r="PF169" s="85"/>
      <c r="PG169" s="85"/>
      <c r="PH169" s="85"/>
      <c r="PI169" s="85"/>
      <c r="PJ169" s="85"/>
      <c r="PK169" s="85"/>
      <c r="PL169" s="85"/>
      <c r="PM169" s="85"/>
      <c r="PN169" s="85"/>
      <c r="PO169" s="85"/>
      <c r="PP169" s="85"/>
      <c r="PQ169" s="85"/>
      <c r="PR169" s="85"/>
      <c r="PS169" s="85"/>
      <c r="PT169" s="85"/>
      <c r="PU169" s="85"/>
      <c r="PV169" s="85"/>
      <c r="PW169" s="85"/>
      <c r="PX169" s="85"/>
      <c r="PY169" s="85"/>
      <c r="PZ169" s="85"/>
      <c r="QA169" s="85"/>
      <c r="QB169" s="85"/>
      <c r="QC169" s="85"/>
      <c r="QD169" s="85"/>
      <c r="QE169" s="85"/>
      <c r="QF169" s="85"/>
      <c r="QG169" s="85"/>
      <c r="QH169" s="85"/>
      <c r="QI169" s="85"/>
      <c r="QJ169" s="85"/>
      <c r="QK169" s="85"/>
      <c r="QL169" s="85"/>
      <c r="QM169" s="85"/>
      <c r="QN169" s="85"/>
      <c r="QO169" s="85"/>
      <c r="QP169" s="85"/>
      <c r="QQ169" s="85"/>
      <c r="QR169" s="85"/>
      <c r="QS169" s="85"/>
      <c r="QT169" s="85"/>
      <c r="QU169" s="85"/>
      <c r="QV169" s="85"/>
      <c r="QW169" s="85"/>
      <c r="QX169" s="85"/>
      <c r="QY169" s="85"/>
      <c r="QZ169" s="85"/>
      <c r="RA169" s="85"/>
      <c r="RB169" s="85"/>
      <c r="RC169" s="85"/>
      <c r="RD169" s="85"/>
      <c r="RE169" s="85"/>
      <c r="RF169" s="85"/>
      <c r="RG169" s="85"/>
      <c r="RH169" s="85"/>
      <c r="RI169" s="85"/>
      <c r="RJ169" s="85"/>
      <c r="RK169" s="85"/>
      <c r="RL169" s="85"/>
      <c r="RM169" s="85"/>
      <c r="RN169" s="85"/>
      <c r="RO169" s="85"/>
      <c r="RP169" s="85"/>
      <c r="RQ169" s="85"/>
      <c r="RR169" s="85"/>
      <c r="RS169" s="85"/>
      <c r="RT169" s="85"/>
      <c r="RU169" s="85"/>
      <c r="RV169" s="85"/>
      <c r="RW169" s="85"/>
      <c r="RX169" s="85"/>
      <c r="RY169" s="85"/>
      <c r="RZ169" s="85"/>
      <c r="SA169" s="85"/>
      <c r="SB169" s="85"/>
      <c r="SC169" s="85"/>
      <c r="SD169" s="85"/>
      <c r="SE169" s="85"/>
      <c r="SF169" s="85"/>
      <c r="SG169" s="85"/>
      <c r="SH169" s="85"/>
      <c r="SI169" s="85"/>
      <c r="SJ169" s="85"/>
      <c r="SK169" s="85"/>
      <c r="SL169" s="85"/>
      <c r="SM169" s="85"/>
      <c r="SN169" s="85"/>
      <c r="SO169" s="85"/>
      <c r="SP169" s="85"/>
      <c r="SQ169" s="85"/>
      <c r="SR169" s="85"/>
      <c r="SS169" s="85"/>
      <c r="ST169" s="85"/>
      <c r="SU169" s="85"/>
      <c r="SV169" s="85"/>
      <c r="SW169" s="85"/>
      <c r="SX169" s="85"/>
      <c r="SY169" s="85"/>
      <c r="SZ169" s="85"/>
      <c r="TA169" s="85"/>
      <c r="TB169" s="85"/>
      <c r="TC169" s="85"/>
      <c r="TD169" s="85"/>
      <c r="TE169" s="85"/>
      <c r="TF169" s="85"/>
      <c r="TG169" s="85"/>
      <c r="TH169" s="85"/>
      <c r="TI169" s="85"/>
      <c r="TJ169" s="85"/>
      <c r="TK169" s="85"/>
      <c r="TL169" s="85"/>
      <c r="TM169" s="85"/>
      <c r="TN169" s="85"/>
      <c r="TO169" s="85"/>
      <c r="TP169" s="85"/>
      <c r="TQ169" s="85"/>
      <c r="TR169" s="85"/>
      <c r="TS169" s="85"/>
      <c r="TT169" s="85"/>
      <c r="TU169" s="85"/>
      <c r="TV169" s="85"/>
      <c r="TW169" s="85"/>
      <c r="TX169" s="85"/>
      <c r="TY169" s="85"/>
      <c r="TZ169" s="85"/>
      <c r="UA169" s="85"/>
      <c r="UB169" s="85"/>
      <c r="UC169" s="85"/>
      <c r="UD169" s="85"/>
      <c r="UE169" s="85"/>
      <c r="UF169" s="85"/>
      <c r="UG169" s="85"/>
      <c r="UH169" s="85"/>
      <c r="UI169" s="85"/>
      <c r="UJ169" s="85"/>
      <c r="UK169" s="85"/>
      <c r="UL169" s="85"/>
      <c r="UM169" s="85"/>
      <c r="UN169" s="85"/>
      <c r="UO169" s="85"/>
      <c r="UP169" s="85"/>
      <c r="UQ169" s="85"/>
      <c r="UR169" s="85"/>
      <c r="US169" s="85"/>
      <c r="UT169" s="85"/>
      <c r="UU169" s="85"/>
      <c r="UV169" s="85"/>
      <c r="UW169" s="85"/>
      <c r="UX169" s="85"/>
      <c r="UY169" s="85"/>
      <c r="UZ169" s="85"/>
      <c r="VA169" s="85"/>
      <c r="VB169" s="85"/>
      <c r="VC169" s="85"/>
      <c r="VD169" s="85"/>
      <c r="VE169" s="85"/>
      <c r="VF169" s="85"/>
      <c r="VG169" s="85"/>
      <c r="VH169" s="85"/>
      <c r="VI169" s="85"/>
      <c r="VJ169" s="85"/>
      <c r="VK169" s="85"/>
      <c r="VL169" s="85"/>
      <c r="VM169" s="85"/>
      <c r="VN169" s="85"/>
      <c r="VO169" s="85"/>
      <c r="VP169" s="85"/>
      <c r="VQ169" s="85"/>
      <c r="VR169" s="85"/>
      <c r="VS169" s="85"/>
      <c r="VT169" s="85"/>
      <c r="VU169" s="85"/>
      <c r="VV169" s="85"/>
      <c r="VW169" s="85"/>
      <c r="VX169" s="85"/>
      <c r="VY169" s="85"/>
      <c r="VZ169" s="85"/>
      <c r="WA169" s="85"/>
      <c r="WB169" s="85"/>
      <c r="WC169" s="85"/>
      <c r="WD169" s="85"/>
      <c r="WE169" s="85"/>
      <c r="WF169" s="85"/>
      <c r="WG169" s="85"/>
      <c r="WH169" s="85"/>
      <c r="WI169" s="85"/>
      <c r="WJ169" s="85"/>
      <c r="WK169" s="85"/>
      <c r="WL169" s="85"/>
      <c r="WM169" s="85"/>
      <c r="WN169" s="85"/>
      <c r="WO169" s="85"/>
      <c r="WP169" s="85"/>
      <c r="WQ169" s="85"/>
      <c r="WR169" s="85"/>
      <c r="WS169" s="85"/>
      <c r="WT169" s="85"/>
      <c r="WU169" s="85"/>
      <c r="WV169" s="85"/>
      <c r="WW169" s="85"/>
      <c r="WX169" s="85"/>
      <c r="WY169" s="85"/>
      <c r="WZ169" s="85"/>
      <c r="XA169" s="85"/>
      <c r="XB169" s="85"/>
      <c r="XC169" s="85"/>
      <c r="XD169" s="85"/>
      <c r="XE169" s="85"/>
      <c r="XF169" s="85"/>
      <c r="XG169" s="85"/>
      <c r="XH169" s="85"/>
      <c r="XI169" s="85"/>
      <c r="XJ169" s="85"/>
      <c r="XK169" s="85"/>
      <c r="XL169" s="85"/>
      <c r="XM169" s="85"/>
      <c r="XN169" s="85"/>
      <c r="XO169" s="85"/>
      <c r="XP169" s="85"/>
      <c r="XQ169" s="85"/>
      <c r="XR169" s="85"/>
      <c r="XS169" s="85"/>
      <c r="XT169" s="85"/>
      <c r="XU169" s="85"/>
      <c r="XV169" s="85"/>
      <c r="XW169" s="85"/>
      <c r="XX169" s="85"/>
      <c r="XY169" s="85"/>
      <c r="XZ169" s="85"/>
      <c r="YA169" s="85"/>
      <c r="YB169" s="85"/>
      <c r="YC169" s="85"/>
      <c r="YD169" s="85"/>
      <c r="YE169" s="85"/>
      <c r="YF169" s="85"/>
      <c r="YG169" s="85"/>
      <c r="YH169" s="85"/>
      <c r="YI169" s="85"/>
      <c r="YJ169" s="85"/>
      <c r="YK169" s="85"/>
      <c r="YL169" s="85"/>
      <c r="YM169" s="85"/>
      <c r="YN169" s="85"/>
      <c r="YO169" s="85"/>
      <c r="YP169" s="85"/>
      <c r="YQ169" s="85"/>
      <c r="YR169" s="85"/>
      <c r="YS169" s="85"/>
      <c r="YT169" s="85"/>
      <c r="YU169" s="85"/>
      <c r="YV169" s="85"/>
      <c r="YW169" s="85"/>
      <c r="YX169" s="85"/>
      <c r="YY169" s="85"/>
      <c r="YZ169" s="85"/>
      <c r="ZA169" s="85"/>
      <c r="ZB169" s="85"/>
      <c r="ZC169" s="85"/>
      <c r="ZD169" s="85"/>
      <c r="ZE169" s="85"/>
      <c r="ZF169" s="85"/>
      <c r="ZG169" s="85"/>
      <c r="ZH169" s="85"/>
      <c r="ZI169" s="85"/>
      <c r="ZJ169" s="85"/>
      <c r="ZK169" s="85"/>
      <c r="ZL169" s="85"/>
      <c r="ZM169" s="85"/>
      <c r="ZN169" s="85"/>
      <c r="ZO169" s="85"/>
      <c r="ZP169" s="85"/>
      <c r="ZQ169" s="85"/>
      <c r="ZR169" s="85"/>
      <c r="ZS169" s="85"/>
      <c r="ZT169" s="85"/>
      <c r="ZU169" s="85"/>
      <c r="ZV169" s="85"/>
      <c r="ZW169" s="85"/>
      <c r="ZX169" s="85"/>
      <c r="ZY169" s="85"/>
      <c r="ZZ169" s="85"/>
      <c r="AAA169" s="85"/>
      <c r="AAB169" s="85"/>
      <c r="AAC169" s="85"/>
      <c r="AAD169" s="85"/>
      <c r="AAE169" s="85"/>
      <c r="AAF169" s="85"/>
      <c r="AAG169" s="85"/>
      <c r="AAH169" s="85"/>
      <c r="AAI169" s="85"/>
      <c r="AAJ169" s="85"/>
      <c r="AAK169" s="85"/>
      <c r="AAL169" s="85"/>
      <c r="AAM169" s="85"/>
      <c r="AAN169" s="85"/>
      <c r="AAO169" s="85"/>
      <c r="AAP169" s="85"/>
      <c r="AAQ169" s="85"/>
      <c r="AAR169" s="85"/>
      <c r="AAS169" s="85"/>
      <c r="AAT169" s="85"/>
      <c r="AAU169" s="85"/>
      <c r="AAV169" s="85"/>
      <c r="AAW169" s="85"/>
      <c r="AAX169" s="85"/>
      <c r="AAY169" s="85"/>
      <c r="AAZ169" s="85"/>
      <c r="ABA169" s="85"/>
      <c r="ABB169" s="85"/>
      <c r="ABC169" s="85"/>
      <c r="ABD169" s="85"/>
      <c r="ABE169" s="85"/>
      <c r="ABF169" s="85"/>
      <c r="ABG169" s="85"/>
      <c r="ABH169" s="85"/>
      <c r="ABI169" s="85"/>
      <c r="ABJ169" s="85"/>
      <c r="ABK169" s="85"/>
      <c r="ABL169" s="85"/>
      <c r="ABM169" s="85"/>
      <c r="ABN169" s="85"/>
      <c r="ABO169" s="85"/>
      <c r="ABP169" s="85"/>
      <c r="ABQ169" s="85"/>
      <c r="ABR169" s="85"/>
      <c r="ABS169" s="85"/>
      <c r="ABT169" s="85"/>
      <c r="ABU169" s="85"/>
      <c r="ABV169" s="85"/>
      <c r="ABW169" s="85"/>
      <c r="ABX169" s="85"/>
      <c r="ABY169" s="85"/>
      <c r="ABZ169" s="85"/>
      <c r="ACA169" s="85"/>
      <c r="ACB169" s="85"/>
      <c r="ACC169" s="85"/>
      <c r="ACD169" s="85"/>
      <c r="ACE169" s="85"/>
      <c r="ACF169" s="85"/>
      <c r="ACG169" s="85"/>
      <c r="ACH169" s="85"/>
      <c r="ACI169" s="85"/>
      <c r="ACJ169" s="85"/>
      <c r="ACK169" s="85"/>
      <c r="ACL169" s="85"/>
      <c r="ACM169" s="85"/>
      <c r="ACN169" s="85"/>
      <c r="ACO169" s="85"/>
      <c r="ACP169" s="85"/>
      <c r="ACQ169" s="85"/>
      <c r="ACR169" s="85"/>
      <c r="ACS169" s="85"/>
      <c r="ACT169" s="85"/>
      <c r="ACU169" s="85"/>
      <c r="ACV169" s="85"/>
      <c r="ACW169" s="85"/>
      <c r="ACX169" s="85"/>
      <c r="ACY169" s="85"/>
      <c r="ACZ169" s="85"/>
      <c r="ADA169" s="85"/>
      <c r="ADB169" s="85"/>
      <c r="ADC169" s="85"/>
      <c r="ADD169" s="85"/>
      <c r="ADE169" s="85"/>
      <c r="ADF169" s="85"/>
      <c r="ADG169" s="85"/>
      <c r="ADH169" s="85"/>
      <c r="ADI169" s="85"/>
      <c r="ADJ169" s="85"/>
      <c r="ADK169" s="85"/>
      <c r="ADL169" s="85"/>
      <c r="ADM169" s="85"/>
      <c r="ADN169" s="85"/>
      <c r="ADO169" s="85"/>
      <c r="ADP169" s="85"/>
      <c r="ADQ169" s="85"/>
      <c r="ADR169" s="85"/>
      <c r="ADS169" s="85"/>
      <c r="ADT169" s="85"/>
      <c r="ADU169" s="85"/>
      <c r="ADV169" s="85"/>
      <c r="ADW169" s="85"/>
      <c r="ADX169" s="85"/>
      <c r="ADY169" s="85"/>
      <c r="ADZ169" s="85"/>
      <c r="AEA169" s="85"/>
      <c r="AEB169" s="85"/>
      <c r="AEC169" s="85"/>
      <c r="AED169" s="85"/>
      <c r="AEE169" s="85"/>
      <c r="AEF169" s="85"/>
      <c r="AEG169" s="85"/>
      <c r="AEH169" s="85"/>
      <c r="AEI169" s="85"/>
      <c r="AEJ169" s="85"/>
      <c r="AEK169" s="85"/>
      <c r="AEL169" s="85"/>
      <c r="AEM169" s="85"/>
      <c r="AEN169" s="85"/>
      <c r="AEO169" s="85"/>
      <c r="AEP169" s="85"/>
      <c r="AEQ169" s="85"/>
      <c r="AER169" s="85"/>
      <c r="AES169" s="85"/>
      <c r="AET169" s="85"/>
      <c r="AEU169" s="85"/>
      <c r="AEV169" s="85"/>
      <c r="AEW169" s="85"/>
      <c r="AEX169" s="85"/>
      <c r="AEY169" s="85"/>
      <c r="AEZ169" s="85"/>
      <c r="AFA169" s="85"/>
      <c r="AFB169" s="85"/>
      <c r="AFC169" s="85"/>
      <c r="AFD169" s="85"/>
      <c r="AFE169" s="85"/>
      <c r="AFF169" s="85"/>
      <c r="AFG169" s="85"/>
      <c r="AFH169" s="85"/>
      <c r="AFI169" s="85"/>
      <c r="AFJ169" s="85"/>
      <c r="AFK169" s="85"/>
      <c r="AFL169" s="85"/>
      <c r="AFM169" s="85"/>
      <c r="AFN169" s="85"/>
      <c r="AFO169" s="85"/>
      <c r="AFP169" s="85"/>
      <c r="AFQ169" s="85"/>
      <c r="AFR169" s="85"/>
      <c r="AFS169" s="85"/>
      <c r="AFT169" s="85"/>
      <c r="AFU169" s="85"/>
      <c r="AFV169" s="85"/>
      <c r="AFW169" s="85"/>
      <c r="AFX169" s="85"/>
      <c r="AFY169" s="85"/>
      <c r="AFZ169" s="85"/>
      <c r="AGA169" s="85"/>
      <c r="AGB169" s="85"/>
      <c r="AGC169" s="85"/>
      <c r="AGD169" s="85"/>
      <c r="AGE169" s="85"/>
      <c r="AGF169" s="85"/>
      <c r="AGG169" s="85"/>
      <c r="AGH169" s="85"/>
      <c r="AGI169" s="85"/>
      <c r="AGJ169" s="85"/>
      <c r="AGK169" s="85"/>
      <c r="AGL169" s="85"/>
      <c r="AGM169" s="85"/>
      <c r="AGN169" s="85"/>
      <c r="AGO169" s="85"/>
      <c r="AGP169" s="85"/>
      <c r="AGQ169" s="85"/>
      <c r="AGR169" s="85"/>
      <c r="AGS169" s="85"/>
      <c r="AGT169" s="85"/>
      <c r="AGU169" s="85"/>
      <c r="AGV169" s="85"/>
      <c r="AGW169" s="85"/>
      <c r="AGX169" s="85"/>
      <c r="AGY169" s="85"/>
      <c r="AGZ169" s="85"/>
      <c r="AHA169" s="85"/>
      <c r="AHB169" s="85"/>
      <c r="AHC169" s="85"/>
      <c r="AHD169" s="85"/>
      <c r="AHE169" s="85"/>
      <c r="AHF169" s="85"/>
      <c r="AHG169" s="85"/>
      <c r="AHH169" s="85"/>
      <c r="AHI169" s="85"/>
      <c r="AHJ169" s="85"/>
      <c r="AHK169" s="85"/>
      <c r="AHL169" s="85"/>
      <c r="AHM169" s="85"/>
      <c r="AHN169" s="85"/>
      <c r="AHO169" s="85"/>
      <c r="AHP169" s="85"/>
      <c r="AHQ169" s="85"/>
      <c r="AHR169" s="85"/>
      <c r="AHS169" s="85"/>
      <c r="AHT169" s="85"/>
      <c r="AHU169" s="85"/>
      <c r="AHV169" s="85"/>
      <c r="AHW169" s="85"/>
      <c r="AHX169" s="85"/>
      <c r="AHY169" s="85"/>
      <c r="AHZ169" s="85"/>
      <c r="AIA169" s="85"/>
      <c r="AIB169" s="85"/>
      <c r="AIC169" s="85"/>
      <c r="AID169" s="85"/>
      <c r="AIE169" s="85"/>
      <c r="AIF169" s="85"/>
      <c r="AIG169" s="85"/>
      <c r="AIH169" s="85"/>
      <c r="AII169" s="85"/>
      <c r="AIJ169" s="85"/>
      <c r="AIK169" s="85"/>
      <c r="AIL169" s="85"/>
      <c r="AIM169" s="85"/>
      <c r="AIN169" s="85"/>
      <c r="AIO169" s="85"/>
      <c r="AIP169" s="85"/>
      <c r="AIQ169" s="85"/>
      <c r="AIR169" s="85"/>
      <c r="AIS169" s="85"/>
      <c r="AIT169" s="85"/>
      <c r="AIU169" s="85"/>
      <c r="AIV169" s="85"/>
      <c r="AIW169" s="85"/>
      <c r="AIX169" s="85"/>
      <c r="AIY169" s="85"/>
      <c r="AIZ169" s="85"/>
      <c r="AJA169" s="85"/>
      <c r="AJB169" s="85"/>
      <c r="AJC169" s="85"/>
      <c r="AJD169" s="85"/>
      <c r="AJE169" s="85"/>
      <c r="AJF169" s="85"/>
      <c r="AJG169" s="85"/>
      <c r="AJH169" s="85"/>
      <c r="AJI169" s="85"/>
      <c r="AJJ169" s="85"/>
      <c r="AJK169" s="85"/>
      <c r="AJL169" s="85"/>
      <c r="AJM169" s="85"/>
      <c r="AJN169" s="85"/>
      <c r="AJO169" s="85"/>
      <c r="AJP169" s="85"/>
      <c r="AJQ169" s="85"/>
      <c r="AJR169" s="85"/>
      <c r="AJS169" s="85"/>
      <c r="AJT169" s="85"/>
      <c r="AJU169" s="85"/>
      <c r="AJV169" s="85"/>
      <c r="AJW169" s="85"/>
      <c r="AJX169" s="85"/>
      <c r="AJY169" s="85"/>
      <c r="AJZ169" s="85"/>
      <c r="AKA169" s="85"/>
      <c r="AKB169" s="85"/>
      <c r="AKC169" s="85"/>
      <c r="AKD169" s="85"/>
      <c r="AKE169" s="85"/>
      <c r="AKF169" s="85"/>
      <c r="AKG169" s="85"/>
      <c r="AKH169" s="85"/>
      <c r="AKI169" s="85"/>
      <c r="AKJ169" s="85"/>
      <c r="AKK169" s="85"/>
      <c r="AKL169" s="85"/>
      <c r="AKM169" s="85"/>
      <c r="AKN169" s="85"/>
      <c r="AKO169" s="85"/>
      <c r="AKP169" s="85"/>
      <c r="AKQ169" s="85"/>
      <c r="AKR169" s="85"/>
      <c r="AKS169" s="85"/>
      <c r="AKT169" s="85"/>
      <c r="AKU169" s="85"/>
      <c r="AKV169" s="85"/>
      <c r="AKW169" s="85"/>
      <c r="AKX169" s="85"/>
      <c r="AKY169" s="85"/>
      <c r="AKZ169" s="85"/>
      <c r="ALA169" s="85"/>
      <c r="ALB169" s="85"/>
      <c r="ALC169" s="85"/>
      <c r="ALD169" s="85"/>
      <c r="ALE169" s="85"/>
      <c r="ALF169" s="85"/>
      <c r="ALG169" s="85"/>
      <c r="ALH169" s="85"/>
      <c r="ALI169" s="85"/>
      <c r="ALJ169" s="85"/>
      <c r="ALK169" s="85"/>
      <c r="ALL169" s="85"/>
      <c r="ALM169" s="85"/>
      <c r="ALN169" s="85"/>
      <c r="ALO169" s="85"/>
      <c r="ALP169" s="85"/>
      <c r="ALQ169" s="85"/>
      <c r="ALR169" s="85"/>
      <c r="ALS169" s="85"/>
      <c r="ALT169" s="85"/>
      <c r="ALU169" s="85"/>
      <c r="ALV169" s="85"/>
      <c r="ALW169" s="85"/>
      <c r="ALX169" s="85"/>
      <c r="ALY169" s="85"/>
      <c r="ALZ169" s="85"/>
      <c r="AMA169" s="85"/>
      <c r="AMB169" s="85"/>
      <c r="AMC169" s="85"/>
      <c r="AMD169" s="85"/>
      <c r="AME169" s="85"/>
      <c r="AMF169" s="85"/>
      <c r="AMG169" s="85"/>
      <c r="AMH169" s="85"/>
      <c r="AMI169" s="85"/>
      <c r="AMJ169" s="85"/>
      <c r="AMK169" s="85"/>
      <c r="AML169" s="85"/>
      <c r="AMM169" s="85"/>
      <c r="AMN169" s="85"/>
      <c r="AMO169" s="85"/>
      <c r="AMP169" s="85"/>
      <c r="AMQ169" s="85"/>
      <c r="AMR169" s="85"/>
      <c r="AMS169" s="85"/>
      <c r="AMT169" s="85"/>
      <c r="AMU169" s="85"/>
      <c r="AMV169" s="85"/>
      <c r="AMW169" s="85"/>
      <c r="AMX169" s="85"/>
      <c r="AMY169" s="85"/>
      <c r="AMZ169" s="85"/>
      <c r="ANA169" s="85"/>
      <c r="ANB169" s="85"/>
      <c r="ANC169" s="85"/>
      <c r="AND169" s="85"/>
      <c r="ANE169" s="85"/>
      <c r="ANF169" s="85"/>
      <c r="ANG169" s="85"/>
      <c r="ANH169" s="85"/>
      <c r="ANI169" s="85"/>
      <c r="ANJ169" s="85"/>
      <c r="ANK169" s="85"/>
      <c r="ANL169" s="85"/>
      <c r="ANM169" s="85"/>
      <c r="ANN169" s="85"/>
      <c r="ANO169" s="85"/>
      <c r="ANP169" s="85"/>
      <c r="ANQ169" s="85"/>
      <c r="ANR169" s="85"/>
      <c r="ANS169" s="85"/>
      <c r="ANT169" s="85"/>
      <c r="ANU169" s="85"/>
      <c r="ANV169" s="85"/>
      <c r="ANW169" s="85"/>
      <c r="ANX169" s="85"/>
      <c r="ANY169" s="85"/>
      <c r="ANZ169" s="85"/>
      <c r="AOA169" s="85"/>
      <c r="AOB169" s="85"/>
      <c r="AOC169" s="85"/>
      <c r="AOD169" s="85"/>
      <c r="AOE169" s="85"/>
      <c r="AOF169" s="85"/>
      <c r="AOG169" s="85"/>
      <c r="AOH169" s="85"/>
      <c r="AOI169" s="85"/>
      <c r="AOJ169" s="85"/>
      <c r="AOK169" s="85"/>
      <c r="AOL169" s="85"/>
      <c r="AOM169" s="85"/>
      <c r="AON169" s="85"/>
      <c r="AOO169" s="85"/>
      <c r="AOP169" s="85"/>
      <c r="AOQ169" s="85"/>
      <c r="AOR169" s="85"/>
      <c r="AOS169" s="85"/>
      <c r="AOT169" s="85"/>
      <c r="AOU169" s="85"/>
      <c r="AOV169" s="85"/>
      <c r="AOW169" s="85"/>
      <c r="AOX169" s="85"/>
      <c r="AOY169" s="85"/>
      <c r="AOZ169" s="85"/>
      <c r="APA169" s="85"/>
      <c r="APB169" s="85"/>
      <c r="APC169" s="85"/>
      <c r="APD169" s="85"/>
      <c r="APE169" s="85"/>
      <c r="APF169" s="85"/>
      <c r="APG169" s="85"/>
      <c r="APH169" s="85"/>
      <c r="API169" s="85"/>
    </row>
    <row r="170" spans="1:1101" x14ac:dyDescent="0.25">
      <c r="A170" s="293"/>
      <c r="B170" s="293"/>
      <c r="C170" s="293"/>
      <c r="D170" s="293"/>
      <c r="E170" s="293"/>
      <c r="F170" s="293"/>
      <c r="G170" s="293"/>
      <c r="H170" s="293"/>
      <c r="I170" s="293"/>
      <c r="J170" s="85"/>
      <c r="K170" s="85"/>
      <c r="L170" s="85"/>
      <c r="M170" s="85"/>
      <c r="N170" s="85"/>
      <c r="O170" s="85"/>
      <c r="P170" s="85"/>
      <c r="Q170" s="85"/>
      <c r="R170" s="85"/>
      <c r="S170" s="85"/>
      <c r="T170" s="85"/>
      <c r="U170" s="85"/>
      <c r="V170" s="85"/>
      <c r="W170" s="85"/>
      <c r="X170" s="85"/>
      <c r="Y170" s="85"/>
      <c r="Z170" s="85"/>
      <c r="AA170" s="85"/>
      <c r="AB170" s="85"/>
      <c r="AC170" s="85"/>
      <c r="AD170" s="85"/>
      <c r="AE170" s="85"/>
      <c r="AF170" s="85"/>
      <c r="AG170" s="85"/>
      <c r="AH170" s="85"/>
      <c r="AI170" s="85"/>
      <c r="AJ170" s="85"/>
      <c r="AK170" s="85"/>
      <c r="AL170" s="85"/>
      <c r="AM170" s="85"/>
      <c r="AN170" s="85"/>
      <c r="AO170" s="85"/>
      <c r="AP170" s="85"/>
      <c r="AQ170" s="85"/>
      <c r="AR170" s="85"/>
      <c r="AS170" s="85"/>
      <c r="AT170" s="85"/>
      <c r="AU170" s="85"/>
      <c r="AV170" s="85"/>
      <c r="AW170" s="85"/>
      <c r="AX170" s="85"/>
      <c r="AY170" s="85"/>
      <c r="AZ170" s="85"/>
      <c r="BA170" s="85"/>
      <c r="BB170" s="85"/>
      <c r="BC170" s="85"/>
      <c r="BD170" s="85"/>
      <c r="BE170" s="85"/>
      <c r="BF170" s="85"/>
      <c r="BG170" s="85"/>
      <c r="BH170" s="85"/>
      <c r="BI170" s="85"/>
      <c r="BJ170" s="85"/>
      <c r="BK170" s="85"/>
      <c r="BL170" s="85"/>
      <c r="BM170" s="85"/>
      <c r="BN170" s="85"/>
      <c r="BO170" s="85"/>
      <c r="BP170" s="85"/>
      <c r="BQ170" s="85"/>
      <c r="BR170" s="85"/>
      <c r="BS170" s="85"/>
      <c r="BT170" s="85"/>
      <c r="BU170" s="85"/>
      <c r="BV170" s="85"/>
      <c r="BW170" s="85"/>
      <c r="BX170" s="85"/>
      <c r="BY170" s="85"/>
      <c r="BZ170" s="85"/>
      <c r="CA170" s="85"/>
      <c r="CB170" s="85"/>
      <c r="CC170" s="85"/>
      <c r="CD170" s="85"/>
      <c r="CE170" s="85"/>
      <c r="CF170" s="85"/>
      <c r="CG170" s="85"/>
      <c r="CH170" s="85"/>
      <c r="CI170" s="85"/>
      <c r="CJ170" s="85"/>
      <c r="CK170" s="85"/>
      <c r="CL170" s="85"/>
      <c r="CM170" s="85"/>
      <c r="CN170" s="85"/>
      <c r="CO170" s="85"/>
      <c r="CP170" s="85"/>
      <c r="CQ170" s="85"/>
      <c r="CR170" s="85"/>
      <c r="CS170" s="85"/>
      <c r="CT170" s="85"/>
      <c r="CU170" s="85"/>
      <c r="CV170" s="85"/>
      <c r="CW170" s="85"/>
      <c r="CX170" s="85"/>
      <c r="CY170" s="85"/>
      <c r="CZ170" s="85"/>
      <c r="DA170" s="85"/>
      <c r="DB170" s="85"/>
      <c r="DC170" s="85"/>
      <c r="DD170" s="85"/>
      <c r="DE170" s="85"/>
      <c r="DF170" s="85"/>
      <c r="DG170" s="85"/>
      <c r="DH170" s="85"/>
      <c r="DI170" s="85"/>
      <c r="DJ170" s="85"/>
      <c r="DK170" s="85"/>
      <c r="DL170" s="85"/>
      <c r="DM170" s="85"/>
      <c r="DN170" s="85"/>
      <c r="DO170" s="85"/>
      <c r="DP170" s="85"/>
      <c r="DQ170" s="85"/>
      <c r="DR170" s="85"/>
      <c r="DS170" s="85"/>
      <c r="DT170" s="85"/>
      <c r="DU170" s="85"/>
      <c r="DV170" s="85"/>
      <c r="DW170" s="85"/>
      <c r="DX170" s="85"/>
      <c r="DY170" s="85"/>
      <c r="DZ170" s="85"/>
      <c r="EA170" s="85"/>
      <c r="EB170" s="85"/>
      <c r="EC170" s="85"/>
      <c r="ED170" s="85"/>
      <c r="EE170" s="85"/>
      <c r="EF170" s="85"/>
      <c r="EG170" s="85"/>
      <c r="EH170" s="85"/>
      <c r="EI170" s="85"/>
      <c r="EJ170" s="85"/>
      <c r="EK170" s="85"/>
      <c r="EL170" s="85"/>
      <c r="EM170" s="85"/>
      <c r="EN170" s="85"/>
      <c r="EO170" s="85"/>
      <c r="EP170" s="85"/>
      <c r="EQ170" s="85"/>
      <c r="ER170" s="85"/>
      <c r="ES170" s="85"/>
      <c r="ET170" s="85"/>
      <c r="EU170" s="85"/>
      <c r="EV170" s="85"/>
      <c r="EW170" s="85"/>
      <c r="EX170" s="85"/>
      <c r="EY170" s="85"/>
      <c r="EZ170" s="85"/>
      <c r="FA170" s="85"/>
      <c r="FB170" s="85"/>
      <c r="FC170" s="85"/>
      <c r="FD170" s="85"/>
      <c r="FE170" s="85"/>
      <c r="FF170" s="85"/>
      <c r="FG170" s="85"/>
      <c r="FH170" s="85"/>
      <c r="FI170" s="85"/>
      <c r="FJ170" s="85"/>
      <c r="FK170" s="85"/>
      <c r="FL170" s="85"/>
      <c r="FM170" s="85"/>
      <c r="FN170" s="85"/>
      <c r="FO170" s="85"/>
      <c r="FP170" s="85"/>
      <c r="FQ170" s="85"/>
      <c r="FR170" s="85"/>
      <c r="FS170" s="85"/>
      <c r="FT170" s="85"/>
      <c r="FU170" s="85"/>
      <c r="FV170" s="85"/>
      <c r="FW170" s="85"/>
      <c r="FX170" s="85"/>
      <c r="FY170" s="85"/>
      <c r="FZ170" s="85"/>
      <c r="GA170" s="85"/>
      <c r="GB170" s="85"/>
      <c r="GC170" s="85"/>
      <c r="GD170" s="85"/>
      <c r="GE170" s="85"/>
      <c r="GF170" s="85"/>
      <c r="GG170" s="85"/>
      <c r="GH170" s="85"/>
      <c r="GI170" s="85"/>
      <c r="GJ170" s="85"/>
      <c r="GK170" s="85"/>
      <c r="GL170" s="85"/>
      <c r="GM170" s="85"/>
      <c r="GN170" s="85"/>
      <c r="GO170" s="85"/>
      <c r="GP170" s="85"/>
      <c r="GQ170" s="85"/>
      <c r="GR170" s="85"/>
      <c r="GS170" s="85"/>
      <c r="GT170" s="85"/>
      <c r="GU170" s="85"/>
      <c r="GV170" s="85"/>
      <c r="GW170" s="85"/>
      <c r="GX170" s="85"/>
      <c r="GY170" s="85"/>
      <c r="GZ170" s="85"/>
      <c r="HA170" s="85"/>
      <c r="HB170" s="85"/>
      <c r="HC170" s="85"/>
      <c r="HD170" s="85"/>
      <c r="HE170" s="85"/>
      <c r="HF170" s="85"/>
      <c r="HG170" s="85"/>
      <c r="HH170" s="85"/>
      <c r="HI170" s="85"/>
      <c r="HJ170" s="85"/>
      <c r="HK170" s="85"/>
      <c r="HL170" s="85"/>
      <c r="HM170" s="85"/>
      <c r="HN170" s="85"/>
      <c r="HO170" s="85"/>
      <c r="HP170" s="85"/>
      <c r="HQ170" s="85"/>
      <c r="HR170" s="85"/>
      <c r="HS170" s="85"/>
      <c r="HT170" s="85"/>
      <c r="HU170" s="85"/>
      <c r="HV170" s="85"/>
      <c r="HW170" s="85"/>
      <c r="HX170" s="85"/>
      <c r="HY170" s="85"/>
      <c r="HZ170" s="85"/>
      <c r="IA170" s="85"/>
      <c r="IB170" s="85"/>
      <c r="IC170" s="85"/>
      <c r="ID170" s="85"/>
      <c r="IE170" s="85"/>
      <c r="IF170" s="85"/>
      <c r="IG170" s="85"/>
      <c r="IH170" s="85"/>
      <c r="II170" s="85"/>
      <c r="IJ170" s="85"/>
      <c r="IK170" s="85"/>
      <c r="IL170" s="85"/>
      <c r="IM170" s="85"/>
      <c r="IN170" s="85"/>
      <c r="IO170" s="85"/>
      <c r="IP170" s="85"/>
      <c r="IQ170" s="85"/>
      <c r="IR170" s="85"/>
      <c r="IS170" s="85"/>
      <c r="IT170" s="85"/>
      <c r="IU170" s="85"/>
      <c r="IV170" s="85"/>
      <c r="IW170" s="85"/>
      <c r="IX170" s="85"/>
      <c r="IY170" s="85"/>
      <c r="IZ170" s="85"/>
      <c r="JA170" s="85"/>
      <c r="JB170" s="85"/>
      <c r="JC170" s="85"/>
      <c r="JD170" s="85"/>
      <c r="JE170" s="85"/>
      <c r="JF170" s="85"/>
      <c r="JG170" s="85"/>
      <c r="JH170" s="85"/>
      <c r="JI170" s="85"/>
      <c r="JJ170" s="85"/>
      <c r="JK170" s="85"/>
      <c r="JL170" s="85"/>
      <c r="JM170" s="85"/>
      <c r="JN170" s="85"/>
      <c r="JO170" s="85"/>
      <c r="JP170" s="85"/>
      <c r="JQ170" s="85"/>
      <c r="JR170" s="85"/>
      <c r="JS170" s="85"/>
      <c r="JT170" s="85"/>
      <c r="JU170" s="85"/>
      <c r="JV170" s="85"/>
      <c r="JW170" s="85"/>
      <c r="JX170" s="85"/>
      <c r="JY170" s="85"/>
      <c r="JZ170" s="85"/>
      <c r="KA170" s="85"/>
      <c r="KB170" s="85"/>
      <c r="KC170" s="85"/>
      <c r="KD170" s="85"/>
      <c r="KE170" s="85"/>
      <c r="KF170" s="85"/>
      <c r="KG170" s="85"/>
      <c r="KH170" s="85"/>
      <c r="KI170" s="85"/>
      <c r="KJ170" s="85"/>
      <c r="KK170" s="85"/>
      <c r="KL170" s="85"/>
      <c r="KM170" s="85"/>
      <c r="KN170" s="85"/>
      <c r="KO170" s="85"/>
      <c r="KP170" s="85"/>
      <c r="KQ170" s="85"/>
      <c r="KR170" s="85"/>
      <c r="KS170" s="85"/>
      <c r="KT170" s="85"/>
      <c r="KU170" s="85"/>
      <c r="KV170" s="85"/>
      <c r="KW170" s="85"/>
      <c r="KX170" s="85"/>
      <c r="KY170" s="85"/>
      <c r="KZ170" s="85"/>
      <c r="LA170" s="85"/>
      <c r="LB170" s="85"/>
      <c r="LC170" s="85"/>
      <c r="LD170" s="85"/>
      <c r="LE170" s="85"/>
      <c r="LF170" s="85"/>
      <c r="LG170" s="85"/>
      <c r="LH170" s="85"/>
      <c r="LI170" s="85"/>
      <c r="LJ170" s="85"/>
      <c r="LK170" s="85"/>
      <c r="LL170" s="85"/>
      <c r="LM170" s="85"/>
      <c r="LN170" s="85"/>
      <c r="LO170" s="85"/>
      <c r="LP170" s="85"/>
      <c r="LQ170" s="85"/>
      <c r="LR170" s="85"/>
      <c r="LS170" s="85"/>
      <c r="LT170" s="85"/>
      <c r="LU170" s="85"/>
      <c r="LV170" s="85"/>
      <c r="LW170" s="85"/>
      <c r="LX170" s="85"/>
      <c r="LY170" s="85"/>
      <c r="LZ170" s="85"/>
      <c r="MA170" s="85"/>
      <c r="MB170" s="85"/>
      <c r="MC170" s="85"/>
      <c r="MD170" s="85"/>
      <c r="ME170" s="85"/>
      <c r="MF170" s="85"/>
      <c r="MG170" s="85"/>
      <c r="MH170" s="85"/>
      <c r="MI170" s="85"/>
      <c r="MJ170" s="85"/>
      <c r="MK170" s="85"/>
      <c r="ML170" s="85"/>
      <c r="MM170" s="85"/>
      <c r="MN170" s="85"/>
      <c r="MO170" s="85"/>
      <c r="MP170" s="85"/>
      <c r="MQ170" s="85"/>
      <c r="MR170" s="85"/>
      <c r="MS170" s="85"/>
      <c r="MT170" s="85"/>
      <c r="MU170" s="85"/>
      <c r="MV170" s="85"/>
      <c r="MW170" s="85"/>
      <c r="MX170" s="85"/>
      <c r="MY170" s="85"/>
      <c r="MZ170" s="85"/>
      <c r="NA170" s="85"/>
      <c r="NB170" s="85"/>
      <c r="NC170" s="85"/>
      <c r="ND170" s="85"/>
      <c r="NE170" s="85"/>
      <c r="NF170" s="85"/>
      <c r="NG170" s="85"/>
      <c r="NH170" s="85"/>
      <c r="NI170" s="85"/>
      <c r="NJ170" s="85"/>
      <c r="NK170" s="85"/>
      <c r="NL170" s="85"/>
      <c r="NM170" s="85"/>
      <c r="NN170" s="85"/>
      <c r="NO170" s="85"/>
      <c r="NP170" s="85"/>
      <c r="NQ170" s="85"/>
      <c r="NR170" s="85"/>
      <c r="NS170" s="85"/>
      <c r="NT170" s="85"/>
      <c r="NU170" s="85"/>
      <c r="NV170" s="85"/>
      <c r="NW170" s="85"/>
      <c r="NX170" s="85"/>
      <c r="NY170" s="85"/>
      <c r="NZ170" s="85"/>
      <c r="OA170" s="85"/>
      <c r="OB170" s="85"/>
      <c r="OC170" s="85"/>
      <c r="OD170" s="85"/>
      <c r="OE170" s="85"/>
      <c r="OF170" s="85"/>
      <c r="OG170" s="85"/>
      <c r="OH170" s="85"/>
      <c r="OI170" s="85"/>
      <c r="OJ170" s="85"/>
      <c r="OK170" s="85"/>
      <c r="OL170" s="85"/>
      <c r="OM170" s="85"/>
      <c r="ON170" s="85"/>
      <c r="OO170" s="85"/>
      <c r="OP170" s="85"/>
      <c r="OQ170" s="85"/>
      <c r="OR170" s="85"/>
      <c r="OS170" s="85"/>
      <c r="OT170" s="85"/>
      <c r="OU170" s="85"/>
      <c r="OV170" s="85"/>
      <c r="OW170" s="85"/>
      <c r="OX170" s="85"/>
      <c r="OY170" s="85"/>
      <c r="OZ170" s="85"/>
      <c r="PA170" s="85"/>
      <c r="PB170" s="85"/>
      <c r="PC170" s="85"/>
      <c r="PD170" s="85"/>
      <c r="PE170" s="85"/>
      <c r="PF170" s="85"/>
      <c r="PG170" s="85"/>
      <c r="PH170" s="85"/>
      <c r="PI170" s="85"/>
      <c r="PJ170" s="85"/>
      <c r="PK170" s="85"/>
      <c r="PL170" s="85"/>
      <c r="PM170" s="85"/>
      <c r="PN170" s="85"/>
      <c r="PO170" s="85"/>
      <c r="PP170" s="85"/>
      <c r="PQ170" s="85"/>
      <c r="PR170" s="85"/>
      <c r="PS170" s="85"/>
      <c r="PT170" s="85"/>
      <c r="PU170" s="85"/>
      <c r="PV170" s="85"/>
      <c r="PW170" s="85"/>
      <c r="PX170" s="85"/>
      <c r="PY170" s="85"/>
      <c r="PZ170" s="85"/>
      <c r="QA170" s="85"/>
      <c r="QB170" s="85"/>
      <c r="QC170" s="85"/>
      <c r="QD170" s="85"/>
      <c r="QE170" s="85"/>
      <c r="QF170" s="85"/>
      <c r="QG170" s="85"/>
      <c r="QH170" s="85"/>
      <c r="QI170" s="85"/>
      <c r="QJ170" s="85"/>
      <c r="QK170" s="85"/>
      <c r="QL170" s="85"/>
      <c r="QM170" s="85"/>
      <c r="QN170" s="85"/>
      <c r="QO170" s="85"/>
      <c r="QP170" s="85"/>
      <c r="QQ170" s="85"/>
      <c r="QR170" s="85"/>
      <c r="QS170" s="85"/>
      <c r="QT170" s="85"/>
      <c r="QU170" s="85"/>
      <c r="QV170" s="85"/>
      <c r="QW170" s="85"/>
      <c r="QX170" s="85"/>
      <c r="QY170" s="85"/>
      <c r="QZ170" s="85"/>
      <c r="RA170" s="85"/>
      <c r="RB170" s="85"/>
      <c r="RC170" s="85"/>
      <c r="RD170" s="85"/>
      <c r="RE170" s="85"/>
      <c r="RF170" s="85"/>
      <c r="RG170" s="85"/>
      <c r="RH170" s="85"/>
      <c r="RI170" s="85"/>
      <c r="RJ170" s="85"/>
      <c r="RK170" s="85"/>
      <c r="RL170" s="85"/>
      <c r="RM170" s="85"/>
      <c r="RN170" s="85"/>
      <c r="RO170" s="85"/>
      <c r="RP170" s="85"/>
      <c r="RQ170" s="85"/>
      <c r="RR170" s="85"/>
      <c r="RS170" s="85"/>
      <c r="RT170" s="85"/>
      <c r="RU170" s="85"/>
      <c r="RV170" s="85"/>
      <c r="RW170" s="85"/>
      <c r="RX170" s="85"/>
      <c r="RY170" s="85"/>
      <c r="RZ170" s="85"/>
      <c r="SA170" s="85"/>
      <c r="SB170" s="85"/>
      <c r="SC170" s="85"/>
      <c r="SD170" s="85"/>
      <c r="SE170" s="85"/>
      <c r="SF170" s="85"/>
      <c r="SG170" s="85"/>
      <c r="SH170" s="85"/>
      <c r="SI170" s="85"/>
      <c r="SJ170" s="85"/>
      <c r="SK170" s="85"/>
      <c r="SL170" s="85"/>
      <c r="SM170" s="85"/>
      <c r="SN170" s="85"/>
      <c r="SO170" s="85"/>
      <c r="SP170" s="85"/>
      <c r="SQ170" s="85"/>
      <c r="SR170" s="85"/>
      <c r="SS170" s="85"/>
      <c r="ST170" s="85"/>
      <c r="SU170" s="85"/>
      <c r="SV170" s="85"/>
      <c r="SW170" s="85"/>
      <c r="SX170" s="85"/>
      <c r="SY170" s="85"/>
      <c r="SZ170" s="85"/>
      <c r="TA170" s="85"/>
      <c r="TB170" s="85"/>
      <c r="TC170" s="85"/>
      <c r="TD170" s="85"/>
      <c r="TE170" s="85"/>
      <c r="TF170" s="85"/>
      <c r="TG170" s="85"/>
      <c r="TH170" s="85"/>
      <c r="TI170" s="85"/>
      <c r="TJ170" s="85"/>
      <c r="TK170" s="85"/>
      <c r="TL170" s="85"/>
      <c r="TM170" s="85"/>
      <c r="TN170" s="85"/>
      <c r="TO170" s="85"/>
      <c r="TP170" s="85"/>
      <c r="TQ170" s="85"/>
      <c r="TR170" s="85"/>
      <c r="TS170" s="85"/>
      <c r="TT170" s="85"/>
      <c r="TU170" s="85"/>
      <c r="TV170" s="85"/>
      <c r="TW170" s="85"/>
      <c r="TX170" s="85"/>
      <c r="TY170" s="85"/>
      <c r="TZ170" s="85"/>
      <c r="UA170" s="85"/>
      <c r="UB170" s="85"/>
      <c r="UC170" s="85"/>
      <c r="UD170" s="85"/>
      <c r="UE170" s="85"/>
      <c r="UF170" s="85"/>
      <c r="UG170" s="85"/>
      <c r="UH170" s="85"/>
      <c r="UI170" s="85"/>
      <c r="UJ170" s="85"/>
      <c r="UK170" s="85"/>
      <c r="UL170" s="85"/>
      <c r="UM170" s="85"/>
      <c r="UN170" s="85"/>
      <c r="UO170" s="85"/>
      <c r="UP170" s="85"/>
      <c r="UQ170" s="85"/>
      <c r="UR170" s="85"/>
      <c r="US170" s="85"/>
      <c r="UT170" s="85"/>
      <c r="UU170" s="85"/>
      <c r="UV170" s="85"/>
      <c r="UW170" s="85"/>
      <c r="UX170" s="85"/>
      <c r="UY170" s="85"/>
      <c r="UZ170" s="85"/>
      <c r="VA170" s="85"/>
      <c r="VB170" s="85"/>
      <c r="VC170" s="85"/>
      <c r="VD170" s="85"/>
      <c r="VE170" s="85"/>
      <c r="VF170" s="85"/>
      <c r="VG170" s="85"/>
      <c r="VH170" s="85"/>
      <c r="VI170" s="85"/>
      <c r="VJ170" s="85"/>
      <c r="VK170" s="85"/>
      <c r="VL170" s="85"/>
      <c r="VM170" s="85"/>
      <c r="VN170" s="85"/>
      <c r="VO170" s="85"/>
      <c r="VP170" s="85"/>
      <c r="VQ170" s="85"/>
      <c r="VR170" s="85"/>
      <c r="VS170" s="85"/>
      <c r="VT170" s="85"/>
      <c r="VU170" s="85"/>
      <c r="VV170" s="85"/>
      <c r="VW170" s="85"/>
      <c r="VX170" s="85"/>
      <c r="VY170" s="85"/>
      <c r="VZ170" s="85"/>
      <c r="WA170" s="85"/>
      <c r="WB170" s="85"/>
      <c r="WC170" s="85"/>
      <c r="WD170" s="85"/>
      <c r="WE170" s="85"/>
      <c r="WF170" s="85"/>
      <c r="WG170" s="85"/>
      <c r="WH170" s="85"/>
      <c r="WI170" s="85"/>
      <c r="WJ170" s="85"/>
      <c r="WK170" s="85"/>
      <c r="WL170" s="85"/>
      <c r="WM170" s="85"/>
      <c r="WN170" s="85"/>
      <c r="WO170" s="85"/>
      <c r="WP170" s="85"/>
      <c r="WQ170" s="85"/>
      <c r="WR170" s="85"/>
      <c r="WS170" s="85"/>
      <c r="WT170" s="85"/>
      <c r="WU170" s="85"/>
      <c r="WV170" s="85"/>
      <c r="WW170" s="85"/>
      <c r="WX170" s="85"/>
      <c r="WY170" s="85"/>
      <c r="WZ170" s="85"/>
      <c r="XA170" s="85"/>
      <c r="XB170" s="85"/>
      <c r="XC170" s="85"/>
      <c r="XD170" s="85"/>
      <c r="XE170" s="85"/>
      <c r="XF170" s="85"/>
      <c r="XG170" s="85"/>
      <c r="XH170" s="85"/>
      <c r="XI170" s="85"/>
      <c r="XJ170" s="85"/>
      <c r="XK170" s="85"/>
      <c r="XL170" s="85"/>
      <c r="XM170" s="85"/>
      <c r="XN170" s="85"/>
      <c r="XO170" s="85"/>
      <c r="XP170" s="85"/>
      <c r="XQ170" s="85"/>
      <c r="XR170" s="85"/>
      <c r="XS170" s="85"/>
      <c r="XT170" s="85"/>
      <c r="XU170" s="85"/>
      <c r="XV170" s="85"/>
      <c r="XW170" s="85"/>
      <c r="XX170" s="85"/>
      <c r="XY170" s="85"/>
      <c r="XZ170" s="85"/>
      <c r="YA170" s="85"/>
      <c r="YB170" s="85"/>
      <c r="YC170" s="85"/>
      <c r="YD170" s="85"/>
      <c r="YE170" s="85"/>
      <c r="YF170" s="85"/>
      <c r="YG170" s="85"/>
      <c r="YH170" s="85"/>
      <c r="YI170" s="85"/>
      <c r="YJ170" s="85"/>
      <c r="YK170" s="85"/>
      <c r="YL170" s="85"/>
      <c r="YM170" s="85"/>
      <c r="YN170" s="85"/>
      <c r="YO170" s="85"/>
      <c r="YP170" s="85"/>
      <c r="YQ170" s="85"/>
      <c r="YR170" s="85"/>
      <c r="YS170" s="85"/>
      <c r="YT170" s="85"/>
      <c r="YU170" s="85"/>
      <c r="YV170" s="85"/>
      <c r="YW170" s="85"/>
      <c r="YX170" s="85"/>
      <c r="YY170" s="85"/>
      <c r="YZ170" s="85"/>
      <c r="ZA170" s="85"/>
      <c r="ZB170" s="85"/>
      <c r="ZC170" s="85"/>
      <c r="ZD170" s="85"/>
      <c r="ZE170" s="85"/>
      <c r="ZF170" s="85"/>
      <c r="ZG170" s="85"/>
      <c r="ZH170" s="85"/>
      <c r="ZI170" s="85"/>
      <c r="ZJ170" s="85"/>
      <c r="ZK170" s="85"/>
      <c r="ZL170" s="85"/>
      <c r="ZM170" s="85"/>
      <c r="ZN170" s="85"/>
      <c r="ZO170" s="85"/>
      <c r="ZP170" s="85"/>
      <c r="ZQ170" s="85"/>
      <c r="ZR170" s="85"/>
      <c r="ZS170" s="85"/>
      <c r="ZT170" s="85"/>
      <c r="ZU170" s="85"/>
      <c r="ZV170" s="85"/>
      <c r="ZW170" s="85"/>
      <c r="ZX170" s="85"/>
      <c r="ZY170" s="85"/>
      <c r="ZZ170" s="85"/>
      <c r="AAA170" s="85"/>
      <c r="AAB170" s="85"/>
      <c r="AAC170" s="85"/>
      <c r="AAD170" s="85"/>
      <c r="AAE170" s="85"/>
      <c r="AAF170" s="85"/>
      <c r="AAG170" s="85"/>
      <c r="AAH170" s="85"/>
      <c r="AAI170" s="85"/>
      <c r="AAJ170" s="85"/>
      <c r="AAK170" s="85"/>
      <c r="AAL170" s="85"/>
      <c r="AAM170" s="85"/>
      <c r="AAN170" s="85"/>
      <c r="AAO170" s="85"/>
      <c r="AAP170" s="85"/>
      <c r="AAQ170" s="85"/>
      <c r="AAR170" s="85"/>
      <c r="AAS170" s="85"/>
      <c r="AAT170" s="85"/>
      <c r="AAU170" s="85"/>
      <c r="AAV170" s="85"/>
      <c r="AAW170" s="85"/>
      <c r="AAX170" s="85"/>
      <c r="AAY170" s="85"/>
      <c r="AAZ170" s="85"/>
      <c r="ABA170" s="85"/>
      <c r="ABB170" s="85"/>
      <c r="ABC170" s="85"/>
      <c r="ABD170" s="85"/>
      <c r="ABE170" s="85"/>
      <c r="ABF170" s="85"/>
      <c r="ABG170" s="85"/>
      <c r="ABH170" s="85"/>
      <c r="ABI170" s="85"/>
      <c r="ABJ170" s="85"/>
      <c r="ABK170" s="85"/>
      <c r="ABL170" s="85"/>
      <c r="ABM170" s="85"/>
      <c r="ABN170" s="85"/>
      <c r="ABO170" s="85"/>
      <c r="ABP170" s="85"/>
      <c r="ABQ170" s="85"/>
      <c r="ABR170" s="85"/>
      <c r="ABS170" s="85"/>
      <c r="ABT170" s="85"/>
      <c r="ABU170" s="85"/>
      <c r="ABV170" s="85"/>
      <c r="ABW170" s="85"/>
      <c r="ABX170" s="85"/>
      <c r="ABY170" s="85"/>
      <c r="ABZ170" s="85"/>
      <c r="ACA170" s="85"/>
      <c r="ACB170" s="85"/>
      <c r="ACC170" s="85"/>
      <c r="ACD170" s="85"/>
      <c r="ACE170" s="85"/>
      <c r="ACF170" s="85"/>
      <c r="ACG170" s="85"/>
      <c r="ACH170" s="85"/>
      <c r="ACI170" s="85"/>
      <c r="ACJ170" s="85"/>
      <c r="ACK170" s="85"/>
      <c r="ACL170" s="85"/>
      <c r="ACM170" s="85"/>
      <c r="ACN170" s="85"/>
      <c r="ACO170" s="85"/>
      <c r="ACP170" s="85"/>
      <c r="ACQ170" s="85"/>
      <c r="ACR170" s="85"/>
      <c r="ACS170" s="85"/>
      <c r="ACT170" s="85"/>
      <c r="ACU170" s="85"/>
      <c r="ACV170" s="85"/>
      <c r="ACW170" s="85"/>
      <c r="ACX170" s="85"/>
      <c r="ACY170" s="85"/>
      <c r="ACZ170" s="85"/>
      <c r="ADA170" s="85"/>
      <c r="ADB170" s="85"/>
      <c r="ADC170" s="85"/>
      <c r="ADD170" s="85"/>
      <c r="ADE170" s="85"/>
      <c r="ADF170" s="85"/>
      <c r="ADG170" s="85"/>
      <c r="ADH170" s="85"/>
      <c r="ADI170" s="85"/>
      <c r="ADJ170" s="85"/>
      <c r="ADK170" s="85"/>
      <c r="ADL170" s="85"/>
      <c r="ADM170" s="85"/>
      <c r="ADN170" s="85"/>
      <c r="ADO170" s="85"/>
      <c r="ADP170" s="85"/>
      <c r="ADQ170" s="85"/>
      <c r="ADR170" s="85"/>
      <c r="ADS170" s="85"/>
      <c r="ADT170" s="85"/>
      <c r="ADU170" s="85"/>
      <c r="ADV170" s="85"/>
      <c r="ADW170" s="85"/>
      <c r="ADX170" s="85"/>
      <c r="ADY170" s="85"/>
      <c r="ADZ170" s="85"/>
      <c r="AEA170" s="85"/>
      <c r="AEB170" s="85"/>
      <c r="AEC170" s="85"/>
      <c r="AED170" s="85"/>
      <c r="AEE170" s="85"/>
      <c r="AEF170" s="85"/>
      <c r="AEG170" s="85"/>
      <c r="AEH170" s="85"/>
      <c r="AEI170" s="85"/>
      <c r="AEJ170" s="85"/>
      <c r="AEK170" s="85"/>
      <c r="AEL170" s="85"/>
      <c r="AEM170" s="85"/>
      <c r="AEN170" s="85"/>
      <c r="AEO170" s="85"/>
      <c r="AEP170" s="85"/>
      <c r="AEQ170" s="85"/>
      <c r="AER170" s="85"/>
      <c r="AES170" s="85"/>
      <c r="AET170" s="85"/>
      <c r="AEU170" s="85"/>
      <c r="AEV170" s="85"/>
      <c r="AEW170" s="85"/>
      <c r="AEX170" s="85"/>
      <c r="AEY170" s="85"/>
      <c r="AEZ170" s="85"/>
      <c r="AFA170" s="85"/>
      <c r="AFB170" s="85"/>
      <c r="AFC170" s="85"/>
      <c r="AFD170" s="85"/>
      <c r="AFE170" s="85"/>
      <c r="AFF170" s="85"/>
      <c r="AFG170" s="85"/>
      <c r="AFH170" s="85"/>
      <c r="AFI170" s="85"/>
      <c r="AFJ170" s="85"/>
      <c r="AFK170" s="85"/>
      <c r="AFL170" s="85"/>
      <c r="AFM170" s="85"/>
      <c r="AFN170" s="85"/>
      <c r="AFO170" s="85"/>
      <c r="AFP170" s="85"/>
      <c r="AFQ170" s="85"/>
      <c r="AFR170" s="85"/>
      <c r="AFS170" s="85"/>
      <c r="AFT170" s="85"/>
      <c r="AFU170" s="85"/>
      <c r="AFV170" s="85"/>
      <c r="AFW170" s="85"/>
      <c r="AFX170" s="85"/>
      <c r="AFY170" s="85"/>
      <c r="AFZ170" s="85"/>
      <c r="AGA170" s="85"/>
      <c r="AGB170" s="85"/>
      <c r="AGC170" s="85"/>
      <c r="AGD170" s="85"/>
      <c r="AGE170" s="85"/>
      <c r="AGF170" s="85"/>
      <c r="AGG170" s="85"/>
      <c r="AGH170" s="85"/>
      <c r="AGI170" s="85"/>
      <c r="AGJ170" s="85"/>
      <c r="AGK170" s="85"/>
      <c r="AGL170" s="85"/>
      <c r="AGM170" s="85"/>
      <c r="AGN170" s="85"/>
      <c r="AGO170" s="85"/>
      <c r="AGP170" s="85"/>
      <c r="AGQ170" s="85"/>
      <c r="AGR170" s="85"/>
      <c r="AGS170" s="85"/>
      <c r="AGT170" s="85"/>
      <c r="AGU170" s="85"/>
      <c r="AGV170" s="85"/>
      <c r="AGW170" s="85"/>
      <c r="AGX170" s="85"/>
      <c r="AGY170" s="85"/>
      <c r="AGZ170" s="85"/>
      <c r="AHA170" s="85"/>
      <c r="AHB170" s="85"/>
      <c r="AHC170" s="85"/>
      <c r="AHD170" s="85"/>
      <c r="AHE170" s="85"/>
      <c r="AHF170" s="85"/>
      <c r="AHG170" s="85"/>
      <c r="AHH170" s="85"/>
      <c r="AHI170" s="85"/>
      <c r="AHJ170" s="85"/>
      <c r="AHK170" s="85"/>
      <c r="AHL170" s="85"/>
      <c r="AHM170" s="85"/>
      <c r="AHN170" s="85"/>
      <c r="AHO170" s="85"/>
      <c r="AHP170" s="85"/>
      <c r="AHQ170" s="85"/>
      <c r="AHR170" s="85"/>
      <c r="AHS170" s="85"/>
      <c r="AHT170" s="85"/>
      <c r="AHU170" s="85"/>
      <c r="AHV170" s="85"/>
      <c r="AHW170" s="85"/>
      <c r="AHX170" s="85"/>
      <c r="AHY170" s="85"/>
      <c r="AHZ170" s="85"/>
      <c r="AIA170" s="85"/>
      <c r="AIB170" s="85"/>
      <c r="AIC170" s="85"/>
      <c r="AID170" s="85"/>
      <c r="AIE170" s="85"/>
      <c r="AIF170" s="85"/>
      <c r="AIG170" s="85"/>
      <c r="AIH170" s="85"/>
      <c r="AII170" s="85"/>
      <c r="AIJ170" s="85"/>
      <c r="AIK170" s="85"/>
      <c r="AIL170" s="85"/>
      <c r="AIM170" s="85"/>
      <c r="AIN170" s="85"/>
      <c r="AIO170" s="85"/>
      <c r="AIP170" s="85"/>
      <c r="AIQ170" s="85"/>
      <c r="AIR170" s="85"/>
      <c r="AIS170" s="85"/>
      <c r="AIT170" s="85"/>
      <c r="AIU170" s="85"/>
      <c r="AIV170" s="85"/>
      <c r="AIW170" s="85"/>
      <c r="AIX170" s="85"/>
      <c r="AIY170" s="85"/>
      <c r="AIZ170" s="85"/>
      <c r="AJA170" s="85"/>
      <c r="AJB170" s="85"/>
      <c r="AJC170" s="85"/>
      <c r="AJD170" s="85"/>
      <c r="AJE170" s="85"/>
      <c r="AJF170" s="85"/>
      <c r="AJG170" s="85"/>
      <c r="AJH170" s="85"/>
      <c r="AJI170" s="85"/>
      <c r="AJJ170" s="85"/>
      <c r="AJK170" s="85"/>
      <c r="AJL170" s="85"/>
      <c r="AJM170" s="85"/>
      <c r="AJN170" s="85"/>
      <c r="AJO170" s="85"/>
      <c r="AJP170" s="85"/>
      <c r="AJQ170" s="85"/>
      <c r="AJR170" s="85"/>
      <c r="AJS170" s="85"/>
      <c r="AJT170" s="85"/>
      <c r="AJU170" s="85"/>
      <c r="AJV170" s="85"/>
      <c r="AJW170" s="85"/>
      <c r="AJX170" s="85"/>
      <c r="AJY170" s="85"/>
      <c r="AJZ170" s="85"/>
      <c r="AKA170" s="85"/>
      <c r="AKB170" s="85"/>
      <c r="AKC170" s="85"/>
      <c r="AKD170" s="85"/>
      <c r="AKE170" s="85"/>
      <c r="AKF170" s="85"/>
      <c r="AKG170" s="85"/>
      <c r="AKH170" s="85"/>
      <c r="AKI170" s="85"/>
      <c r="AKJ170" s="85"/>
      <c r="AKK170" s="85"/>
      <c r="AKL170" s="85"/>
      <c r="AKM170" s="85"/>
      <c r="AKN170" s="85"/>
      <c r="AKO170" s="85"/>
      <c r="AKP170" s="85"/>
      <c r="AKQ170" s="85"/>
      <c r="AKR170" s="85"/>
      <c r="AKS170" s="85"/>
      <c r="AKT170" s="85"/>
      <c r="AKU170" s="85"/>
      <c r="AKV170" s="85"/>
      <c r="AKW170" s="85"/>
      <c r="AKX170" s="85"/>
      <c r="AKY170" s="85"/>
      <c r="AKZ170" s="85"/>
      <c r="ALA170" s="85"/>
      <c r="ALB170" s="85"/>
      <c r="ALC170" s="85"/>
      <c r="ALD170" s="85"/>
      <c r="ALE170" s="85"/>
      <c r="ALF170" s="85"/>
      <c r="ALG170" s="85"/>
      <c r="ALH170" s="85"/>
      <c r="ALI170" s="85"/>
      <c r="ALJ170" s="85"/>
      <c r="ALK170" s="85"/>
      <c r="ALL170" s="85"/>
      <c r="ALM170" s="85"/>
      <c r="ALN170" s="85"/>
      <c r="ALO170" s="85"/>
      <c r="ALP170" s="85"/>
      <c r="ALQ170" s="85"/>
      <c r="ALR170" s="85"/>
      <c r="ALS170" s="85"/>
      <c r="ALT170" s="85"/>
      <c r="ALU170" s="85"/>
      <c r="ALV170" s="85"/>
      <c r="ALW170" s="85"/>
      <c r="ALX170" s="85"/>
      <c r="ALY170" s="85"/>
      <c r="ALZ170" s="85"/>
      <c r="AMA170" s="85"/>
      <c r="AMB170" s="85"/>
      <c r="AMC170" s="85"/>
      <c r="AMD170" s="85"/>
      <c r="AME170" s="85"/>
      <c r="AMF170" s="85"/>
      <c r="AMG170" s="85"/>
      <c r="AMH170" s="85"/>
      <c r="AMI170" s="85"/>
      <c r="AMJ170" s="85"/>
      <c r="AMK170" s="85"/>
      <c r="AML170" s="85"/>
      <c r="AMM170" s="85"/>
      <c r="AMN170" s="85"/>
      <c r="AMO170" s="85"/>
      <c r="AMP170" s="85"/>
      <c r="AMQ170" s="85"/>
      <c r="AMR170" s="85"/>
      <c r="AMS170" s="85"/>
      <c r="AMT170" s="85"/>
      <c r="AMU170" s="85"/>
      <c r="AMV170" s="85"/>
      <c r="AMW170" s="85"/>
      <c r="AMX170" s="85"/>
      <c r="AMY170" s="85"/>
      <c r="AMZ170" s="85"/>
      <c r="ANA170" s="85"/>
      <c r="ANB170" s="85"/>
      <c r="ANC170" s="85"/>
      <c r="AND170" s="85"/>
      <c r="ANE170" s="85"/>
      <c r="ANF170" s="85"/>
      <c r="ANG170" s="85"/>
      <c r="ANH170" s="85"/>
      <c r="ANI170" s="85"/>
      <c r="ANJ170" s="85"/>
      <c r="ANK170" s="85"/>
      <c r="ANL170" s="85"/>
      <c r="ANM170" s="85"/>
      <c r="ANN170" s="85"/>
      <c r="ANO170" s="85"/>
      <c r="ANP170" s="85"/>
      <c r="ANQ170" s="85"/>
      <c r="ANR170" s="85"/>
      <c r="ANS170" s="85"/>
      <c r="ANT170" s="85"/>
      <c r="ANU170" s="85"/>
      <c r="ANV170" s="85"/>
      <c r="ANW170" s="85"/>
      <c r="ANX170" s="85"/>
      <c r="ANY170" s="85"/>
      <c r="ANZ170" s="85"/>
      <c r="AOA170" s="85"/>
      <c r="AOB170" s="85"/>
      <c r="AOC170" s="85"/>
      <c r="AOD170" s="85"/>
      <c r="AOE170" s="85"/>
      <c r="AOF170" s="85"/>
      <c r="AOG170" s="85"/>
      <c r="AOH170" s="85"/>
      <c r="AOI170" s="85"/>
      <c r="AOJ170" s="85"/>
      <c r="AOK170" s="85"/>
      <c r="AOL170" s="85"/>
      <c r="AOM170" s="85"/>
      <c r="AON170" s="85"/>
      <c r="AOO170" s="85"/>
      <c r="AOP170" s="85"/>
      <c r="AOQ170" s="85"/>
      <c r="AOR170" s="85"/>
      <c r="AOS170" s="85"/>
      <c r="AOT170" s="85"/>
      <c r="AOU170" s="85"/>
      <c r="AOV170" s="85"/>
      <c r="AOW170" s="85"/>
      <c r="AOX170" s="85"/>
      <c r="AOY170" s="85"/>
      <c r="AOZ170" s="85"/>
      <c r="APA170" s="85"/>
      <c r="APB170" s="85"/>
      <c r="APC170" s="85"/>
      <c r="APD170" s="85"/>
      <c r="APE170" s="85"/>
      <c r="APF170" s="85"/>
      <c r="APG170" s="85"/>
      <c r="APH170" s="85"/>
      <c r="API170" s="85"/>
    </row>
    <row r="171" spans="1:1101" x14ac:dyDescent="0.25">
      <c r="A171" s="179"/>
      <c r="B171" s="179"/>
      <c r="C171" s="179"/>
      <c r="D171" s="179"/>
      <c r="E171" s="179"/>
      <c r="F171" s="182"/>
      <c r="G171" s="182"/>
      <c r="H171" s="179"/>
      <c r="I171" s="179"/>
    </row>
  </sheetData>
  <mergeCells count="13">
    <mergeCell ref="A169:I170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  <mergeCell ref="D8:D9"/>
    <mergeCell ref="E8:E9"/>
  </mergeCells>
  <pageMargins left="0.31496062992125984" right="0.31496062992125984" top="0.15748031496062992" bottom="0.35433070866141736" header="0.31496062992125984" footer="0.31496062992125984"/>
  <pageSetup paperSize="9" scale="7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B7CDD-ACBB-47C0-BDE7-32FDB9376836}">
  <sheetPr>
    <tabColor theme="5" tint="0.59999389629810485"/>
  </sheetPr>
  <dimension ref="A1:I62"/>
  <sheetViews>
    <sheetView zoomScale="80" zoomScaleNormal="80" workbookViewId="0">
      <selection activeCell="P14" sqref="P14"/>
    </sheetView>
  </sheetViews>
  <sheetFormatPr defaultColWidth="9.140625" defaultRowHeight="16.5" x14ac:dyDescent="0.25"/>
  <cols>
    <col min="1" max="1" width="66.7109375" style="208" customWidth="1"/>
    <col min="2" max="2" width="13.140625" style="209" customWidth="1"/>
    <col min="3" max="3" width="11.140625" style="209" customWidth="1"/>
    <col min="4" max="4" width="12.85546875" style="209" customWidth="1"/>
    <col min="5" max="5" width="16.140625" style="209" customWidth="1"/>
    <col min="6" max="6" width="14" style="209" customWidth="1"/>
    <col min="7" max="7" width="17" style="209" customWidth="1"/>
    <col min="8" max="8" width="20.85546875" style="209" customWidth="1"/>
    <col min="9" max="9" width="18.85546875" style="209" customWidth="1"/>
    <col min="10" max="16384" width="9.140625" style="209"/>
  </cols>
  <sheetData>
    <row r="1" spans="1:9" x14ac:dyDescent="0.25">
      <c r="H1" s="301" t="s">
        <v>339</v>
      </c>
      <c r="I1" s="301"/>
    </row>
    <row r="2" spans="1:9" s="183" customFormat="1" ht="39.75" customHeight="1" x14ac:dyDescent="0.25">
      <c r="A2" s="302" t="s">
        <v>297</v>
      </c>
      <c r="B2" s="302"/>
      <c r="C2" s="302"/>
      <c r="D2" s="302"/>
      <c r="E2" s="302"/>
      <c r="F2" s="302"/>
      <c r="G2" s="302"/>
      <c r="H2" s="302"/>
      <c r="I2" s="302"/>
    </row>
    <row r="4" spans="1:9" x14ac:dyDescent="0.25">
      <c r="A4" s="210" t="s">
        <v>321</v>
      </c>
      <c r="D4" s="211">
        <v>174</v>
      </c>
    </row>
    <row r="5" spans="1:9" x14ac:dyDescent="0.25">
      <c r="A5" s="208" t="s">
        <v>322</v>
      </c>
      <c r="D5" s="211">
        <v>152</v>
      </c>
    </row>
    <row r="6" spans="1:9" x14ac:dyDescent="0.25">
      <c r="E6" s="212"/>
      <c r="H6" s="212"/>
    </row>
    <row r="7" spans="1:9" ht="30" customHeight="1" x14ac:dyDescent="0.25">
      <c r="A7" s="303"/>
      <c r="B7" s="305" t="s">
        <v>3</v>
      </c>
      <c r="C7" s="307" t="s">
        <v>4</v>
      </c>
      <c r="D7" s="307"/>
      <c r="E7" s="307"/>
      <c r="F7" s="307" t="s">
        <v>2</v>
      </c>
      <c r="G7" s="307" t="s">
        <v>296</v>
      </c>
      <c r="H7" s="309" t="s">
        <v>5</v>
      </c>
      <c r="I7" s="311" t="s">
        <v>1</v>
      </c>
    </row>
    <row r="8" spans="1:9" ht="63" customHeight="1" x14ac:dyDescent="0.25">
      <c r="A8" s="303"/>
      <c r="B8" s="305"/>
      <c r="C8" s="308" t="s">
        <v>294</v>
      </c>
      <c r="D8" s="308" t="s">
        <v>295</v>
      </c>
      <c r="E8" s="307" t="s">
        <v>6</v>
      </c>
      <c r="F8" s="307"/>
      <c r="G8" s="307"/>
      <c r="H8" s="309"/>
      <c r="I8" s="311"/>
    </row>
    <row r="9" spans="1:9" ht="10.5" customHeight="1" x14ac:dyDescent="0.25">
      <c r="A9" s="304"/>
      <c r="B9" s="306"/>
      <c r="C9" s="313"/>
      <c r="D9" s="313"/>
      <c r="E9" s="308"/>
      <c r="F9" s="308"/>
      <c r="G9" s="308"/>
      <c r="H9" s="310"/>
      <c r="I9" s="312"/>
    </row>
    <row r="10" spans="1:9" x14ac:dyDescent="0.25">
      <c r="A10" s="69">
        <v>1</v>
      </c>
      <c r="B10" s="69">
        <v>2</v>
      </c>
      <c r="C10" s="69" t="s">
        <v>42</v>
      </c>
      <c r="D10" s="69">
        <v>4</v>
      </c>
      <c r="E10" s="69">
        <v>5</v>
      </c>
      <c r="F10" s="69">
        <v>6</v>
      </c>
      <c r="G10" s="69">
        <v>7</v>
      </c>
      <c r="H10" s="69">
        <v>8</v>
      </c>
      <c r="I10" s="69" t="s">
        <v>293</v>
      </c>
    </row>
    <row r="11" spans="1:9" s="183" customFormat="1" x14ac:dyDescent="0.25">
      <c r="A11" s="213" t="s">
        <v>0</v>
      </c>
      <c r="B11" s="214">
        <f>B12+B22+B26+B29+B39+B42+B45+B48</f>
        <v>27</v>
      </c>
      <c r="C11" s="214"/>
      <c r="D11" s="214"/>
      <c r="E11" s="214">
        <f t="shared" ref="E11:I11" si="0">E12+E22+E26+E29+E39+E42+E45+E48</f>
        <v>1379</v>
      </c>
      <c r="F11" s="214"/>
      <c r="G11" s="215"/>
      <c r="H11" s="215">
        <f t="shared" si="0"/>
        <v>20042.41</v>
      </c>
      <c r="I11" s="215">
        <f t="shared" si="0"/>
        <v>24770.390000000003</v>
      </c>
    </row>
    <row r="12" spans="1:9" s="183" customFormat="1" x14ac:dyDescent="0.25">
      <c r="A12" s="224" t="s">
        <v>12</v>
      </c>
      <c r="B12" s="225">
        <f>B13+B17+B19</f>
        <v>6</v>
      </c>
      <c r="C12" s="225"/>
      <c r="D12" s="225"/>
      <c r="E12" s="225">
        <f t="shared" ref="E12:I12" si="1">E13+E17+E19</f>
        <v>410</v>
      </c>
      <c r="F12" s="225"/>
      <c r="G12" s="226"/>
      <c r="H12" s="226">
        <f t="shared" si="1"/>
        <v>4629.6899999999996</v>
      </c>
      <c r="I12" s="226">
        <f t="shared" si="1"/>
        <v>5721.83</v>
      </c>
    </row>
    <row r="13" spans="1:9" ht="33" x14ac:dyDescent="0.25">
      <c r="A13" s="200" t="s">
        <v>237</v>
      </c>
      <c r="B13" s="216">
        <f>SUM(B14:B16)</f>
        <v>3</v>
      </c>
      <c r="C13" s="216"/>
      <c r="D13" s="216"/>
      <c r="E13" s="216">
        <f t="shared" ref="E13:I13" si="2">SUM(E14:E16)</f>
        <v>186</v>
      </c>
      <c r="F13" s="216"/>
      <c r="G13" s="217"/>
      <c r="H13" s="217">
        <f t="shared" si="2"/>
        <v>2502.6499999999996</v>
      </c>
      <c r="I13" s="217">
        <f t="shared" si="2"/>
        <v>3093.02</v>
      </c>
    </row>
    <row r="14" spans="1:9" x14ac:dyDescent="0.25">
      <c r="A14" s="188" t="s">
        <v>11</v>
      </c>
      <c r="B14" s="218">
        <v>1</v>
      </c>
      <c r="C14" s="218">
        <f t="shared" ref="C14:C18" si="3">D14+E14</f>
        <v>230</v>
      </c>
      <c r="D14" s="218">
        <f t="shared" ref="D14:D16" si="4">$D$5</f>
        <v>152</v>
      </c>
      <c r="E14" s="218">
        <v>78</v>
      </c>
      <c r="F14" s="218"/>
      <c r="G14" s="219">
        <v>7.24</v>
      </c>
      <c r="H14" s="219">
        <f>ROUND(G14*E14*2,2)</f>
        <v>1129.44</v>
      </c>
      <c r="I14" s="219">
        <f>ROUND(H14*1.2359,2)</f>
        <v>1395.87</v>
      </c>
    </row>
    <row r="15" spans="1:9" x14ac:dyDescent="0.25">
      <c r="A15" s="188" t="s">
        <v>11</v>
      </c>
      <c r="B15" s="218">
        <v>1</v>
      </c>
      <c r="C15" s="218">
        <f t="shared" si="3"/>
        <v>208</v>
      </c>
      <c r="D15" s="218">
        <f t="shared" si="4"/>
        <v>152</v>
      </c>
      <c r="E15" s="218">
        <v>56</v>
      </c>
      <c r="F15" s="218"/>
      <c r="G15" s="219">
        <v>6.7469999999999999</v>
      </c>
      <c r="H15" s="219">
        <f t="shared" ref="H15:H28" si="5">ROUND(G15*E15*2,2)</f>
        <v>755.66</v>
      </c>
      <c r="I15" s="219">
        <f t="shared" ref="I15:I28" si="6">ROUND(H15*1.2359,2)</f>
        <v>933.92</v>
      </c>
    </row>
    <row r="16" spans="1:9" x14ac:dyDescent="0.25">
      <c r="A16" s="188" t="s">
        <v>11</v>
      </c>
      <c r="B16" s="218">
        <v>1</v>
      </c>
      <c r="C16" s="218">
        <f t="shared" si="3"/>
        <v>204</v>
      </c>
      <c r="D16" s="218">
        <f t="shared" si="4"/>
        <v>152</v>
      </c>
      <c r="E16" s="218">
        <v>52</v>
      </c>
      <c r="F16" s="218"/>
      <c r="G16" s="219">
        <v>5.9379999999999997</v>
      </c>
      <c r="H16" s="219">
        <f t="shared" si="5"/>
        <v>617.54999999999995</v>
      </c>
      <c r="I16" s="219">
        <f t="shared" si="6"/>
        <v>763.23</v>
      </c>
    </row>
    <row r="17" spans="1:9" ht="33" x14ac:dyDescent="0.25">
      <c r="A17" s="200" t="s">
        <v>250</v>
      </c>
      <c r="B17" s="216">
        <f>B18</f>
        <v>1</v>
      </c>
      <c r="C17" s="216"/>
      <c r="D17" s="216"/>
      <c r="E17" s="216">
        <f t="shared" ref="E17:I17" si="7">E18</f>
        <v>85</v>
      </c>
      <c r="F17" s="216"/>
      <c r="G17" s="217"/>
      <c r="H17" s="217">
        <f t="shared" si="7"/>
        <v>841.84</v>
      </c>
      <c r="I17" s="217">
        <f t="shared" si="7"/>
        <v>1040.43</v>
      </c>
    </row>
    <row r="18" spans="1:9" x14ac:dyDescent="0.25">
      <c r="A18" s="188" t="s">
        <v>13</v>
      </c>
      <c r="B18" s="218">
        <v>1</v>
      </c>
      <c r="C18" s="218">
        <f t="shared" si="3"/>
        <v>237</v>
      </c>
      <c r="D18" s="218">
        <f>$D$5</f>
        <v>152</v>
      </c>
      <c r="E18" s="218">
        <v>85</v>
      </c>
      <c r="F18" s="218"/>
      <c r="G18" s="219">
        <v>4.952</v>
      </c>
      <c r="H18" s="219">
        <f t="shared" si="5"/>
        <v>841.84</v>
      </c>
      <c r="I18" s="219">
        <f t="shared" si="6"/>
        <v>1040.43</v>
      </c>
    </row>
    <row r="19" spans="1:9" ht="33" x14ac:dyDescent="0.25">
      <c r="A19" s="200" t="s">
        <v>254</v>
      </c>
      <c r="B19" s="216">
        <f>SUM(B20:B21)</f>
        <v>2</v>
      </c>
      <c r="C19" s="216"/>
      <c r="D19" s="216"/>
      <c r="E19" s="216">
        <f t="shared" ref="E19:I19" si="8">SUM(E20:E21)</f>
        <v>139</v>
      </c>
      <c r="F19" s="216"/>
      <c r="G19" s="217"/>
      <c r="H19" s="217">
        <f t="shared" si="8"/>
        <v>1285.2</v>
      </c>
      <c r="I19" s="217">
        <f t="shared" si="8"/>
        <v>1588.38</v>
      </c>
    </row>
    <row r="20" spans="1:9" x14ac:dyDescent="0.25">
      <c r="A20" s="188" t="s">
        <v>14</v>
      </c>
      <c r="B20" s="218">
        <v>1</v>
      </c>
      <c r="C20" s="218">
        <f>D20+E20</f>
        <v>198</v>
      </c>
      <c r="D20" s="218">
        <f t="shared" ref="D20:D21" si="9">$D$5</f>
        <v>152</v>
      </c>
      <c r="E20" s="218">
        <v>46</v>
      </c>
      <c r="F20" s="218"/>
      <c r="G20" s="219">
        <v>4.6230000000000002</v>
      </c>
      <c r="H20" s="219">
        <f t="shared" si="5"/>
        <v>425.32</v>
      </c>
      <c r="I20" s="219">
        <f t="shared" si="6"/>
        <v>525.65</v>
      </c>
    </row>
    <row r="21" spans="1:9" ht="17.25" customHeight="1" x14ac:dyDescent="0.25">
      <c r="A21" s="188" t="s">
        <v>14</v>
      </c>
      <c r="B21" s="218">
        <v>1</v>
      </c>
      <c r="C21" s="218">
        <f t="shared" ref="C21" si="10">D21+E21</f>
        <v>245</v>
      </c>
      <c r="D21" s="218">
        <f t="shared" si="9"/>
        <v>152</v>
      </c>
      <c r="E21" s="218">
        <v>93</v>
      </c>
      <c r="F21" s="218"/>
      <c r="G21" s="219">
        <v>4.6230000000000002</v>
      </c>
      <c r="H21" s="219">
        <f t="shared" si="5"/>
        <v>859.88</v>
      </c>
      <c r="I21" s="219">
        <f t="shared" si="6"/>
        <v>1062.73</v>
      </c>
    </row>
    <row r="22" spans="1:9" ht="33" x14ac:dyDescent="0.25">
      <c r="A22" s="227" t="s">
        <v>40</v>
      </c>
      <c r="B22" s="225">
        <f>B23</f>
        <v>2</v>
      </c>
      <c r="C22" s="225"/>
      <c r="D22" s="225"/>
      <c r="E22" s="225">
        <f t="shared" ref="E22:I22" si="11">E23</f>
        <v>111</v>
      </c>
      <c r="F22" s="225"/>
      <c r="G22" s="226"/>
      <c r="H22" s="226">
        <f t="shared" si="11"/>
        <v>2358.31</v>
      </c>
      <c r="I22" s="226">
        <f t="shared" si="11"/>
        <v>2914.63</v>
      </c>
    </row>
    <row r="23" spans="1:9" ht="17.25" customHeight="1" x14ac:dyDescent="0.25">
      <c r="A23" s="200" t="s">
        <v>171</v>
      </c>
      <c r="B23" s="216">
        <f>SUM(B24:B25)</f>
        <v>2</v>
      </c>
      <c r="C23" s="216"/>
      <c r="D23" s="216"/>
      <c r="E23" s="216">
        <f t="shared" ref="E23:I23" si="12">SUM(E24:E25)</f>
        <v>111</v>
      </c>
      <c r="F23" s="216"/>
      <c r="G23" s="217"/>
      <c r="H23" s="217">
        <f t="shared" si="12"/>
        <v>2358.31</v>
      </c>
      <c r="I23" s="217">
        <f t="shared" si="12"/>
        <v>2914.63</v>
      </c>
    </row>
    <row r="24" spans="1:9" x14ac:dyDescent="0.25">
      <c r="A24" s="188" t="s">
        <v>16</v>
      </c>
      <c r="B24" s="218">
        <v>1</v>
      </c>
      <c r="C24" s="218">
        <f t="shared" ref="C24:C25" si="13">D24+E24</f>
        <v>185</v>
      </c>
      <c r="D24" s="218">
        <f t="shared" ref="D24:D25" si="14">$D$5</f>
        <v>152</v>
      </c>
      <c r="E24" s="218">
        <v>33</v>
      </c>
      <c r="F24" s="218"/>
      <c r="G24" s="219">
        <v>10.622999999999999</v>
      </c>
      <c r="H24" s="219">
        <f t="shared" si="5"/>
        <v>701.12</v>
      </c>
      <c r="I24" s="219">
        <f t="shared" si="6"/>
        <v>866.51</v>
      </c>
    </row>
    <row r="25" spans="1:9" x14ac:dyDescent="0.25">
      <c r="A25" s="188" t="s">
        <v>16</v>
      </c>
      <c r="B25" s="218">
        <v>1</v>
      </c>
      <c r="C25" s="218">
        <f t="shared" si="13"/>
        <v>230</v>
      </c>
      <c r="D25" s="218">
        <f t="shared" si="14"/>
        <v>152</v>
      </c>
      <c r="E25" s="218">
        <v>78</v>
      </c>
      <c r="F25" s="218"/>
      <c r="G25" s="219">
        <v>10.622999999999999</v>
      </c>
      <c r="H25" s="219">
        <f t="shared" si="5"/>
        <v>1657.19</v>
      </c>
      <c r="I25" s="219">
        <f t="shared" si="6"/>
        <v>2048.12</v>
      </c>
    </row>
    <row r="26" spans="1:9" x14ac:dyDescent="0.25">
      <c r="A26" s="224" t="s">
        <v>18</v>
      </c>
      <c r="B26" s="225">
        <f>B27</f>
        <v>1</v>
      </c>
      <c r="C26" s="225"/>
      <c r="D26" s="225"/>
      <c r="E26" s="225">
        <f t="shared" ref="E26:I26" si="15">E27</f>
        <v>186</v>
      </c>
      <c r="F26" s="225"/>
      <c r="G26" s="226"/>
      <c r="H26" s="226">
        <f t="shared" si="15"/>
        <v>4153.75</v>
      </c>
      <c r="I26" s="226">
        <f t="shared" si="15"/>
        <v>5133.62</v>
      </c>
    </row>
    <row r="27" spans="1:9" x14ac:dyDescent="0.25">
      <c r="A27" s="200" t="s">
        <v>171</v>
      </c>
      <c r="B27" s="216">
        <f>SUM(B28:B28)</f>
        <v>1</v>
      </c>
      <c r="C27" s="216"/>
      <c r="D27" s="216"/>
      <c r="E27" s="216">
        <f t="shared" ref="E27:I27" si="16">SUM(E28:E28)</f>
        <v>186</v>
      </c>
      <c r="F27" s="216"/>
      <c r="G27" s="217"/>
      <c r="H27" s="217">
        <f t="shared" si="16"/>
        <v>4153.75</v>
      </c>
      <c r="I27" s="217">
        <f t="shared" si="16"/>
        <v>5133.62</v>
      </c>
    </row>
    <row r="28" spans="1:9" x14ac:dyDescent="0.25">
      <c r="A28" s="188" t="s">
        <v>19</v>
      </c>
      <c r="B28" s="218">
        <v>1</v>
      </c>
      <c r="C28" s="218">
        <f>D28+E28</f>
        <v>360</v>
      </c>
      <c r="D28" s="218">
        <f>$D$4</f>
        <v>174</v>
      </c>
      <c r="E28" s="218">
        <v>186</v>
      </c>
      <c r="F28" s="218"/>
      <c r="G28" s="207">
        <v>11.166</v>
      </c>
      <c r="H28" s="219">
        <f t="shared" si="5"/>
        <v>4153.75</v>
      </c>
      <c r="I28" s="219">
        <f t="shared" si="6"/>
        <v>5133.62</v>
      </c>
    </row>
    <row r="29" spans="1:9" ht="16.5" customHeight="1" x14ac:dyDescent="0.25">
      <c r="A29" s="224" t="s">
        <v>28</v>
      </c>
      <c r="B29" s="225">
        <f>B30</f>
        <v>8</v>
      </c>
      <c r="C29" s="225"/>
      <c r="D29" s="225"/>
      <c r="E29" s="225">
        <f t="shared" ref="E29:I29" si="17">E30</f>
        <v>395</v>
      </c>
      <c r="F29" s="225"/>
      <c r="G29" s="226"/>
      <c r="H29" s="226">
        <f t="shared" si="17"/>
        <v>4622.4799999999996</v>
      </c>
      <c r="I29" s="226">
        <f t="shared" si="17"/>
        <v>5712.9100000000008</v>
      </c>
    </row>
    <row r="30" spans="1:9" ht="33" x14ac:dyDescent="0.25">
      <c r="A30" s="200" t="s">
        <v>237</v>
      </c>
      <c r="B30" s="216">
        <f>SUM(B31:B38)</f>
        <v>8</v>
      </c>
      <c r="C30" s="216"/>
      <c r="D30" s="216"/>
      <c r="E30" s="216">
        <f t="shared" ref="E30:I30" si="18">SUM(E31:E38)</f>
        <v>395</v>
      </c>
      <c r="F30" s="216"/>
      <c r="G30" s="217"/>
      <c r="H30" s="217">
        <f t="shared" si="18"/>
        <v>4622.4799999999996</v>
      </c>
      <c r="I30" s="217">
        <f t="shared" si="18"/>
        <v>5712.9100000000008</v>
      </c>
    </row>
    <row r="31" spans="1:9" ht="16.5" customHeight="1" x14ac:dyDescent="0.25">
      <c r="A31" s="221" t="s">
        <v>25</v>
      </c>
      <c r="B31" s="218">
        <v>1</v>
      </c>
      <c r="C31" s="218">
        <f t="shared" ref="C31:C38" si="19">D31+E31</f>
        <v>196</v>
      </c>
      <c r="D31" s="218">
        <f t="shared" ref="D31:D38" si="20">$D$4</f>
        <v>174</v>
      </c>
      <c r="E31" s="218">
        <v>22</v>
      </c>
      <c r="F31" s="218"/>
      <c r="G31" s="219">
        <v>5.3959999999999999</v>
      </c>
      <c r="H31" s="219">
        <f t="shared" ref="H31:H38" si="21">ROUND(G31*E31*2,2)</f>
        <v>237.42</v>
      </c>
      <c r="I31" s="219">
        <f t="shared" ref="I31:I38" si="22">ROUND(H31*1.2359,2)</f>
        <v>293.43</v>
      </c>
    </row>
    <row r="32" spans="1:9" ht="16.5" customHeight="1" x14ac:dyDescent="0.25">
      <c r="A32" s="221" t="s">
        <v>25</v>
      </c>
      <c r="B32" s="218">
        <v>1</v>
      </c>
      <c r="C32" s="218">
        <f t="shared" si="19"/>
        <v>228</v>
      </c>
      <c r="D32" s="218">
        <f t="shared" si="20"/>
        <v>174</v>
      </c>
      <c r="E32" s="218">
        <v>54</v>
      </c>
      <c r="F32" s="218"/>
      <c r="G32" s="219">
        <v>6.1310000000000002</v>
      </c>
      <c r="H32" s="219">
        <f t="shared" si="21"/>
        <v>662.15</v>
      </c>
      <c r="I32" s="219">
        <f t="shared" si="22"/>
        <v>818.35</v>
      </c>
    </row>
    <row r="33" spans="1:9" ht="16.5" customHeight="1" x14ac:dyDescent="0.25">
      <c r="A33" s="221" t="s">
        <v>25</v>
      </c>
      <c r="B33" s="218">
        <v>1</v>
      </c>
      <c r="C33" s="218">
        <f t="shared" si="19"/>
        <v>233</v>
      </c>
      <c r="D33" s="218">
        <f t="shared" si="20"/>
        <v>174</v>
      </c>
      <c r="E33" s="218">
        <v>59</v>
      </c>
      <c r="F33" s="218"/>
      <c r="G33" s="219">
        <v>6.1310000000000002</v>
      </c>
      <c r="H33" s="219">
        <f t="shared" si="21"/>
        <v>723.46</v>
      </c>
      <c r="I33" s="219">
        <f t="shared" si="22"/>
        <v>894.12</v>
      </c>
    </row>
    <row r="34" spans="1:9" ht="16.5" customHeight="1" x14ac:dyDescent="0.25">
      <c r="A34" s="221" t="s">
        <v>25</v>
      </c>
      <c r="B34" s="218">
        <v>1</v>
      </c>
      <c r="C34" s="218">
        <f t="shared" si="19"/>
        <v>208</v>
      </c>
      <c r="D34" s="218">
        <f t="shared" si="20"/>
        <v>174</v>
      </c>
      <c r="E34" s="218">
        <v>34</v>
      </c>
      <c r="F34" s="218"/>
      <c r="G34" s="219">
        <v>5.4829999999999997</v>
      </c>
      <c r="H34" s="219">
        <f t="shared" si="21"/>
        <v>372.84</v>
      </c>
      <c r="I34" s="219">
        <f t="shared" si="22"/>
        <v>460.79</v>
      </c>
    </row>
    <row r="35" spans="1:9" ht="16.5" customHeight="1" x14ac:dyDescent="0.25">
      <c r="A35" s="221" t="s">
        <v>25</v>
      </c>
      <c r="B35" s="218">
        <v>1</v>
      </c>
      <c r="C35" s="218">
        <f t="shared" si="19"/>
        <v>240</v>
      </c>
      <c r="D35" s="218">
        <f t="shared" si="20"/>
        <v>174</v>
      </c>
      <c r="E35" s="218">
        <v>66</v>
      </c>
      <c r="F35" s="218"/>
      <c r="G35" s="219">
        <v>5.4829999999999997</v>
      </c>
      <c r="H35" s="219">
        <f t="shared" si="21"/>
        <v>723.76</v>
      </c>
      <c r="I35" s="219">
        <f t="shared" si="22"/>
        <v>894.49</v>
      </c>
    </row>
    <row r="36" spans="1:9" ht="16.5" customHeight="1" x14ac:dyDescent="0.25">
      <c r="A36" s="221" t="s">
        <v>25</v>
      </c>
      <c r="B36" s="218">
        <v>1</v>
      </c>
      <c r="C36" s="218">
        <f t="shared" si="19"/>
        <v>222</v>
      </c>
      <c r="D36" s="218">
        <f t="shared" si="20"/>
        <v>174</v>
      </c>
      <c r="E36" s="218">
        <v>48</v>
      </c>
      <c r="F36" s="218"/>
      <c r="G36" s="219">
        <v>5.3959999999999999</v>
      </c>
      <c r="H36" s="219">
        <f t="shared" si="21"/>
        <v>518.02</v>
      </c>
      <c r="I36" s="219">
        <f t="shared" si="22"/>
        <v>640.22</v>
      </c>
    </row>
    <row r="37" spans="1:9" ht="16.5" customHeight="1" x14ac:dyDescent="0.25">
      <c r="A37" s="221" t="s">
        <v>48</v>
      </c>
      <c r="B37" s="218">
        <v>1</v>
      </c>
      <c r="C37" s="218">
        <f t="shared" si="19"/>
        <v>232</v>
      </c>
      <c r="D37" s="218">
        <f t="shared" si="20"/>
        <v>174</v>
      </c>
      <c r="E37" s="218">
        <v>58</v>
      </c>
      <c r="F37" s="218"/>
      <c r="G37" s="219">
        <v>6.23</v>
      </c>
      <c r="H37" s="219">
        <f t="shared" si="21"/>
        <v>722.68</v>
      </c>
      <c r="I37" s="219">
        <f t="shared" si="22"/>
        <v>893.16</v>
      </c>
    </row>
    <row r="38" spans="1:9" ht="16.5" customHeight="1" x14ac:dyDescent="0.25">
      <c r="A38" s="221" t="s">
        <v>49</v>
      </c>
      <c r="B38" s="218">
        <v>1</v>
      </c>
      <c r="C38" s="218">
        <f t="shared" si="19"/>
        <v>228</v>
      </c>
      <c r="D38" s="218">
        <f t="shared" si="20"/>
        <v>174</v>
      </c>
      <c r="E38" s="218">
        <v>54</v>
      </c>
      <c r="F38" s="218"/>
      <c r="G38" s="219">
        <v>6.1310000000000002</v>
      </c>
      <c r="H38" s="219">
        <f t="shared" si="21"/>
        <v>662.15</v>
      </c>
      <c r="I38" s="219">
        <f t="shared" si="22"/>
        <v>818.35</v>
      </c>
    </row>
    <row r="39" spans="1:9" ht="16.5" customHeight="1" x14ac:dyDescent="0.25">
      <c r="A39" s="224" t="s">
        <v>30</v>
      </c>
      <c r="B39" s="225">
        <f>B40</f>
        <v>1</v>
      </c>
      <c r="C39" s="225"/>
      <c r="D39" s="225"/>
      <c r="E39" s="225">
        <f t="shared" ref="E39:I39" si="23">E40</f>
        <v>2</v>
      </c>
      <c r="F39" s="225"/>
      <c r="G39" s="226"/>
      <c r="H39" s="226">
        <f t="shared" si="23"/>
        <v>37.07</v>
      </c>
      <c r="I39" s="226">
        <f t="shared" si="23"/>
        <v>45.81</v>
      </c>
    </row>
    <row r="40" spans="1:9" x14ac:dyDescent="0.25">
      <c r="A40" s="200" t="s">
        <v>171</v>
      </c>
      <c r="B40" s="216">
        <f>SUM(B41:B41)</f>
        <v>1</v>
      </c>
      <c r="C40" s="216"/>
      <c r="D40" s="216"/>
      <c r="E40" s="216">
        <f t="shared" ref="E40:I40" si="24">SUM(E41:E41)</f>
        <v>2</v>
      </c>
      <c r="F40" s="216"/>
      <c r="G40" s="217"/>
      <c r="H40" s="217">
        <f t="shared" si="24"/>
        <v>37.07</v>
      </c>
      <c r="I40" s="217">
        <f t="shared" si="24"/>
        <v>45.81</v>
      </c>
    </row>
    <row r="41" spans="1:9" ht="16.5" customHeight="1" x14ac:dyDescent="0.25">
      <c r="A41" s="188" t="s">
        <v>34</v>
      </c>
      <c r="B41" s="218">
        <v>1</v>
      </c>
      <c r="C41" s="218">
        <f t="shared" ref="C41" si="25">D41+E41</f>
        <v>176</v>
      </c>
      <c r="D41" s="218">
        <f t="shared" ref="D41" si="26">$D$4</f>
        <v>174</v>
      </c>
      <c r="E41" s="218">
        <v>2</v>
      </c>
      <c r="F41" s="218"/>
      <c r="G41" s="219">
        <v>9.2669999999999995</v>
      </c>
      <c r="H41" s="219">
        <f t="shared" ref="H41:H47" si="27">ROUND(G41*E41*2,2)</f>
        <v>37.07</v>
      </c>
      <c r="I41" s="219">
        <f t="shared" ref="I41:I47" si="28">ROUND(H41*1.2359,2)</f>
        <v>45.81</v>
      </c>
    </row>
    <row r="42" spans="1:9" ht="16.5" customHeight="1" x14ac:dyDescent="0.25">
      <c r="A42" s="224" t="s">
        <v>37</v>
      </c>
      <c r="B42" s="225">
        <f>B43</f>
        <v>1</v>
      </c>
      <c r="C42" s="225"/>
      <c r="D42" s="225"/>
      <c r="E42" s="225">
        <f t="shared" ref="E42:I42" si="29">E43</f>
        <v>34</v>
      </c>
      <c r="F42" s="225"/>
      <c r="G42" s="226"/>
      <c r="H42" s="226">
        <f t="shared" si="29"/>
        <v>653.07000000000005</v>
      </c>
      <c r="I42" s="226">
        <f t="shared" si="29"/>
        <v>807.13</v>
      </c>
    </row>
    <row r="43" spans="1:9" x14ac:dyDescent="0.25">
      <c r="A43" s="200" t="s">
        <v>171</v>
      </c>
      <c r="B43" s="216">
        <f>SUM(B44:B44)</f>
        <v>1</v>
      </c>
      <c r="C43" s="216"/>
      <c r="D43" s="216"/>
      <c r="E43" s="216">
        <f t="shared" ref="E43:I43" si="30">SUM(E44:E44)</f>
        <v>34</v>
      </c>
      <c r="F43" s="216"/>
      <c r="G43" s="217"/>
      <c r="H43" s="217">
        <f t="shared" si="30"/>
        <v>653.07000000000005</v>
      </c>
      <c r="I43" s="217">
        <f t="shared" si="30"/>
        <v>807.13</v>
      </c>
    </row>
    <row r="44" spans="1:9" x14ac:dyDescent="0.25">
      <c r="A44" s="188" t="s">
        <v>38</v>
      </c>
      <c r="B44" s="218">
        <v>1</v>
      </c>
      <c r="C44" s="218">
        <f t="shared" ref="C44" si="31">D44+E44</f>
        <v>208</v>
      </c>
      <c r="D44" s="218">
        <f t="shared" ref="D44" si="32">$D$4</f>
        <v>174</v>
      </c>
      <c r="E44" s="218">
        <v>34</v>
      </c>
      <c r="F44" s="218"/>
      <c r="G44" s="219">
        <v>9.6039999999999992</v>
      </c>
      <c r="H44" s="219">
        <f t="shared" si="27"/>
        <v>653.07000000000005</v>
      </c>
      <c r="I44" s="219">
        <f t="shared" si="28"/>
        <v>807.13</v>
      </c>
    </row>
    <row r="45" spans="1:9" ht="16.5" customHeight="1" x14ac:dyDescent="0.25">
      <c r="A45" s="224" t="s">
        <v>35</v>
      </c>
      <c r="B45" s="225">
        <f>B46</f>
        <v>1</v>
      </c>
      <c r="C45" s="225"/>
      <c r="D45" s="225"/>
      <c r="E45" s="225">
        <f t="shared" ref="E45:I45" si="33">E46</f>
        <v>38</v>
      </c>
      <c r="F45" s="225"/>
      <c r="G45" s="226"/>
      <c r="H45" s="226">
        <f t="shared" si="33"/>
        <v>729.9</v>
      </c>
      <c r="I45" s="226">
        <f t="shared" si="33"/>
        <v>902.08</v>
      </c>
    </row>
    <row r="46" spans="1:9" x14ac:dyDescent="0.25">
      <c r="A46" s="200" t="s">
        <v>171</v>
      </c>
      <c r="B46" s="216">
        <f>SUM(B47:B47)</f>
        <v>1</v>
      </c>
      <c r="C46" s="216"/>
      <c r="D46" s="216"/>
      <c r="E46" s="216">
        <f t="shared" ref="E46:I46" si="34">SUM(E47:E47)</f>
        <v>38</v>
      </c>
      <c r="F46" s="216"/>
      <c r="G46" s="217"/>
      <c r="H46" s="217">
        <f t="shared" si="34"/>
        <v>729.9</v>
      </c>
      <c r="I46" s="217">
        <f t="shared" si="34"/>
        <v>902.08</v>
      </c>
    </row>
    <row r="47" spans="1:9" ht="16.5" customHeight="1" x14ac:dyDescent="0.25">
      <c r="A47" s="188" t="s">
        <v>36</v>
      </c>
      <c r="B47" s="218">
        <v>1</v>
      </c>
      <c r="C47" s="218">
        <f t="shared" ref="C47" si="35">D47+E47</f>
        <v>212</v>
      </c>
      <c r="D47" s="218">
        <f>$D$4</f>
        <v>174</v>
      </c>
      <c r="E47" s="218">
        <v>38</v>
      </c>
      <c r="F47" s="218"/>
      <c r="G47" s="219">
        <v>9.6039999999999992</v>
      </c>
      <c r="H47" s="219">
        <f t="shared" si="27"/>
        <v>729.9</v>
      </c>
      <c r="I47" s="219">
        <f t="shared" si="28"/>
        <v>902.08</v>
      </c>
    </row>
    <row r="48" spans="1:9" ht="16.5" customHeight="1" x14ac:dyDescent="0.25">
      <c r="A48" s="224" t="s">
        <v>31</v>
      </c>
      <c r="B48" s="225">
        <f>B49+B53+B57</f>
        <v>7</v>
      </c>
      <c r="C48" s="225"/>
      <c r="D48" s="225"/>
      <c r="E48" s="225">
        <f t="shared" ref="E48:I48" si="36">E49+E53+E57</f>
        <v>203</v>
      </c>
      <c r="F48" s="225"/>
      <c r="G48" s="226"/>
      <c r="H48" s="226">
        <f t="shared" si="36"/>
        <v>2858.1399999999994</v>
      </c>
      <c r="I48" s="226">
        <f t="shared" si="36"/>
        <v>3532.38</v>
      </c>
    </row>
    <row r="49" spans="1:9" x14ac:dyDescent="0.25">
      <c r="A49" s="200" t="s">
        <v>171</v>
      </c>
      <c r="B49" s="216">
        <f>SUM(B50:B52)</f>
        <v>3</v>
      </c>
      <c r="C49" s="216"/>
      <c r="D49" s="216"/>
      <c r="E49" s="216">
        <f t="shared" ref="E49:I49" si="37">SUM(E50:E52)</f>
        <v>71</v>
      </c>
      <c r="F49" s="216"/>
      <c r="G49" s="217"/>
      <c r="H49" s="217">
        <f t="shared" si="37"/>
        <v>1316.1899999999998</v>
      </c>
      <c r="I49" s="217">
        <f t="shared" si="37"/>
        <v>1626.68</v>
      </c>
    </row>
    <row r="50" spans="1:9" ht="16.899999999999999" customHeight="1" x14ac:dyDescent="0.25">
      <c r="A50" s="221" t="s">
        <v>32</v>
      </c>
      <c r="B50" s="218">
        <v>1</v>
      </c>
      <c r="C50" s="218">
        <f t="shared" ref="C50:C52" si="38">D50+E50</f>
        <v>176</v>
      </c>
      <c r="D50" s="218">
        <f t="shared" ref="D50:D52" si="39">$D$4</f>
        <v>174</v>
      </c>
      <c r="E50" s="218">
        <v>2</v>
      </c>
      <c r="F50" s="218"/>
      <c r="G50" s="219">
        <v>9.3360000000000003</v>
      </c>
      <c r="H50" s="219">
        <f t="shared" ref="H50:H58" si="40">ROUND(G50*E50*2,2)</f>
        <v>37.340000000000003</v>
      </c>
      <c r="I50" s="219">
        <f t="shared" ref="I50:I58" si="41">ROUND(H50*1.2359,2)</f>
        <v>46.15</v>
      </c>
    </row>
    <row r="51" spans="1:9" ht="16.899999999999999" customHeight="1" x14ac:dyDescent="0.25">
      <c r="A51" s="221" t="s">
        <v>38</v>
      </c>
      <c r="B51" s="218">
        <v>1</v>
      </c>
      <c r="C51" s="218">
        <f t="shared" si="38"/>
        <v>234</v>
      </c>
      <c r="D51" s="218">
        <f t="shared" si="39"/>
        <v>174</v>
      </c>
      <c r="E51" s="218">
        <v>60</v>
      </c>
      <c r="F51" s="218"/>
      <c r="G51" s="219">
        <v>9.2669999999999995</v>
      </c>
      <c r="H51" s="219">
        <f t="shared" si="40"/>
        <v>1112.04</v>
      </c>
      <c r="I51" s="219">
        <f t="shared" si="41"/>
        <v>1374.37</v>
      </c>
    </row>
    <row r="52" spans="1:9" ht="16.899999999999999" customHeight="1" x14ac:dyDescent="0.25">
      <c r="A52" s="221" t="s">
        <v>38</v>
      </c>
      <c r="B52" s="218">
        <v>1</v>
      </c>
      <c r="C52" s="218">
        <f t="shared" si="38"/>
        <v>183</v>
      </c>
      <c r="D52" s="218">
        <f t="shared" si="39"/>
        <v>174</v>
      </c>
      <c r="E52" s="218">
        <v>9</v>
      </c>
      <c r="F52" s="218"/>
      <c r="G52" s="219">
        <v>9.2669999999999995</v>
      </c>
      <c r="H52" s="219">
        <f t="shared" si="40"/>
        <v>166.81</v>
      </c>
      <c r="I52" s="219">
        <f t="shared" si="41"/>
        <v>206.16</v>
      </c>
    </row>
    <row r="53" spans="1:9" ht="36" customHeight="1" x14ac:dyDescent="0.25">
      <c r="A53" s="200" t="s">
        <v>237</v>
      </c>
      <c r="B53" s="216">
        <f>SUM(B54:B56)</f>
        <v>3</v>
      </c>
      <c r="C53" s="216"/>
      <c r="D53" s="216"/>
      <c r="E53" s="216">
        <f t="shared" ref="E53:I53" si="42">SUM(E54:E56)</f>
        <v>126</v>
      </c>
      <c r="F53" s="216"/>
      <c r="G53" s="217"/>
      <c r="H53" s="217">
        <f t="shared" si="42"/>
        <v>1490</v>
      </c>
      <c r="I53" s="217">
        <f t="shared" si="42"/>
        <v>1841.49</v>
      </c>
    </row>
    <row r="54" spans="1:9" ht="16.5" customHeight="1" x14ac:dyDescent="0.25">
      <c r="A54" s="188" t="s">
        <v>23</v>
      </c>
      <c r="B54" s="218">
        <v>1</v>
      </c>
      <c r="C54" s="218">
        <f t="shared" ref="C54:C56" si="43">D54+E54</f>
        <v>208</v>
      </c>
      <c r="D54" s="218">
        <f t="shared" ref="D54:D56" si="44">$D$4</f>
        <v>174</v>
      </c>
      <c r="E54" s="218">
        <v>34</v>
      </c>
      <c r="F54" s="220"/>
      <c r="G54" s="219">
        <v>6.23</v>
      </c>
      <c r="H54" s="219">
        <f t="shared" si="40"/>
        <v>423.64</v>
      </c>
      <c r="I54" s="219">
        <f t="shared" si="41"/>
        <v>523.58000000000004</v>
      </c>
    </row>
    <row r="55" spans="1:9" ht="16.5" customHeight="1" x14ac:dyDescent="0.25">
      <c r="A55" s="188" t="s">
        <v>23</v>
      </c>
      <c r="B55" s="218">
        <v>1</v>
      </c>
      <c r="C55" s="218">
        <f t="shared" si="43"/>
        <v>216</v>
      </c>
      <c r="D55" s="218">
        <f t="shared" si="44"/>
        <v>174</v>
      </c>
      <c r="E55" s="218">
        <v>42</v>
      </c>
      <c r="F55" s="220"/>
      <c r="G55" s="219">
        <v>5.3959999999999999</v>
      </c>
      <c r="H55" s="219">
        <f t="shared" si="40"/>
        <v>453.26</v>
      </c>
      <c r="I55" s="219">
        <f t="shared" si="41"/>
        <v>560.17999999999995</v>
      </c>
    </row>
    <row r="56" spans="1:9" ht="16.5" customHeight="1" x14ac:dyDescent="0.25">
      <c r="A56" s="188" t="s">
        <v>23</v>
      </c>
      <c r="B56" s="218">
        <v>1</v>
      </c>
      <c r="C56" s="218">
        <f t="shared" si="43"/>
        <v>224</v>
      </c>
      <c r="D56" s="218">
        <f t="shared" si="44"/>
        <v>174</v>
      </c>
      <c r="E56" s="218">
        <v>50</v>
      </c>
      <c r="F56" s="220"/>
      <c r="G56" s="219">
        <v>6.1310000000000002</v>
      </c>
      <c r="H56" s="219">
        <f t="shared" si="40"/>
        <v>613.1</v>
      </c>
      <c r="I56" s="219">
        <f t="shared" si="41"/>
        <v>757.73</v>
      </c>
    </row>
    <row r="57" spans="1:9" ht="33" x14ac:dyDescent="0.25">
      <c r="A57" s="200" t="s">
        <v>250</v>
      </c>
      <c r="B57" s="216">
        <f>SUM(B58:B58)</f>
        <v>1</v>
      </c>
      <c r="C57" s="216"/>
      <c r="D57" s="216"/>
      <c r="E57" s="216">
        <f t="shared" ref="E57:I57" si="45">SUM(E58:E58)</f>
        <v>6</v>
      </c>
      <c r="F57" s="216"/>
      <c r="G57" s="217"/>
      <c r="H57" s="217">
        <f t="shared" si="45"/>
        <v>51.95</v>
      </c>
      <c r="I57" s="217">
        <f t="shared" si="45"/>
        <v>64.209999999999994</v>
      </c>
    </row>
    <row r="58" spans="1:9" ht="16.5" customHeight="1" x14ac:dyDescent="0.25">
      <c r="A58" s="188" t="s">
        <v>13</v>
      </c>
      <c r="B58" s="218">
        <v>1</v>
      </c>
      <c r="C58" s="218">
        <f>D58+E58</f>
        <v>180</v>
      </c>
      <c r="D58" s="218">
        <f t="shared" ref="D58" si="46">$D$4</f>
        <v>174</v>
      </c>
      <c r="E58" s="218">
        <v>6</v>
      </c>
      <c r="F58" s="218"/>
      <c r="G58" s="207">
        <v>4.3289999999999997</v>
      </c>
      <c r="H58" s="219">
        <f t="shared" si="40"/>
        <v>51.95</v>
      </c>
      <c r="I58" s="219">
        <f t="shared" si="41"/>
        <v>64.209999999999994</v>
      </c>
    </row>
    <row r="59" spans="1:9" ht="16.5" customHeight="1" x14ac:dyDescent="0.25">
      <c r="A59" s="228"/>
      <c r="B59" s="229"/>
      <c r="C59" s="229"/>
      <c r="D59" s="229"/>
      <c r="E59" s="230"/>
      <c r="F59" s="229"/>
      <c r="G59" s="231"/>
      <c r="H59" s="232"/>
      <c r="I59" s="232"/>
    </row>
    <row r="60" spans="1:9" x14ac:dyDescent="0.25">
      <c r="A60" s="300" t="s">
        <v>94</v>
      </c>
      <c r="B60" s="300"/>
      <c r="C60" s="300"/>
      <c r="D60" s="300"/>
      <c r="E60" s="300"/>
      <c r="F60" s="300"/>
      <c r="G60" s="300"/>
      <c r="H60" s="300"/>
      <c r="I60" s="300"/>
    </row>
    <row r="61" spans="1:9" x14ac:dyDescent="0.25">
      <c r="A61" s="300"/>
      <c r="B61" s="300"/>
      <c r="C61" s="300"/>
      <c r="D61" s="300"/>
      <c r="E61" s="300"/>
      <c r="F61" s="300"/>
      <c r="G61" s="300"/>
      <c r="H61" s="300"/>
      <c r="I61" s="300"/>
    </row>
    <row r="62" spans="1:9" x14ac:dyDescent="0.25">
      <c r="A62" s="222"/>
      <c r="B62" s="211"/>
      <c r="C62" s="211"/>
      <c r="D62" s="211"/>
      <c r="E62" s="211"/>
      <c r="F62" s="223"/>
      <c r="G62" s="223"/>
      <c r="H62" s="211"/>
      <c r="I62" s="211"/>
    </row>
  </sheetData>
  <mergeCells count="13">
    <mergeCell ref="A60:I61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  <mergeCell ref="D8:D9"/>
    <mergeCell ref="E8:E9"/>
  </mergeCells>
  <pageMargins left="0.31496062992125984" right="0" top="0.74803149606299213" bottom="0.15748031496062992" header="0.31496062992125984" footer="0.31496062992125984"/>
  <pageSetup paperSize="9" scale="70" orientation="landscape" r:id="rId1"/>
  <headerFooter>
    <oddHeader>&amp;L&amp;D&amp;C&amp;P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9A27E-EBD6-44C1-80B0-AEE74B4AE4BB}">
  <sheetPr>
    <tabColor theme="9" tint="0.59999389629810485"/>
  </sheetPr>
  <dimension ref="A1:I44"/>
  <sheetViews>
    <sheetView zoomScale="80" zoomScaleNormal="80" workbookViewId="0">
      <selection activeCell="P7" sqref="P7"/>
    </sheetView>
  </sheetViews>
  <sheetFormatPr defaultRowHeight="16.5" x14ac:dyDescent="0.25"/>
  <cols>
    <col min="1" max="1" width="48.7109375" style="1" customWidth="1"/>
    <col min="2" max="2" width="13.7109375" style="1" customWidth="1"/>
    <col min="3" max="3" width="14.5703125" style="1" customWidth="1"/>
    <col min="4" max="4" width="14.7109375" style="1" customWidth="1"/>
    <col min="5" max="5" width="18.42578125" style="1" customWidth="1"/>
    <col min="6" max="6" width="14.85546875" style="1" customWidth="1"/>
    <col min="7" max="7" width="16.7109375" style="1" customWidth="1"/>
    <col min="8" max="8" width="23.42578125" style="1" customWidth="1"/>
    <col min="9" max="9" width="19.5703125" style="1" customWidth="1"/>
    <col min="10" max="10" width="15.85546875" style="1" customWidth="1"/>
    <col min="11" max="16384" width="9.140625" style="1"/>
  </cols>
  <sheetData>
    <row r="1" spans="1:9" x14ac:dyDescent="0.25">
      <c r="H1" s="257" t="s">
        <v>340</v>
      </c>
      <c r="I1" s="257"/>
    </row>
    <row r="2" spans="1:9" s="3" customFormat="1" ht="38.25" customHeight="1" x14ac:dyDescent="0.25">
      <c r="A2" s="250" t="s">
        <v>297</v>
      </c>
      <c r="B2" s="250"/>
      <c r="C2" s="250"/>
      <c r="D2" s="250"/>
      <c r="E2" s="250"/>
      <c r="F2" s="250"/>
      <c r="G2" s="250"/>
      <c r="H2" s="250"/>
      <c r="I2" s="250"/>
    </row>
    <row r="4" spans="1:9" x14ac:dyDescent="0.25">
      <c r="A4" s="1" t="s">
        <v>323</v>
      </c>
    </row>
    <row r="5" spans="1:9" x14ac:dyDescent="0.25">
      <c r="A5" s="233" t="s">
        <v>324</v>
      </c>
    </row>
    <row r="6" spans="1:9" x14ac:dyDescent="0.25">
      <c r="B6" s="236"/>
      <c r="C6" s="236"/>
      <c r="D6" s="236"/>
      <c r="E6" s="237"/>
      <c r="F6" s="236"/>
      <c r="G6" s="236"/>
      <c r="H6" s="238"/>
      <c r="I6" s="236"/>
    </row>
    <row r="7" spans="1:9" ht="30.75" customHeight="1" x14ac:dyDescent="0.25">
      <c r="A7" s="259"/>
      <c r="B7" s="260" t="s">
        <v>3</v>
      </c>
      <c r="C7" s="256" t="s">
        <v>4</v>
      </c>
      <c r="D7" s="256"/>
      <c r="E7" s="256"/>
      <c r="F7" s="256" t="s">
        <v>2</v>
      </c>
      <c r="G7" s="256" t="s">
        <v>296</v>
      </c>
      <c r="H7" s="261" t="s">
        <v>5</v>
      </c>
      <c r="I7" s="262" t="s">
        <v>1</v>
      </c>
    </row>
    <row r="8" spans="1:9" ht="24" customHeight="1" x14ac:dyDescent="0.25">
      <c r="A8" s="259"/>
      <c r="B8" s="260"/>
      <c r="C8" s="254" t="s">
        <v>294</v>
      </c>
      <c r="D8" s="254" t="s">
        <v>300</v>
      </c>
      <c r="E8" s="256" t="s">
        <v>6</v>
      </c>
      <c r="F8" s="256"/>
      <c r="G8" s="256"/>
      <c r="H8" s="261"/>
      <c r="I8" s="262"/>
    </row>
    <row r="9" spans="1:9" ht="39" customHeight="1" x14ac:dyDescent="0.25">
      <c r="A9" s="259"/>
      <c r="B9" s="260"/>
      <c r="C9" s="255"/>
      <c r="D9" s="255"/>
      <c r="E9" s="256"/>
      <c r="F9" s="256"/>
      <c r="G9" s="256"/>
      <c r="H9" s="261"/>
      <c r="I9" s="262"/>
    </row>
    <row r="10" spans="1:9" x14ac:dyDescent="0.25">
      <c r="A10" s="69">
        <v>1</v>
      </c>
      <c r="B10" s="69">
        <v>2</v>
      </c>
      <c r="C10" s="69" t="s">
        <v>42</v>
      </c>
      <c r="D10" s="69">
        <v>4</v>
      </c>
      <c r="E10" s="69">
        <v>5</v>
      </c>
      <c r="F10" s="69">
        <v>6</v>
      </c>
      <c r="G10" s="69">
        <v>7</v>
      </c>
      <c r="H10" s="69">
        <v>8</v>
      </c>
      <c r="I10" s="69" t="s">
        <v>293</v>
      </c>
    </row>
    <row r="11" spans="1:9" s="3" customFormat="1" x14ac:dyDescent="0.25">
      <c r="A11" s="6" t="s">
        <v>0</v>
      </c>
      <c r="B11" s="7">
        <f>B12+B30+B40</f>
        <v>29</v>
      </c>
      <c r="C11" s="7"/>
      <c r="D11" s="7"/>
      <c r="E11" s="7">
        <f t="shared" ref="E11:I11" si="0">E12+E30+E40</f>
        <v>433.4</v>
      </c>
      <c r="F11" s="8"/>
      <c r="G11" s="8"/>
      <c r="H11" s="8">
        <f t="shared" si="0"/>
        <v>7348.02</v>
      </c>
      <c r="I11" s="8">
        <f t="shared" si="0"/>
        <v>9081.42</v>
      </c>
    </row>
    <row r="12" spans="1:9" s="235" customFormat="1" ht="33" x14ac:dyDescent="0.25">
      <c r="A12" s="90" t="s">
        <v>8</v>
      </c>
      <c r="B12" s="239">
        <f>SUM(B13:B29)</f>
        <v>17</v>
      </c>
      <c r="C12" s="239"/>
      <c r="D12" s="239"/>
      <c r="E12" s="239">
        <f t="shared" ref="E12:I12" si="1">SUM(E13:E29)</f>
        <v>253.4</v>
      </c>
      <c r="F12" s="234"/>
      <c r="G12" s="234"/>
      <c r="H12" s="234">
        <f t="shared" si="1"/>
        <v>5088.8999999999996</v>
      </c>
      <c r="I12" s="234">
        <f t="shared" si="1"/>
        <v>6289.39</v>
      </c>
    </row>
    <row r="13" spans="1:9" x14ac:dyDescent="0.25">
      <c r="A13" s="39" t="s">
        <v>80</v>
      </c>
      <c r="B13" s="12">
        <v>1</v>
      </c>
      <c r="C13" s="12">
        <f>D13+E13</f>
        <v>184</v>
      </c>
      <c r="D13" s="66">
        <v>176</v>
      </c>
      <c r="E13" s="12">
        <v>8</v>
      </c>
      <c r="F13" s="81">
        <v>1804</v>
      </c>
      <c r="G13" s="81">
        <f>ROUND(F13/176,2)</f>
        <v>10.25</v>
      </c>
      <c r="H13" s="81">
        <f>ROUND(E13*G13*2,2)</f>
        <v>164</v>
      </c>
      <c r="I13" s="81">
        <f>ROUND(H13*1.2359,2)</f>
        <v>202.69</v>
      </c>
    </row>
    <row r="14" spans="1:9" x14ac:dyDescent="0.25">
      <c r="A14" s="39" t="s">
        <v>80</v>
      </c>
      <c r="B14" s="12">
        <v>1</v>
      </c>
      <c r="C14" s="12">
        <f t="shared" ref="C14:C29" si="2">D14+E14</f>
        <v>188</v>
      </c>
      <c r="D14" s="66">
        <v>176</v>
      </c>
      <c r="E14" s="12">
        <v>12</v>
      </c>
      <c r="F14" s="81">
        <v>1804</v>
      </c>
      <c r="G14" s="81">
        <f t="shared" ref="G14:G29" si="3">ROUND(F14/176,2)</f>
        <v>10.25</v>
      </c>
      <c r="H14" s="81">
        <f t="shared" ref="H14:H42" si="4">ROUND(E14*G14*2,2)</f>
        <v>246</v>
      </c>
      <c r="I14" s="81">
        <f t="shared" ref="I14:I42" si="5">ROUND(H14*1.2359,2)</f>
        <v>304.02999999999997</v>
      </c>
    </row>
    <row r="15" spans="1:9" x14ac:dyDescent="0.25">
      <c r="A15" s="39" t="s">
        <v>81</v>
      </c>
      <c r="B15" s="12">
        <v>1</v>
      </c>
      <c r="C15" s="12">
        <f t="shared" si="2"/>
        <v>188.4</v>
      </c>
      <c r="D15" s="66">
        <v>176</v>
      </c>
      <c r="E15" s="12">
        <v>12.400000000000006</v>
      </c>
      <c r="F15" s="81">
        <v>1804</v>
      </c>
      <c r="G15" s="81">
        <f t="shared" si="3"/>
        <v>10.25</v>
      </c>
      <c r="H15" s="81">
        <f t="shared" si="4"/>
        <v>254.2</v>
      </c>
      <c r="I15" s="81">
        <f t="shared" si="5"/>
        <v>314.17</v>
      </c>
    </row>
    <row r="16" spans="1:9" x14ac:dyDescent="0.25">
      <c r="A16" s="39" t="s">
        <v>82</v>
      </c>
      <c r="B16" s="12">
        <v>1</v>
      </c>
      <c r="C16" s="12">
        <f t="shared" si="2"/>
        <v>178</v>
      </c>
      <c r="D16" s="66">
        <v>176</v>
      </c>
      <c r="E16" s="12">
        <v>2</v>
      </c>
      <c r="F16" s="81">
        <v>1804</v>
      </c>
      <c r="G16" s="81">
        <f t="shared" si="3"/>
        <v>10.25</v>
      </c>
      <c r="H16" s="81">
        <f t="shared" si="4"/>
        <v>41</v>
      </c>
      <c r="I16" s="81">
        <f t="shared" si="5"/>
        <v>50.67</v>
      </c>
    </row>
    <row r="17" spans="1:9" x14ac:dyDescent="0.25">
      <c r="A17" s="39" t="s">
        <v>81</v>
      </c>
      <c r="B17" s="12">
        <v>1</v>
      </c>
      <c r="C17" s="12">
        <f t="shared" si="2"/>
        <v>184</v>
      </c>
      <c r="D17" s="66">
        <v>176</v>
      </c>
      <c r="E17" s="12">
        <v>8</v>
      </c>
      <c r="F17" s="81">
        <v>1804</v>
      </c>
      <c r="G17" s="81">
        <f t="shared" si="3"/>
        <v>10.25</v>
      </c>
      <c r="H17" s="81">
        <f t="shared" si="4"/>
        <v>164</v>
      </c>
      <c r="I17" s="81">
        <f t="shared" si="5"/>
        <v>202.69</v>
      </c>
    </row>
    <row r="18" spans="1:9" x14ac:dyDescent="0.25">
      <c r="A18" s="39" t="s">
        <v>83</v>
      </c>
      <c r="B18" s="12">
        <v>1</v>
      </c>
      <c r="C18" s="12">
        <f t="shared" si="2"/>
        <v>188</v>
      </c>
      <c r="D18" s="66">
        <v>176</v>
      </c>
      <c r="E18" s="12">
        <v>12</v>
      </c>
      <c r="F18" s="81">
        <v>1804</v>
      </c>
      <c r="G18" s="81">
        <f t="shared" si="3"/>
        <v>10.25</v>
      </c>
      <c r="H18" s="81">
        <f t="shared" si="4"/>
        <v>246</v>
      </c>
      <c r="I18" s="81">
        <f t="shared" si="5"/>
        <v>304.02999999999997</v>
      </c>
    </row>
    <row r="19" spans="1:9" x14ac:dyDescent="0.25">
      <c r="A19" s="39" t="s">
        <v>83</v>
      </c>
      <c r="B19" s="12">
        <v>1</v>
      </c>
      <c r="C19" s="12">
        <f t="shared" si="2"/>
        <v>184</v>
      </c>
      <c r="D19" s="66">
        <v>176</v>
      </c>
      <c r="E19" s="12">
        <v>8</v>
      </c>
      <c r="F19" s="81">
        <v>1804</v>
      </c>
      <c r="G19" s="81">
        <f t="shared" si="3"/>
        <v>10.25</v>
      </c>
      <c r="H19" s="81">
        <f t="shared" si="4"/>
        <v>164</v>
      </c>
      <c r="I19" s="81">
        <f t="shared" si="5"/>
        <v>202.69</v>
      </c>
    </row>
    <row r="20" spans="1:9" x14ac:dyDescent="0.25">
      <c r="A20" s="39" t="s">
        <v>84</v>
      </c>
      <c r="B20" s="12">
        <v>1</v>
      </c>
      <c r="C20" s="12">
        <f t="shared" si="2"/>
        <v>177</v>
      </c>
      <c r="D20" s="66">
        <v>176</v>
      </c>
      <c r="E20" s="12">
        <v>1</v>
      </c>
      <c r="F20" s="81">
        <v>1804</v>
      </c>
      <c r="G20" s="81">
        <f t="shared" si="3"/>
        <v>10.25</v>
      </c>
      <c r="H20" s="81">
        <f t="shared" si="4"/>
        <v>20.5</v>
      </c>
      <c r="I20" s="81">
        <f t="shared" si="5"/>
        <v>25.34</v>
      </c>
    </row>
    <row r="21" spans="1:9" x14ac:dyDescent="0.25">
      <c r="A21" s="39" t="s">
        <v>84</v>
      </c>
      <c r="B21" s="12">
        <v>1</v>
      </c>
      <c r="C21" s="12">
        <f t="shared" si="2"/>
        <v>234</v>
      </c>
      <c r="D21" s="66">
        <v>176</v>
      </c>
      <c r="E21" s="12">
        <v>58</v>
      </c>
      <c r="F21" s="81">
        <v>1804</v>
      </c>
      <c r="G21" s="81">
        <f t="shared" si="3"/>
        <v>10.25</v>
      </c>
      <c r="H21" s="81">
        <f t="shared" si="4"/>
        <v>1189</v>
      </c>
      <c r="I21" s="81">
        <f t="shared" si="5"/>
        <v>1469.49</v>
      </c>
    </row>
    <row r="22" spans="1:9" x14ac:dyDescent="0.25">
      <c r="A22" s="39" t="s">
        <v>84</v>
      </c>
      <c r="B22" s="12">
        <v>1</v>
      </c>
      <c r="C22" s="12">
        <f t="shared" si="2"/>
        <v>193</v>
      </c>
      <c r="D22" s="66">
        <v>176</v>
      </c>
      <c r="E22" s="12">
        <v>17</v>
      </c>
      <c r="F22" s="81">
        <v>1804</v>
      </c>
      <c r="G22" s="81">
        <f t="shared" si="3"/>
        <v>10.25</v>
      </c>
      <c r="H22" s="81">
        <f t="shared" si="4"/>
        <v>348.5</v>
      </c>
      <c r="I22" s="81">
        <f t="shared" si="5"/>
        <v>430.71</v>
      </c>
    </row>
    <row r="23" spans="1:9" x14ac:dyDescent="0.25">
      <c r="A23" s="39" t="s">
        <v>85</v>
      </c>
      <c r="B23" s="12">
        <v>1</v>
      </c>
      <c r="C23" s="12">
        <f t="shared" si="2"/>
        <v>224</v>
      </c>
      <c r="D23" s="66">
        <v>176</v>
      </c>
      <c r="E23" s="12">
        <v>48</v>
      </c>
      <c r="F23" s="81">
        <v>1804</v>
      </c>
      <c r="G23" s="81">
        <f t="shared" si="3"/>
        <v>10.25</v>
      </c>
      <c r="H23" s="81">
        <f t="shared" si="4"/>
        <v>984</v>
      </c>
      <c r="I23" s="81">
        <f t="shared" si="5"/>
        <v>1216.1300000000001</v>
      </c>
    </row>
    <row r="24" spans="1:9" x14ac:dyDescent="0.25">
      <c r="A24" s="39" t="s">
        <v>86</v>
      </c>
      <c r="B24" s="12">
        <v>1</v>
      </c>
      <c r="C24" s="12">
        <f t="shared" si="2"/>
        <v>188</v>
      </c>
      <c r="D24" s="66">
        <v>176</v>
      </c>
      <c r="E24" s="12">
        <v>12</v>
      </c>
      <c r="F24" s="81">
        <v>1804</v>
      </c>
      <c r="G24" s="81">
        <f t="shared" si="3"/>
        <v>10.25</v>
      </c>
      <c r="H24" s="81">
        <f t="shared" si="4"/>
        <v>246</v>
      </c>
      <c r="I24" s="81">
        <f t="shared" si="5"/>
        <v>304.02999999999997</v>
      </c>
    </row>
    <row r="25" spans="1:9" x14ac:dyDescent="0.25">
      <c r="A25" s="39" t="s">
        <v>86</v>
      </c>
      <c r="B25" s="12">
        <v>1</v>
      </c>
      <c r="C25" s="12">
        <f t="shared" si="2"/>
        <v>184</v>
      </c>
      <c r="D25" s="66">
        <v>176</v>
      </c>
      <c r="E25" s="12">
        <v>8</v>
      </c>
      <c r="F25" s="81">
        <v>1601.6</v>
      </c>
      <c r="G25" s="81">
        <f t="shared" si="3"/>
        <v>9.1</v>
      </c>
      <c r="H25" s="81">
        <f t="shared" si="4"/>
        <v>145.6</v>
      </c>
      <c r="I25" s="81">
        <f t="shared" si="5"/>
        <v>179.95</v>
      </c>
    </row>
    <row r="26" spans="1:9" x14ac:dyDescent="0.25">
      <c r="A26" s="39" t="s">
        <v>85</v>
      </c>
      <c r="B26" s="12">
        <v>1</v>
      </c>
      <c r="C26" s="12">
        <f t="shared" si="2"/>
        <v>184</v>
      </c>
      <c r="D26" s="66">
        <v>176</v>
      </c>
      <c r="E26" s="12">
        <v>8</v>
      </c>
      <c r="F26" s="81">
        <v>1804</v>
      </c>
      <c r="G26" s="81">
        <f t="shared" si="3"/>
        <v>10.25</v>
      </c>
      <c r="H26" s="81">
        <f t="shared" si="4"/>
        <v>164</v>
      </c>
      <c r="I26" s="81">
        <f t="shared" si="5"/>
        <v>202.69</v>
      </c>
    </row>
    <row r="27" spans="1:9" x14ac:dyDescent="0.25">
      <c r="A27" s="39" t="s">
        <v>87</v>
      </c>
      <c r="B27" s="12">
        <v>1</v>
      </c>
      <c r="C27" s="12">
        <f t="shared" si="2"/>
        <v>192</v>
      </c>
      <c r="D27" s="66">
        <v>176</v>
      </c>
      <c r="E27" s="12">
        <v>16</v>
      </c>
      <c r="F27" s="81">
        <v>1601.6</v>
      </c>
      <c r="G27" s="81">
        <f t="shared" si="3"/>
        <v>9.1</v>
      </c>
      <c r="H27" s="81">
        <f t="shared" si="4"/>
        <v>291.2</v>
      </c>
      <c r="I27" s="81">
        <f t="shared" si="5"/>
        <v>359.89</v>
      </c>
    </row>
    <row r="28" spans="1:9" x14ac:dyDescent="0.25">
      <c r="A28" s="39" t="s">
        <v>85</v>
      </c>
      <c r="B28" s="12">
        <v>1</v>
      </c>
      <c r="C28" s="12">
        <f t="shared" si="2"/>
        <v>198</v>
      </c>
      <c r="D28" s="66">
        <v>176</v>
      </c>
      <c r="E28" s="12">
        <v>22</v>
      </c>
      <c r="F28" s="81">
        <v>1601.6</v>
      </c>
      <c r="G28" s="81">
        <f t="shared" si="3"/>
        <v>9.1</v>
      </c>
      <c r="H28" s="81">
        <f t="shared" si="4"/>
        <v>400.4</v>
      </c>
      <c r="I28" s="81">
        <f t="shared" si="5"/>
        <v>494.85</v>
      </c>
    </row>
    <row r="29" spans="1:9" x14ac:dyDescent="0.25">
      <c r="A29" s="39" t="s">
        <v>87</v>
      </c>
      <c r="B29" s="12">
        <v>1</v>
      </c>
      <c r="C29" s="12">
        <f t="shared" si="2"/>
        <v>177</v>
      </c>
      <c r="D29" s="66">
        <v>176</v>
      </c>
      <c r="E29" s="12">
        <v>1</v>
      </c>
      <c r="F29" s="81">
        <v>1804</v>
      </c>
      <c r="G29" s="81">
        <f t="shared" si="3"/>
        <v>10.25</v>
      </c>
      <c r="H29" s="81">
        <f t="shared" si="4"/>
        <v>20.5</v>
      </c>
      <c r="I29" s="81">
        <f t="shared" si="5"/>
        <v>25.34</v>
      </c>
    </row>
    <row r="30" spans="1:9" ht="49.5" customHeight="1" x14ac:dyDescent="0.25">
      <c r="A30" s="90" t="s">
        <v>9</v>
      </c>
      <c r="B30" s="239">
        <f>SUM(B31:B39)</f>
        <v>9</v>
      </c>
      <c r="C30" s="239"/>
      <c r="D30" s="239"/>
      <c r="E30" s="239">
        <f t="shared" ref="E30:I30" si="6">SUM(E31:E39)</f>
        <v>123</v>
      </c>
      <c r="F30" s="234"/>
      <c r="G30" s="234"/>
      <c r="H30" s="234">
        <f t="shared" si="6"/>
        <v>1700.52</v>
      </c>
      <c r="I30" s="234">
        <f t="shared" si="6"/>
        <v>2101.66</v>
      </c>
    </row>
    <row r="31" spans="1:9" x14ac:dyDescent="0.25">
      <c r="A31" s="39" t="s">
        <v>88</v>
      </c>
      <c r="B31" s="12">
        <v>1</v>
      </c>
      <c r="C31" s="12">
        <f>D31+E31</f>
        <v>184</v>
      </c>
      <c r="D31" s="12">
        <v>176</v>
      </c>
      <c r="E31" s="12">
        <v>8</v>
      </c>
      <c r="F31" s="81">
        <v>1003.2</v>
      </c>
      <c r="G31" s="81">
        <f>ROUND(F31/176,2)</f>
        <v>5.7</v>
      </c>
      <c r="H31" s="81">
        <f t="shared" si="4"/>
        <v>91.2</v>
      </c>
      <c r="I31" s="81">
        <f t="shared" si="5"/>
        <v>112.71</v>
      </c>
    </row>
    <row r="32" spans="1:9" x14ac:dyDescent="0.25">
      <c r="A32" s="39" t="s">
        <v>88</v>
      </c>
      <c r="B32" s="12">
        <v>1</v>
      </c>
      <c r="C32" s="12">
        <f t="shared" ref="C32:C39" si="7">D32+E32</f>
        <v>180</v>
      </c>
      <c r="D32" s="12">
        <v>176</v>
      </c>
      <c r="E32" s="12">
        <v>4</v>
      </c>
      <c r="F32" s="81">
        <v>1003.2</v>
      </c>
      <c r="G32" s="81">
        <f t="shared" ref="G32:G39" si="8">ROUND(F32/176,2)</f>
        <v>5.7</v>
      </c>
      <c r="H32" s="81">
        <f t="shared" si="4"/>
        <v>45.6</v>
      </c>
      <c r="I32" s="81">
        <f t="shared" si="5"/>
        <v>56.36</v>
      </c>
    </row>
    <row r="33" spans="1:9" x14ac:dyDescent="0.25">
      <c r="A33" s="39" t="s">
        <v>89</v>
      </c>
      <c r="B33" s="12">
        <v>1</v>
      </c>
      <c r="C33" s="12">
        <f t="shared" si="7"/>
        <v>179</v>
      </c>
      <c r="D33" s="12">
        <v>176</v>
      </c>
      <c r="E33" s="12">
        <v>3</v>
      </c>
      <c r="F33" s="81">
        <v>1517.12</v>
      </c>
      <c r="G33" s="81">
        <f t="shared" si="8"/>
        <v>8.6199999999999992</v>
      </c>
      <c r="H33" s="81">
        <f t="shared" si="4"/>
        <v>51.72</v>
      </c>
      <c r="I33" s="81">
        <f t="shared" si="5"/>
        <v>63.92</v>
      </c>
    </row>
    <row r="34" spans="1:9" s="2" customFormat="1" x14ac:dyDescent="0.25">
      <c r="A34" s="39" t="s">
        <v>90</v>
      </c>
      <c r="B34" s="13">
        <v>1</v>
      </c>
      <c r="C34" s="13">
        <f t="shared" si="7"/>
        <v>192</v>
      </c>
      <c r="D34" s="12">
        <v>176</v>
      </c>
      <c r="E34" s="13">
        <v>16</v>
      </c>
      <c r="F34" s="80">
        <v>1232</v>
      </c>
      <c r="G34" s="81">
        <f t="shared" si="8"/>
        <v>7</v>
      </c>
      <c r="H34" s="81">
        <f t="shared" si="4"/>
        <v>224</v>
      </c>
      <c r="I34" s="81">
        <f t="shared" si="5"/>
        <v>276.83999999999997</v>
      </c>
    </row>
    <row r="35" spans="1:9" x14ac:dyDescent="0.25">
      <c r="A35" s="39" t="s">
        <v>90</v>
      </c>
      <c r="B35" s="12">
        <v>1</v>
      </c>
      <c r="C35" s="12">
        <f t="shared" si="7"/>
        <v>184</v>
      </c>
      <c r="D35" s="12">
        <v>176</v>
      </c>
      <c r="E35" s="12">
        <v>8</v>
      </c>
      <c r="F35" s="81">
        <v>1232</v>
      </c>
      <c r="G35" s="81">
        <f t="shared" si="8"/>
        <v>7</v>
      </c>
      <c r="H35" s="81">
        <f t="shared" si="4"/>
        <v>112</v>
      </c>
      <c r="I35" s="81">
        <f t="shared" si="5"/>
        <v>138.41999999999999</v>
      </c>
    </row>
    <row r="36" spans="1:9" x14ac:dyDescent="0.25">
      <c r="A36" s="39" t="s">
        <v>91</v>
      </c>
      <c r="B36" s="12">
        <v>1</v>
      </c>
      <c r="C36" s="12">
        <f t="shared" si="7"/>
        <v>196</v>
      </c>
      <c r="D36" s="12">
        <v>176</v>
      </c>
      <c r="E36" s="12">
        <v>20</v>
      </c>
      <c r="F36" s="81">
        <v>1232</v>
      </c>
      <c r="G36" s="81">
        <f t="shared" si="8"/>
        <v>7</v>
      </c>
      <c r="H36" s="81">
        <f t="shared" si="4"/>
        <v>280</v>
      </c>
      <c r="I36" s="81">
        <f t="shared" si="5"/>
        <v>346.05</v>
      </c>
    </row>
    <row r="37" spans="1:9" x14ac:dyDescent="0.25">
      <c r="A37" s="39" t="s">
        <v>91</v>
      </c>
      <c r="B37" s="12">
        <v>1</v>
      </c>
      <c r="C37" s="12">
        <f t="shared" si="7"/>
        <v>196</v>
      </c>
      <c r="D37" s="12">
        <v>176</v>
      </c>
      <c r="E37" s="12">
        <v>20</v>
      </c>
      <c r="F37" s="81">
        <v>1232</v>
      </c>
      <c r="G37" s="81">
        <f t="shared" si="8"/>
        <v>7</v>
      </c>
      <c r="H37" s="81">
        <f t="shared" si="4"/>
        <v>280</v>
      </c>
      <c r="I37" s="81">
        <f t="shared" si="5"/>
        <v>346.05</v>
      </c>
    </row>
    <row r="38" spans="1:9" x14ac:dyDescent="0.25">
      <c r="A38" s="39" t="s">
        <v>91</v>
      </c>
      <c r="B38" s="12">
        <v>1</v>
      </c>
      <c r="C38" s="12">
        <f t="shared" si="7"/>
        <v>188</v>
      </c>
      <c r="D38" s="12">
        <v>176</v>
      </c>
      <c r="E38" s="12">
        <v>12</v>
      </c>
      <c r="F38" s="81">
        <v>1232</v>
      </c>
      <c r="G38" s="81">
        <f t="shared" si="8"/>
        <v>7</v>
      </c>
      <c r="H38" s="81">
        <f t="shared" si="4"/>
        <v>168</v>
      </c>
      <c r="I38" s="81">
        <f t="shared" si="5"/>
        <v>207.63</v>
      </c>
    </row>
    <row r="39" spans="1:9" x14ac:dyDescent="0.25">
      <c r="A39" s="39" t="s">
        <v>92</v>
      </c>
      <c r="B39" s="12">
        <v>1</v>
      </c>
      <c r="C39" s="12">
        <f t="shared" si="7"/>
        <v>208</v>
      </c>
      <c r="D39" s="12">
        <v>176</v>
      </c>
      <c r="E39" s="12">
        <v>32</v>
      </c>
      <c r="F39" s="81">
        <v>1232</v>
      </c>
      <c r="G39" s="81">
        <f t="shared" si="8"/>
        <v>7</v>
      </c>
      <c r="H39" s="81">
        <f t="shared" si="4"/>
        <v>448</v>
      </c>
      <c r="I39" s="81">
        <f t="shared" si="5"/>
        <v>553.67999999999995</v>
      </c>
    </row>
    <row r="40" spans="1:9" ht="49.5" x14ac:dyDescent="0.25">
      <c r="A40" s="90" t="s">
        <v>10</v>
      </c>
      <c r="B40" s="239">
        <f>SUM(B41:B43)</f>
        <v>3</v>
      </c>
      <c r="C40" s="239"/>
      <c r="D40" s="239"/>
      <c r="E40" s="239">
        <f t="shared" ref="E40:I40" si="9">SUM(E41:E43)</f>
        <v>57</v>
      </c>
      <c r="F40" s="234"/>
      <c r="G40" s="234"/>
      <c r="H40" s="234">
        <f t="shared" si="9"/>
        <v>558.6</v>
      </c>
      <c r="I40" s="234">
        <f t="shared" si="9"/>
        <v>690.37</v>
      </c>
    </row>
    <row r="41" spans="1:9" x14ac:dyDescent="0.25">
      <c r="A41" s="39" t="s">
        <v>93</v>
      </c>
      <c r="B41" s="12">
        <v>1</v>
      </c>
      <c r="C41" s="12">
        <f t="shared" ref="C41:C43" si="10">D41+E41</f>
        <v>208</v>
      </c>
      <c r="D41" s="12">
        <v>176</v>
      </c>
      <c r="E41" s="12">
        <v>32</v>
      </c>
      <c r="F41" s="81">
        <v>862.40000000000009</v>
      </c>
      <c r="G41" s="81">
        <f>ROUND(F41/176,2)</f>
        <v>4.9000000000000004</v>
      </c>
      <c r="H41" s="81">
        <f t="shared" si="4"/>
        <v>313.60000000000002</v>
      </c>
      <c r="I41" s="81">
        <f t="shared" si="5"/>
        <v>387.58</v>
      </c>
    </row>
    <row r="42" spans="1:9" x14ac:dyDescent="0.25">
      <c r="A42" s="39" t="s">
        <v>93</v>
      </c>
      <c r="B42" s="12">
        <v>1</v>
      </c>
      <c r="C42" s="12">
        <f t="shared" si="10"/>
        <v>193</v>
      </c>
      <c r="D42" s="12">
        <v>176</v>
      </c>
      <c r="E42" s="12">
        <v>17</v>
      </c>
      <c r="F42" s="81">
        <v>862.40000000000009</v>
      </c>
      <c r="G42" s="81">
        <f t="shared" ref="G42:G43" si="11">ROUND(F42/176,2)</f>
        <v>4.9000000000000004</v>
      </c>
      <c r="H42" s="81">
        <f t="shared" si="4"/>
        <v>166.6</v>
      </c>
      <c r="I42" s="81">
        <f t="shared" si="5"/>
        <v>205.9</v>
      </c>
    </row>
    <row r="43" spans="1:9" x14ac:dyDescent="0.25">
      <c r="A43" s="39" t="s">
        <v>93</v>
      </c>
      <c r="B43" s="12">
        <v>1</v>
      </c>
      <c r="C43" s="12">
        <f t="shared" si="10"/>
        <v>184</v>
      </c>
      <c r="D43" s="12">
        <v>176</v>
      </c>
      <c r="E43" s="12">
        <v>8</v>
      </c>
      <c r="F43" s="81">
        <v>862.40000000000009</v>
      </c>
      <c r="G43" s="81">
        <f t="shared" si="11"/>
        <v>4.9000000000000004</v>
      </c>
      <c r="H43" s="81">
        <f t="shared" ref="H43" si="12">ROUND(E43*G43*2,2)</f>
        <v>78.400000000000006</v>
      </c>
      <c r="I43" s="81">
        <f t="shared" ref="I43" si="13">ROUND(H43*1.2359,2)</f>
        <v>96.89</v>
      </c>
    </row>
    <row r="44" spans="1:9" x14ac:dyDescent="0.25">
      <c r="B44" s="41"/>
      <c r="C44" s="41"/>
      <c r="D44" s="41"/>
      <c r="E44" s="41"/>
      <c r="F44" s="15"/>
      <c r="G44" s="15"/>
      <c r="H44" s="15"/>
      <c r="I44" s="15"/>
    </row>
  </sheetData>
  <mergeCells count="12"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  <mergeCell ref="D8:D9"/>
    <mergeCell ref="E8:E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FE832-D69C-47B0-8F9A-A4EE33D4E52D}">
  <sheetPr>
    <tabColor theme="9" tint="0.59999389629810485"/>
  </sheetPr>
  <dimension ref="A1:I61"/>
  <sheetViews>
    <sheetView zoomScale="80" zoomScaleNormal="80" workbookViewId="0">
      <selection activeCell="M8" sqref="M8"/>
    </sheetView>
  </sheetViews>
  <sheetFormatPr defaultRowHeight="16.5" x14ac:dyDescent="0.25"/>
  <cols>
    <col min="1" max="1" width="57.140625" style="1" customWidth="1"/>
    <col min="2" max="2" width="12.5703125" style="1" customWidth="1"/>
    <col min="3" max="3" width="14.5703125" style="1" customWidth="1"/>
    <col min="4" max="4" width="14.7109375" style="1" customWidth="1"/>
    <col min="5" max="5" width="18.42578125" style="1" customWidth="1"/>
    <col min="6" max="7" width="20.140625" style="1" customWidth="1"/>
    <col min="8" max="8" width="23.42578125" style="1" customWidth="1"/>
    <col min="9" max="9" width="17" style="1" customWidth="1"/>
    <col min="10" max="16384" width="9.140625" style="1"/>
  </cols>
  <sheetData>
    <row r="1" spans="1:9" x14ac:dyDescent="0.25">
      <c r="H1" s="257" t="s">
        <v>341</v>
      </c>
      <c r="I1" s="257"/>
    </row>
    <row r="2" spans="1:9" s="3" customFormat="1" ht="33.75" customHeight="1" x14ac:dyDescent="0.25">
      <c r="A2" s="250" t="s">
        <v>297</v>
      </c>
      <c r="B2" s="250"/>
      <c r="C2" s="250"/>
      <c r="D2" s="250"/>
      <c r="E2" s="250"/>
      <c r="F2" s="250"/>
      <c r="G2" s="250"/>
      <c r="H2" s="250"/>
      <c r="I2" s="250"/>
    </row>
    <row r="4" spans="1:9" x14ac:dyDescent="0.25">
      <c r="A4" s="1" t="s">
        <v>323</v>
      </c>
    </row>
    <row r="5" spans="1:9" x14ac:dyDescent="0.25">
      <c r="A5" s="1" t="s">
        <v>326</v>
      </c>
    </row>
    <row r="6" spans="1:9" x14ac:dyDescent="0.25">
      <c r="B6" s="236"/>
      <c r="C6" s="236"/>
      <c r="D6" s="236"/>
      <c r="E6" s="237"/>
      <c r="F6" s="236"/>
      <c r="G6" s="236"/>
      <c r="H6" s="238"/>
      <c r="I6" s="236"/>
    </row>
    <row r="7" spans="1:9" ht="27" customHeight="1" x14ac:dyDescent="0.25">
      <c r="A7" s="259"/>
      <c r="B7" s="260" t="s">
        <v>3</v>
      </c>
      <c r="C7" s="256" t="s">
        <v>4</v>
      </c>
      <c r="D7" s="256"/>
      <c r="E7" s="256"/>
      <c r="F7" s="256" t="s">
        <v>2</v>
      </c>
      <c r="G7" s="256" t="s">
        <v>296</v>
      </c>
      <c r="H7" s="261" t="s">
        <v>5</v>
      </c>
      <c r="I7" s="262" t="s">
        <v>1</v>
      </c>
    </row>
    <row r="8" spans="1:9" ht="24" customHeight="1" x14ac:dyDescent="0.25">
      <c r="A8" s="259"/>
      <c r="B8" s="260"/>
      <c r="C8" s="254" t="s">
        <v>294</v>
      </c>
      <c r="D8" s="254" t="s">
        <v>295</v>
      </c>
      <c r="E8" s="256" t="s">
        <v>6</v>
      </c>
      <c r="F8" s="256"/>
      <c r="G8" s="256"/>
      <c r="H8" s="261"/>
      <c r="I8" s="262"/>
    </row>
    <row r="9" spans="1:9" ht="31.5" customHeight="1" x14ac:dyDescent="0.25">
      <c r="A9" s="259"/>
      <c r="B9" s="260"/>
      <c r="C9" s="255"/>
      <c r="D9" s="255"/>
      <c r="E9" s="256"/>
      <c r="F9" s="256"/>
      <c r="G9" s="256"/>
      <c r="H9" s="261"/>
      <c r="I9" s="262"/>
    </row>
    <row r="10" spans="1:9" x14ac:dyDescent="0.25">
      <c r="A10" s="69">
        <v>1</v>
      </c>
      <c r="B10" s="69">
        <v>2</v>
      </c>
      <c r="C10" s="69" t="s">
        <v>42</v>
      </c>
      <c r="D10" s="69">
        <v>4</v>
      </c>
      <c r="E10" s="69">
        <v>5</v>
      </c>
      <c r="F10" s="69">
        <v>6</v>
      </c>
      <c r="G10" s="69">
        <v>7</v>
      </c>
      <c r="H10" s="69">
        <v>8</v>
      </c>
      <c r="I10" s="69" t="s">
        <v>293</v>
      </c>
    </row>
    <row r="11" spans="1:9" s="3" customFormat="1" x14ac:dyDescent="0.25">
      <c r="A11" s="6" t="s">
        <v>0</v>
      </c>
      <c r="B11" s="7">
        <f>B12+B44+B51</f>
        <v>46</v>
      </c>
      <c r="C11" s="7"/>
      <c r="D11" s="7"/>
      <c r="E11" s="7">
        <f>E12+E44+E51</f>
        <v>1312.5</v>
      </c>
      <c r="F11" s="8"/>
      <c r="G11" s="8"/>
      <c r="H11" s="8">
        <f>H12+H44+H51</f>
        <v>23650.9</v>
      </c>
      <c r="I11" s="8">
        <f>I12+I44+I51</f>
        <v>29230.129999999997</v>
      </c>
    </row>
    <row r="12" spans="1:9" ht="33" x14ac:dyDescent="0.25">
      <c r="A12" s="200" t="s">
        <v>171</v>
      </c>
      <c r="B12" s="216">
        <f t="shared" ref="B12:I12" si="0">SUM(B13:B43)</f>
        <v>31</v>
      </c>
      <c r="C12" s="216"/>
      <c r="D12" s="216"/>
      <c r="E12" s="216">
        <f t="shared" si="0"/>
        <v>1042</v>
      </c>
      <c r="F12" s="217"/>
      <c r="G12" s="217"/>
      <c r="H12" s="217">
        <f t="shared" si="0"/>
        <v>20684.8</v>
      </c>
      <c r="I12" s="217">
        <f t="shared" si="0"/>
        <v>25564.339999999997</v>
      </c>
    </row>
    <row r="13" spans="1:9" x14ac:dyDescent="0.25">
      <c r="A13" s="39" t="s">
        <v>80</v>
      </c>
      <c r="B13" s="12">
        <v>1</v>
      </c>
      <c r="C13" s="12">
        <f>D13+E13</f>
        <v>196</v>
      </c>
      <c r="D13" s="12">
        <v>176</v>
      </c>
      <c r="E13" s="12">
        <v>20</v>
      </c>
      <c r="F13" s="14">
        <v>1804</v>
      </c>
      <c r="G13" s="81">
        <f>ROUND(F13/D13,2)</f>
        <v>10.25</v>
      </c>
      <c r="H13" s="81">
        <f>ROUND(E13*G13*2,2)</f>
        <v>410</v>
      </c>
      <c r="I13" s="81">
        <f>ROUND(H13*1.2359,2)</f>
        <v>506.72</v>
      </c>
    </row>
    <row r="14" spans="1:9" x14ac:dyDescent="0.25">
      <c r="A14" s="39" t="s">
        <v>80</v>
      </c>
      <c r="B14" s="12">
        <v>1</v>
      </c>
      <c r="C14" s="12">
        <f t="shared" ref="C14:C43" si="1">D14+E14</f>
        <v>207</v>
      </c>
      <c r="D14" s="12">
        <v>176</v>
      </c>
      <c r="E14" s="12">
        <v>31</v>
      </c>
      <c r="F14" s="14">
        <v>1601.6</v>
      </c>
      <c r="G14" s="81">
        <f t="shared" ref="G14:G43" si="2">ROUND(F14/D14,2)</f>
        <v>9.1</v>
      </c>
      <c r="H14" s="81">
        <f t="shared" ref="H14:H43" si="3">ROUND(E14*G14*2,2)</f>
        <v>564.20000000000005</v>
      </c>
      <c r="I14" s="81">
        <f t="shared" ref="I14:I50" si="4">ROUND(H14*1.2359,2)</f>
        <v>697.29</v>
      </c>
    </row>
    <row r="15" spans="1:9" x14ac:dyDescent="0.25">
      <c r="A15" s="39" t="s">
        <v>80</v>
      </c>
      <c r="B15" s="12">
        <v>1</v>
      </c>
      <c r="C15" s="12">
        <f t="shared" si="1"/>
        <v>195</v>
      </c>
      <c r="D15" s="12">
        <v>176</v>
      </c>
      <c r="E15" s="12">
        <v>19</v>
      </c>
      <c r="F15" s="14">
        <v>1601.6</v>
      </c>
      <c r="G15" s="81">
        <f t="shared" si="2"/>
        <v>9.1</v>
      </c>
      <c r="H15" s="81">
        <f t="shared" si="3"/>
        <v>345.8</v>
      </c>
      <c r="I15" s="81">
        <f t="shared" si="4"/>
        <v>427.37</v>
      </c>
    </row>
    <row r="16" spans="1:9" x14ac:dyDescent="0.25">
      <c r="A16" s="39" t="s">
        <v>82</v>
      </c>
      <c r="B16" s="12">
        <v>1</v>
      </c>
      <c r="C16" s="12">
        <f t="shared" si="1"/>
        <v>214</v>
      </c>
      <c r="D16" s="12">
        <v>176</v>
      </c>
      <c r="E16" s="12">
        <v>38</v>
      </c>
      <c r="F16" s="14">
        <v>1804</v>
      </c>
      <c r="G16" s="81">
        <f>ROUND(F16/D16,2)</f>
        <v>10.25</v>
      </c>
      <c r="H16" s="81">
        <f>ROUND(E16*G16*2,2)</f>
        <v>779</v>
      </c>
      <c r="I16" s="81">
        <f t="shared" si="4"/>
        <v>962.77</v>
      </c>
    </row>
    <row r="17" spans="1:9" x14ac:dyDescent="0.25">
      <c r="A17" s="39" t="s">
        <v>82</v>
      </c>
      <c r="B17" s="12">
        <v>1</v>
      </c>
      <c r="C17" s="12">
        <f t="shared" si="1"/>
        <v>219</v>
      </c>
      <c r="D17" s="12">
        <v>176</v>
      </c>
      <c r="E17" s="12">
        <v>43</v>
      </c>
      <c r="F17" s="14">
        <v>1804</v>
      </c>
      <c r="G17" s="81">
        <f t="shared" ref="G17:G40" si="5">ROUND(F17/D17,2)</f>
        <v>10.25</v>
      </c>
      <c r="H17" s="81">
        <f t="shared" ref="H17:H40" si="6">ROUND(E17*G17*2,2)</f>
        <v>881.5</v>
      </c>
      <c r="I17" s="81">
        <f t="shared" si="4"/>
        <v>1089.45</v>
      </c>
    </row>
    <row r="18" spans="1:9" x14ac:dyDescent="0.25">
      <c r="A18" s="39" t="s">
        <v>81</v>
      </c>
      <c r="B18" s="12">
        <v>1</v>
      </c>
      <c r="C18" s="12">
        <f t="shared" si="1"/>
        <v>192</v>
      </c>
      <c r="D18" s="12">
        <v>176</v>
      </c>
      <c r="E18" s="12">
        <v>16</v>
      </c>
      <c r="F18" s="14">
        <v>1804</v>
      </c>
      <c r="G18" s="81">
        <f t="shared" si="5"/>
        <v>10.25</v>
      </c>
      <c r="H18" s="81">
        <f t="shared" si="6"/>
        <v>328</v>
      </c>
      <c r="I18" s="81">
        <f t="shared" si="4"/>
        <v>405.38</v>
      </c>
    </row>
    <row r="19" spans="1:9" x14ac:dyDescent="0.25">
      <c r="A19" s="39" t="s">
        <v>81</v>
      </c>
      <c r="B19" s="12">
        <v>1</v>
      </c>
      <c r="C19" s="12">
        <f t="shared" si="1"/>
        <v>208</v>
      </c>
      <c r="D19" s="12">
        <v>176</v>
      </c>
      <c r="E19" s="12">
        <v>32</v>
      </c>
      <c r="F19" s="14">
        <v>1804</v>
      </c>
      <c r="G19" s="81">
        <f t="shared" si="5"/>
        <v>10.25</v>
      </c>
      <c r="H19" s="81">
        <f t="shared" si="6"/>
        <v>656</v>
      </c>
      <c r="I19" s="81">
        <f t="shared" si="4"/>
        <v>810.75</v>
      </c>
    </row>
    <row r="20" spans="1:9" x14ac:dyDescent="0.25">
      <c r="A20" s="39" t="s">
        <v>81</v>
      </c>
      <c r="B20" s="12">
        <v>1</v>
      </c>
      <c r="C20" s="12">
        <f t="shared" si="1"/>
        <v>192</v>
      </c>
      <c r="D20" s="12">
        <v>176</v>
      </c>
      <c r="E20" s="12">
        <v>16</v>
      </c>
      <c r="F20" s="14">
        <v>1804</v>
      </c>
      <c r="G20" s="81">
        <f t="shared" si="5"/>
        <v>10.25</v>
      </c>
      <c r="H20" s="81">
        <f t="shared" si="6"/>
        <v>328</v>
      </c>
      <c r="I20" s="81">
        <f t="shared" si="4"/>
        <v>405.38</v>
      </c>
    </row>
    <row r="21" spans="1:9" x14ac:dyDescent="0.25">
      <c r="A21" s="39" t="s">
        <v>81</v>
      </c>
      <c r="B21" s="12">
        <v>1</v>
      </c>
      <c r="C21" s="12">
        <f t="shared" si="1"/>
        <v>244</v>
      </c>
      <c r="D21" s="12">
        <v>176</v>
      </c>
      <c r="E21" s="12">
        <v>68</v>
      </c>
      <c r="F21" s="14">
        <v>1804</v>
      </c>
      <c r="G21" s="81">
        <f t="shared" si="5"/>
        <v>10.25</v>
      </c>
      <c r="H21" s="81">
        <f t="shared" si="6"/>
        <v>1394</v>
      </c>
      <c r="I21" s="81">
        <f t="shared" si="4"/>
        <v>1722.84</v>
      </c>
    </row>
    <row r="22" spans="1:9" x14ac:dyDescent="0.25">
      <c r="A22" s="39" t="s">
        <v>83</v>
      </c>
      <c r="B22" s="12">
        <v>1</v>
      </c>
      <c r="C22" s="12">
        <f t="shared" si="1"/>
        <v>180</v>
      </c>
      <c r="D22" s="12">
        <v>176</v>
      </c>
      <c r="E22" s="12">
        <v>4</v>
      </c>
      <c r="F22" s="14">
        <v>1804</v>
      </c>
      <c r="G22" s="81">
        <f t="shared" si="5"/>
        <v>10.25</v>
      </c>
      <c r="H22" s="81">
        <f t="shared" si="6"/>
        <v>82</v>
      </c>
      <c r="I22" s="81">
        <f t="shared" si="4"/>
        <v>101.34</v>
      </c>
    </row>
    <row r="23" spans="1:9" x14ac:dyDescent="0.25">
      <c r="A23" s="39" t="s">
        <v>83</v>
      </c>
      <c r="B23" s="12">
        <v>1</v>
      </c>
      <c r="C23" s="12">
        <f t="shared" si="1"/>
        <v>196</v>
      </c>
      <c r="D23" s="12">
        <v>176</v>
      </c>
      <c r="E23" s="12">
        <v>20</v>
      </c>
      <c r="F23" s="14">
        <v>1804</v>
      </c>
      <c r="G23" s="81">
        <f t="shared" si="5"/>
        <v>10.25</v>
      </c>
      <c r="H23" s="81">
        <f t="shared" si="6"/>
        <v>410</v>
      </c>
      <c r="I23" s="81">
        <f t="shared" si="4"/>
        <v>506.72</v>
      </c>
    </row>
    <row r="24" spans="1:9" x14ac:dyDescent="0.25">
      <c r="A24" s="39" t="s">
        <v>83</v>
      </c>
      <c r="B24" s="12">
        <v>1</v>
      </c>
      <c r="C24" s="12">
        <f t="shared" si="1"/>
        <v>180</v>
      </c>
      <c r="D24" s="12">
        <v>176</v>
      </c>
      <c r="E24" s="12">
        <v>4</v>
      </c>
      <c r="F24" s="14">
        <v>1804</v>
      </c>
      <c r="G24" s="81">
        <f t="shared" si="5"/>
        <v>10.25</v>
      </c>
      <c r="H24" s="81">
        <f t="shared" si="6"/>
        <v>82</v>
      </c>
      <c r="I24" s="81">
        <f t="shared" si="4"/>
        <v>101.34</v>
      </c>
    </row>
    <row r="25" spans="1:9" x14ac:dyDescent="0.25">
      <c r="A25" s="39" t="s">
        <v>83</v>
      </c>
      <c r="B25" s="12">
        <v>1</v>
      </c>
      <c r="C25" s="12">
        <f t="shared" si="1"/>
        <v>192</v>
      </c>
      <c r="D25" s="12">
        <v>176</v>
      </c>
      <c r="E25" s="12">
        <v>16</v>
      </c>
      <c r="F25" s="14">
        <v>1804</v>
      </c>
      <c r="G25" s="81">
        <f t="shared" si="5"/>
        <v>10.25</v>
      </c>
      <c r="H25" s="81">
        <f t="shared" si="6"/>
        <v>328</v>
      </c>
      <c r="I25" s="81">
        <f t="shared" si="4"/>
        <v>405.38</v>
      </c>
    </row>
    <row r="26" spans="1:9" x14ac:dyDescent="0.25">
      <c r="A26" s="39" t="s">
        <v>84</v>
      </c>
      <c r="B26" s="12">
        <v>1</v>
      </c>
      <c r="C26" s="12">
        <f t="shared" si="1"/>
        <v>223</v>
      </c>
      <c r="D26" s="12">
        <v>176</v>
      </c>
      <c r="E26" s="12">
        <v>47</v>
      </c>
      <c r="F26" s="14">
        <v>1804</v>
      </c>
      <c r="G26" s="81">
        <f t="shared" si="5"/>
        <v>10.25</v>
      </c>
      <c r="H26" s="81">
        <f t="shared" si="6"/>
        <v>963.5</v>
      </c>
      <c r="I26" s="81">
        <f t="shared" si="4"/>
        <v>1190.79</v>
      </c>
    </row>
    <row r="27" spans="1:9" x14ac:dyDescent="0.25">
      <c r="A27" s="39" t="s">
        <v>84</v>
      </c>
      <c r="B27" s="12">
        <v>1</v>
      </c>
      <c r="C27" s="12">
        <f t="shared" si="1"/>
        <v>216</v>
      </c>
      <c r="D27" s="12">
        <v>176</v>
      </c>
      <c r="E27" s="12">
        <v>40</v>
      </c>
      <c r="F27" s="14">
        <v>1804</v>
      </c>
      <c r="G27" s="81">
        <f t="shared" si="5"/>
        <v>10.25</v>
      </c>
      <c r="H27" s="81">
        <f t="shared" si="6"/>
        <v>820</v>
      </c>
      <c r="I27" s="81">
        <f t="shared" si="4"/>
        <v>1013.44</v>
      </c>
    </row>
    <row r="28" spans="1:9" x14ac:dyDescent="0.25">
      <c r="A28" s="39" t="s">
        <v>84</v>
      </c>
      <c r="B28" s="12">
        <v>1</v>
      </c>
      <c r="C28" s="12">
        <f t="shared" si="1"/>
        <v>314</v>
      </c>
      <c r="D28" s="12">
        <v>176</v>
      </c>
      <c r="E28" s="12">
        <v>138</v>
      </c>
      <c r="F28" s="14">
        <v>1804</v>
      </c>
      <c r="G28" s="81">
        <f t="shared" si="5"/>
        <v>10.25</v>
      </c>
      <c r="H28" s="81">
        <f t="shared" si="6"/>
        <v>2829</v>
      </c>
      <c r="I28" s="81">
        <f t="shared" si="4"/>
        <v>3496.36</v>
      </c>
    </row>
    <row r="29" spans="1:9" x14ac:dyDescent="0.25">
      <c r="A29" s="39" t="s">
        <v>169</v>
      </c>
      <c r="B29" s="12">
        <v>1</v>
      </c>
      <c r="C29" s="12">
        <f t="shared" si="1"/>
        <v>196</v>
      </c>
      <c r="D29" s="12">
        <v>176</v>
      </c>
      <c r="E29" s="12">
        <v>20</v>
      </c>
      <c r="F29" s="14">
        <v>1804</v>
      </c>
      <c r="G29" s="81">
        <f t="shared" si="5"/>
        <v>10.25</v>
      </c>
      <c r="H29" s="81">
        <f t="shared" si="6"/>
        <v>410</v>
      </c>
      <c r="I29" s="81">
        <f t="shared" si="4"/>
        <v>506.72</v>
      </c>
    </row>
    <row r="30" spans="1:9" x14ac:dyDescent="0.25">
      <c r="A30" s="39" t="s">
        <v>169</v>
      </c>
      <c r="B30" s="12">
        <v>1</v>
      </c>
      <c r="C30" s="12">
        <f t="shared" si="1"/>
        <v>188</v>
      </c>
      <c r="D30" s="12">
        <v>176</v>
      </c>
      <c r="E30" s="12">
        <v>12</v>
      </c>
      <c r="F30" s="14">
        <v>1601.6</v>
      </c>
      <c r="G30" s="81">
        <f t="shared" si="5"/>
        <v>9.1</v>
      </c>
      <c r="H30" s="81">
        <f t="shared" si="6"/>
        <v>218.4</v>
      </c>
      <c r="I30" s="81">
        <f t="shared" si="4"/>
        <v>269.92</v>
      </c>
    </row>
    <row r="31" spans="1:9" x14ac:dyDescent="0.25">
      <c r="A31" s="39" t="s">
        <v>169</v>
      </c>
      <c r="B31" s="12">
        <v>1</v>
      </c>
      <c r="C31" s="12">
        <f t="shared" si="1"/>
        <v>224</v>
      </c>
      <c r="D31" s="12">
        <v>176</v>
      </c>
      <c r="E31" s="12">
        <v>48</v>
      </c>
      <c r="F31" s="14">
        <v>1601.6</v>
      </c>
      <c r="G31" s="81">
        <f t="shared" si="5"/>
        <v>9.1</v>
      </c>
      <c r="H31" s="81">
        <f t="shared" si="6"/>
        <v>873.6</v>
      </c>
      <c r="I31" s="81">
        <f t="shared" si="4"/>
        <v>1079.68</v>
      </c>
    </row>
    <row r="32" spans="1:9" x14ac:dyDescent="0.25">
      <c r="A32" s="39" t="s">
        <v>169</v>
      </c>
      <c r="B32" s="12">
        <v>1</v>
      </c>
      <c r="C32" s="12">
        <f t="shared" si="1"/>
        <v>210</v>
      </c>
      <c r="D32" s="12">
        <v>176</v>
      </c>
      <c r="E32" s="12">
        <v>34</v>
      </c>
      <c r="F32" s="14">
        <v>1804</v>
      </c>
      <c r="G32" s="81">
        <f t="shared" si="5"/>
        <v>10.25</v>
      </c>
      <c r="H32" s="81">
        <f t="shared" si="6"/>
        <v>697</v>
      </c>
      <c r="I32" s="81">
        <f t="shared" si="4"/>
        <v>861.42</v>
      </c>
    </row>
    <row r="33" spans="1:9" x14ac:dyDescent="0.25">
      <c r="A33" s="39" t="s">
        <v>86</v>
      </c>
      <c r="B33" s="12">
        <v>1</v>
      </c>
      <c r="C33" s="12">
        <f t="shared" si="1"/>
        <v>215</v>
      </c>
      <c r="D33" s="12">
        <v>176</v>
      </c>
      <c r="E33" s="12">
        <v>39</v>
      </c>
      <c r="F33" s="14">
        <v>1804</v>
      </c>
      <c r="G33" s="81">
        <f t="shared" si="5"/>
        <v>10.25</v>
      </c>
      <c r="H33" s="81">
        <f t="shared" si="6"/>
        <v>799.5</v>
      </c>
      <c r="I33" s="81">
        <f t="shared" si="4"/>
        <v>988.1</v>
      </c>
    </row>
    <row r="34" spans="1:9" x14ac:dyDescent="0.25">
      <c r="A34" s="39" t="s">
        <v>86</v>
      </c>
      <c r="B34" s="12">
        <v>1</v>
      </c>
      <c r="C34" s="12">
        <f t="shared" si="1"/>
        <v>207</v>
      </c>
      <c r="D34" s="12">
        <v>176</v>
      </c>
      <c r="E34" s="12">
        <v>31</v>
      </c>
      <c r="F34" s="14">
        <v>1804</v>
      </c>
      <c r="G34" s="81">
        <f t="shared" si="5"/>
        <v>10.25</v>
      </c>
      <c r="H34" s="81">
        <f t="shared" si="6"/>
        <v>635.5</v>
      </c>
      <c r="I34" s="81">
        <f t="shared" si="4"/>
        <v>785.41</v>
      </c>
    </row>
    <row r="35" spans="1:9" x14ac:dyDescent="0.25">
      <c r="A35" s="39" t="s">
        <v>86</v>
      </c>
      <c r="B35" s="12">
        <v>1</v>
      </c>
      <c r="C35" s="12">
        <f t="shared" si="1"/>
        <v>242</v>
      </c>
      <c r="D35" s="12">
        <v>176</v>
      </c>
      <c r="E35" s="12">
        <v>66</v>
      </c>
      <c r="F35" s="14">
        <v>1804</v>
      </c>
      <c r="G35" s="81">
        <f t="shared" si="5"/>
        <v>10.25</v>
      </c>
      <c r="H35" s="81">
        <f t="shared" si="6"/>
        <v>1353</v>
      </c>
      <c r="I35" s="81">
        <f t="shared" si="4"/>
        <v>1672.17</v>
      </c>
    </row>
    <row r="36" spans="1:9" x14ac:dyDescent="0.25">
      <c r="A36" s="39" t="s">
        <v>86</v>
      </c>
      <c r="B36" s="12">
        <v>1</v>
      </c>
      <c r="C36" s="12">
        <f t="shared" si="1"/>
        <v>184</v>
      </c>
      <c r="D36" s="12">
        <v>176</v>
      </c>
      <c r="E36" s="12">
        <v>8</v>
      </c>
      <c r="F36" s="14">
        <v>1804</v>
      </c>
      <c r="G36" s="81">
        <f t="shared" si="5"/>
        <v>10.25</v>
      </c>
      <c r="H36" s="81">
        <f t="shared" si="6"/>
        <v>164</v>
      </c>
      <c r="I36" s="81">
        <f t="shared" si="4"/>
        <v>202.69</v>
      </c>
    </row>
    <row r="37" spans="1:9" x14ac:dyDescent="0.25">
      <c r="A37" s="39" t="s">
        <v>86</v>
      </c>
      <c r="B37" s="12">
        <v>1</v>
      </c>
      <c r="C37" s="12">
        <f t="shared" si="1"/>
        <v>184</v>
      </c>
      <c r="D37" s="12">
        <v>176</v>
      </c>
      <c r="E37" s="12">
        <v>8</v>
      </c>
      <c r="F37" s="14">
        <v>1804</v>
      </c>
      <c r="G37" s="81">
        <f t="shared" si="5"/>
        <v>10.25</v>
      </c>
      <c r="H37" s="81">
        <f t="shared" si="6"/>
        <v>164</v>
      </c>
      <c r="I37" s="81">
        <f t="shared" si="4"/>
        <v>202.69</v>
      </c>
    </row>
    <row r="38" spans="1:9" x14ac:dyDescent="0.25">
      <c r="A38" s="39" t="s">
        <v>87</v>
      </c>
      <c r="B38" s="12">
        <v>1</v>
      </c>
      <c r="C38" s="12">
        <f t="shared" si="1"/>
        <v>277</v>
      </c>
      <c r="D38" s="12">
        <v>176</v>
      </c>
      <c r="E38" s="12">
        <v>101</v>
      </c>
      <c r="F38" s="14">
        <v>1601.6</v>
      </c>
      <c r="G38" s="81">
        <f t="shared" si="5"/>
        <v>9.1</v>
      </c>
      <c r="H38" s="81">
        <f t="shared" si="6"/>
        <v>1838.2</v>
      </c>
      <c r="I38" s="81">
        <f t="shared" si="4"/>
        <v>2271.83</v>
      </c>
    </row>
    <row r="39" spans="1:9" x14ac:dyDescent="0.25">
      <c r="A39" s="39" t="s">
        <v>87</v>
      </c>
      <c r="B39" s="12">
        <v>1</v>
      </c>
      <c r="C39" s="12">
        <f t="shared" si="1"/>
        <v>259</v>
      </c>
      <c r="D39" s="12">
        <v>176</v>
      </c>
      <c r="E39" s="12">
        <v>83</v>
      </c>
      <c r="F39" s="14">
        <v>1601.6</v>
      </c>
      <c r="G39" s="81">
        <f t="shared" si="5"/>
        <v>9.1</v>
      </c>
      <c r="H39" s="81">
        <f t="shared" si="6"/>
        <v>1510.6</v>
      </c>
      <c r="I39" s="81">
        <f t="shared" si="4"/>
        <v>1866.95</v>
      </c>
    </row>
    <row r="40" spans="1:9" x14ac:dyDescent="0.25">
      <c r="A40" s="39" t="s">
        <v>87</v>
      </c>
      <c r="B40" s="12">
        <v>1</v>
      </c>
      <c r="C40" s="12">
        <f t="shared" si="1"/>
        <v>180</v>
      </c>
      <c r="D40" s="12">
        <v>176</v>
      </c>
      <c r="E40" s="12">
        <v>4</v>
      </c>
      <c r="F40" s="14">
        <v>1804</v>
      </c>
      <c r="G40" s="81">
        <f t="shared" si="5"/>
        <v>10.25</v>
      </c>
      <c r="H40" s="81">
        <f t="shared" si="6"/>
        <v>82</v>
      </c>
      <c r="I40" s="81">
        <f t="shared" si="4"/>
        <v>101.34</v>
      </c>
    </row>
    <row r="41" spans="1:9" x14ac:dyDescent="0.25">
      <c r="A41" s="39" t="s">
        <v>87</v>
      </c>
      <c r="B41" s="12">
        <v>1</v>
      </c>
      <c r="C41" s="12">
        <f t="shared" si="1"/>
        <v>184</v>
      </c>
      <c r="D41" s="12">
        <v>176</v>
      </c>
      <c r="E41" s="12">
        <v>8</v>
      </c>
      <c r="F41" s="14">
        <v>1804</v>
      </c>
      <c r="G41" s="81">
        <f t="shared" si="2"/>
        <v>10.25</v>
      </c>
      <c r="H41" s="81">
        <f t="shared" si="3"/>
        <v>164</v>
      </c>
      <c r="I41" s="81">
        <f t="shared" si="4"/>
        <v>202.69</v>
      </c>
    </row>
    <row r="42" spans="1:9" x14ac:dyDescent="0.25">
      <c r="A42" s="39" t="s">
        <v>87</v>
      </c>
      <c r="B42" s="12">
        <v>1</v>
      </c>
      <c r="C42" s="12">
        <f t="shared" si="1"/>
        <v>186</v>
      </c>
      <c r="D42" s="12">
        <v>176</v>
      </c>
      <c r="E42" s="12">
        <v>10</v>
      </c>
      <c r="F42" s="14">
        <v>1804</v>
      </c>
      <c r="G42" s="81">
        <f t="shared" si="2"/>
        <v>10.25</v>
      </c>
      <c r="H42" s="81">
        <f t="shared" si="3"/>
        <v>205</v>
      </c>
      <c r="I42" s="81">
        <f t="shared" si="4"/>
        <v>253.36</v>
      </c>
    </row>
    <row r="43" spans="1:9" x14ac:dyDescent="0.25">
      <c r="A43" s="39" t="s">
        <v>87</v>
      </c>
      <c r="B43" s="12">
        <v>1</v>
      </c>
      <c r="C43" s="12">
        <f t="shared" si="1"/>
        <v>194</v>
      </c>
      <c r="D43" s="12">
        <v>176</v>
      </c>
      <c r="E43" s="12">
        <v>18</v>
      </c>
      <c r="F43" s="14">
        <v>1804</v>
      </c>
      <c r="G43" s="81">
        <f t="shared" si="2"/>
        <v>10.25</v>
      </c>
      <c r="H43" s="81">
        <f t="shared" si="3"/>
        <v>369</v>
      </c>
      <c r="I43" s="81">
        <f t="shared" si="4"/>
        <v>456.05</v>
      </c>
    </row>
    <row r="44" spans="1:9" ht="33" x14ac:dyDescent="0.25">
      <c r="A44" s="90" t="s">
        <v>237</v>
      </c>
      <c r="B44" s="239">
        <f t="shared" ref="B44:I44" si="7">SUM(B45:B50)</f>
        <v>6</v>
      </c>
      <c r="C44" s="239"/>
      <c r="D44" s="239"/>
      <c r="E44" s="239">
        <f t="shared" si="7"/>
        <v>80</v>
      </c>
      <c r="F44" s="234"/>
      <c r="G44" s="234"/>
      <c r="H44" s="234">
        <f t="shared" si="7"/>
        <v>1099.2</v>
      </c>
      <c r="I44" s="234">
        <f t="shared" si="7"/>
        <v>1358.49</v>
      </c>
    </row>
    <row r="45" spans="1:9" x14ac:dyDescent="0.25">
      <c r="A45" s="39" t="s">
        <v>90</v>
      </c>
      <c r="B45" s="12">
        <v>1</v>
      </c>
      <c r="C45" s="12">
        <f>D45+E45</f>
        <v>200</v>
      </c>
      <c r="D45" s="12">
        <v>176</v>
      </c>
      <c r="E45" s="12">
        <v>24</v>
      </c>
      <c r="F45" s="14">
        <v>1232</v>
      </c>
      <c r="G45" s="81">
        <f t="shared" ref="G45:G50" si="8">ROUND(F45/D45,2)</f>
        <v>7</v>
      </c>
      <c r="H45" s="81">
        <f t="shared" ref="H45:H50" si="9">ROUND(E45*G45*2,2)</f>
        <v>336</v>
      </c>
      <c r="I45" s="81">
        <f t="shared" si="4"/>
        <v>415.26</v>
      </c>
    </row>
    <row r="46" spans="1:9" x14ac:dyDescent="0.25">
      <c r="A46" s="39" t="s">
        <v>90</v>
      </c>
      <c r="B46" s="12">
        <v>1</v>
      </c>
      <c r="C46" s="12">
        <f t="shared" ref="C46:C50" si="10">D46+E46</f>
        <v>184</v>
      </c>
      <c r="D46" s="12">
        <v>176</v>
      </c>
      <c r="E46" s="12">
        <v>8</v>
      </c>
      <c r="F46" s="14">
        <v>1232</v>
      </c>
      <c r="G46" s="81">
        <f t="shared" si="8"/>
        <v>7</v>
      </c>
      <c r="H46" s="81">
        <f t="shared" si="9"/>
        <v>112</v>
      </c>
      <c r="I46" s="81">
        <f t="shared" si="4"/>
        <v>138.41999999999999</v>
      </c>
    </row>
    <row r="47" spans="1:9" x14ac:dyDescent="0.25">
      <c r="A47" s="39" t="s">
        <v>90</v>
      </c>
      <c r="B47" s="12">
        <v>1</v>
      </c>
      <c r="C47" s="12">
        <f t="shared" si="10"/>
        <v>184</v>
      </c>
      <c r="D47" s="12">
        <v>176</v>
      </c>
      <c r="E47" s="12">
        <v>8</v>
      </c>
      <c r="F47" s="14">
        <v>1232</v>
      </c>
      <c r="G47" s="81">
        <f t="shared" si="8"/>
        <v>7</v>
      </c>
      <c r="H47" s="81">
        <f t="shared" si="9"/>
        <v>112</v>
      </c>
      <c r="I47" s="81">
        <f t="shared" si="4"/>
        <v>138.41999999999999</v>
      </c>
    </row>
    <row r="48" spans="1:9" s="2" customFormat="1" x14ac:dyDescent="0.25">
      <c r="A48" s="39" t="s">
        <v>90</v>
      </c>
      <c r="B48" s="13">
        <v>1</v>
      </c>
      <c r="C48" s="13">
        <f t="shared" si="10"/>
        <v>200</v>
      </c>
      <c r="D48" s="12">
        <v>176</v>
      </c>
      <c r="E48" s="13">
        <v>24</v>
      </c>
      <c r="F48" s="40">
        <v>1232</v>
      </c>
      <c r="G48" s="80">
        <f t="shared" si="8"/>
        <v>7</v>
      </c>
      <c r="H48" s="80">
        <f t="shared" si="9"/>
        <v>336</v>
      </c>
      <c r="I48" s="80">
        <f t="shared" si="4"/>
        <v>415.26</v>
      </c>
    </row>
    <row r="49" spans="1:9" x14ac:dyDescent="0.25">
      <c r="A49" s="39" t="s">
        <v>170</v>
      </c>
      <c r="B49" s="12">
        <v>1</v>
      </c>
      <c r="C49" s="12">
        <f t="shared" si="10"/>
        <v>184</v>
      </c>
      <c r="D49" s="12">
        <v>176</v>
      </c>
      <c r="E49" s="12">
        <v>8</v>
      </c>
      <c r="F49" s="14">
        <v>1232</v>
      </c>
      <c r="G49" s="81">
        <f t="shared" si="8"/>
        <v>7</v>
      </c>
      <c r="H49" s="81">
        <f t="shared" si="9"/>
        <v>112</v>
      </c>
      <c r="I49" s="81">
        <f t="shared" si="4"/>
        <v>138.41999999999999</v>
      </c>
    </row>
    <row r="50" spans="1:9" x14ac:dyDescent="0.25">
      <c r="A50" s="39" t="s">
        <v>88</v>
      </c>
      <c r="B50" s="12">
        <v>1</v>
      </c>
      <c r="C50" s="12">
        <f t="shared" si="10"/>
        <v>184</v>
      </c>
      <c r="D50" s="12">
        <v>176</v>
      </c>
      <c r="E50" s="12">
        <v>8</v>
      </c>
      <c r="F50" s="14">
        <v>1003.2</v>
      </c>
      <c r="G50" s="81">
        <f t="shared" si="8"/>
        <v>5.7</v>
      </c>
      <c r="H50" s="81">
        <f t="shared" si="9"/>
        <v>91.2</v>
      </c>
      <c r="I50" s="81">
        <f t="shared" si="4"/>
        <v>112.71</v>
      </c>
    </row>
    <row r="51" spans="1:9" ht="50.25" customHeight="1" x14ac:dyDescent="0.25">
      <c r="A51" s="90" t="s">
        <v>250</v>
      </c>
      <c r="B51" s="239">
        <f t="shared" ref="B51:I51" si="11">SUM(B52:B60)</f>
        <v>9</v>
      </c>
      <c r="C51" s="239"/>
      <c r="D51" s="239"/>
      <c r="E51" s="239">
        <f t="shared" si="11"/>
        <v>190.5</v>
      </c>
      <c r="F51" s="234"/>
      <c r="G51" s="234"/>
      <c r="H51" s="234">
        <f t="shared" si="11"/>
        <v>1866.8999999999996</v>
      </c>
      <c r="I51" s="234">
        <f t="shared" si="11"/>
        <v>2307.3000000000002</v>
      </c>
    </row>
    <row r="52" spans="1:9" x14ac:dyDescent="0.25">
      <c r="A52" s="39" t="s">
        <v>93</v>
      </c>
      <c r="B52" s="12">
        <v>1</v>
      </c>
      <c r="C52" s="12">
        <f t="shared" ref="C52:C60" si="12">D52+E52</f>
        <v>234.5</v>
      </c>
      <c r="D52" s="12">
        <v>176</v>
      </c>
      <c r="E52" s="12">
        <v>58.5</v>
      </c>
      <c r="F52" s="14">
        <v>862.40000000000009</v>
      </c>
      <c r="G52" s="81">
        <f t="shared" ref="G52:G60" si="13">ROUND(F52/D52,2)</f>
        <v>4.9000000000000004</v>
      </c>
      <c r="H52" s="81">
        <f>ROUND(E52*G52*2,2)</f>
        <v>573.29999999999995</v>
      </c>
      <c r="I52" s="81">
        <f>ROUND(H52*1.2359,2)</f>
        <v>708.54</v>
      </c>
    </row>
    <row r="53" spans="1:9" x14ac:dyDescent="0.25">
      <c r="A53" s="39" t="s">
        <v>93</v>
      </c>
      <c r="B53" s="12">
        <v>1</v>
      </c>
      <c r="C53" s="12">
        <f t="shared" si="12"/>
        <v>204</v>
      </c>
      <c r="D53" s="12">
        <v>176</v>
      </c>
      <c r="E53" s="12">
        <v>28</v>
      </c>
      <c r="F53" s="14">
        <v>862.40000000000009</v>
      </c>
      <c r="G53" s="81">
        <f t="shared" si="13"/>
        <v>4.9000000000000004</v>
      </c>
      <c r="H53" s="81">
        <f t="shared" ref="H53:H60" si="14">ROUND(E53*G53*2,2)</f>
        <v>274.39999999999998</v>
      </c>
      <c r="I53" s="81">
        <f t="shared" ref="I53:I60" si="15">ROUND(H53*1.2359,2)</f>
        <v>339.13</v>
      </c>
    </row>
    <row r="54" spans="1:9" x14ac:dyDescent="0.25">
      <c r="A54" s="39" t="s">
        <v>93</v>
      </c>
      <c r="B54" s="12">
        <v>1</v>
      </c>
      <c r="C54" s="12">
        <f t="shared" si="12"/>
        <v>178</v>
      </c>
      <c r="D54" s="12">
        <v>176</v>
      </c>
      <c r="E54" s="12">
        <v>2</v>
      </c>
      <c r="F54" s="14">
        <v>862.40000000000009</v>
      </c>
      <c r="G54" s="81">
        <f t="shared" si="13"/>
        <v>4.9000000000000004</v>
      </c>
      <c r="H54" s="81">
        <f t="shared" si="14"/>
        <v>19.600000000000001</v>
      </c>
      <c r="I54" s="81">
        <f t="shared" si="15"/>
        <v>24.22</v>
      </c>
    </row>
    <row r="55" spans="1:9" x14ac:dyDescent="0.25">
      <c r="A55" s="39" t="s">
        <v>93</v>
      </c>
      <c r="B55" s="12">
        <v>1</v>
      </c>
      <c r="C55" s="12">
        <f t="shared" si="12"/>
        <v>184</v>
      </c>
      <c r="D55" s="12">
        <v>176</v>
      </c>
      <c r="E55" s="12">
        <v>8</v>
      </c>
      <c r="F55" s="14">
        <v>862.40000000000009</v>
      </c>
      <c r="G55" s="81">
        <f t="shared" si="13"/>
        <v>4.9000000000000004</v>
      </c>
      <c r="H55" s="81">
        <f t="shared" si="14"/>
        <v>78.400000000000006</v>
      </c>
      <c r="I55" s="81">
        <f t="shared" si="15"/>
        <v>96.89</v>
      </c>
    </row>
    <row r="56" spans="1:9" x14ac:dyDescent="0.25">
      <c r="A56" s="39" t="s">
        <v>93</v>
      </c>
      <c r="B56" s="12">
        <v>1</v>
      </c>
      <c r="C56" s="12">
        <f t="shared" si="12"/>
        <v>185</v>
      </c>
      <c r="D56" s="12">
        <v>176</v>
      </c>
      <c r="E56" s="12">
        <v>9</v>
      </c>
      <c r="F56" s="14">
        <v>862.40000000000009</v>
      </c>
      <c r="G56" s="81">
        <f t="shared" si="13"/>
        <v>4.9000000000000004</v>
      </c>
      <c r="H56" s="81">
        <f t="shared" si="14"/>
        <v>88.2</v>
      </c>
      <c r="I56" s="81">
        <f t="shared" si="15"/>
        <v>109.01</v>
      </c>
    </row>
    <row r="57" spans="1:9" x14ac:dyDescent="0.25">
      <c r="A57" s="39" t="s">
        <v>93</v>
      </c>
      <c r="B57" s="12">
        <v>1</v>
      </c>
      <c r="C57" s="12">
        <f t="shared" si="12"/>
        <v>191</v>
      </c>
      <c r="D57" s="12">
        <v>176</v>
      </c>
      <c r="E57" s="12">
        <v>15</v>
      </c>
      <c r="F57" s="14">
        <v>862.40000000000009</v>
      </c>
      <c r="G57" s="81">
        <f t="shared" si="13"/>
        <v>4.9000000000000004</v>
      </c>
      <c r="H57" s="81">
        <f t="shared" si="14"/>
        <v>147</v>
      </c>
      <c r="I57" s="81">
        <f t="shared" si="15"/>
        <v>181.68</v>
      </c>
    </row>
    <row r="58" spans="1:9" x14ac:dyDescent="0.25">
      <c r="A58" s="39" t="s">
        <v>93</v>
      </c>
      <c r="B58" s="12">
        <v>1</v>
      </c>
      <c r="C58" s="12">
        <f t="shared" si="12"/>
        <v>177</v>
      </c>
      <c r="D58" s="12">
        <v>176</v>
      </c>
      <c r="E58" s="12">
        <v>1</v>
      </c>
      <c r="F58" s="14">
        <v>862.40000000000009</v>
      </c>
      <c r="G58" s="81">
        <f t="shared" si="13"/>
        <v>4.9000000000000004</v>
      </c>
      <c r="H58" s="81">
        <f t="shared" si="14"/>
        <v>9.8000000000000007</v>
      </c>
      <c r="I58" s="81">
        <f t="shared" si="15"/>
        <v>12.11</v>
      </c>
    </row>
    <row r="59" spans="1:9" x14ac:dyDescent="0.25">
      <c r="A59" s="39" t="s">
        <v>93</v>
      </c>
      <c r="B59" s="12">
        <v>1</v>
      </c>
      <c r="C59" s="12">
        <f t="shared" si="12"/>
        <v>192</v>
      </c>
      <c r="D59" s="12">
        <v>176</v>
      </c>
      <c r="E59" s="12">
        <v>16</v>
      </c>
      <c r="F59" s="14">
        <v>862.40000000000009</v>
      </c>
      <c r="G59" s="81">
        <f t="shared" si="13"/>
        <v>4.9000000000000004</v>
      </c>
      <c r="H59" s="81">
        <f t="shared" si="14"/>
        <v>156.80000000000001</v>
      </c>
      <c r="I59" s="81">
        <f t="shared" si="15"/>
        <v>193.79</v>
      </c>
    </row>
    <row r="60" spans="1:9" x14ac:dyDescent="0.25">
      <c r="A60" s="39" t="s">
        <v>93</v>
      </c>
      <c r="B60" s="12">
        <v>1</v>
      </c>
      <c r="C60" s="12">
        <f t="shared" si="12"/>
        <v>229</v>
      </c>
      <c r="D60" s="12">
        <v>176</v>
      </c>
      <c r="E60" s="12">
        <v>53</v>
      </c>
      <c r="F60" s="14">
        <v>862.40000000000009</v>
      </c>
      <c r="G60" s="81">
        <f t="shared" si="13"/>
        <v>4.9000000000000004</v>
      </c>
      <c r="H60" s="81">
        <f t="shared" si="14"/>
        <v>519.4</v>
      </c>
      <c r="I60" s="81">
        <f t="shared" si="15"/>
        <v>641.92999999999995</v>
      </c>
    </row>
    <row r="61" spans="1:9" x14ac:dyDescent="0.25">
      <c r="B61" s="41"/>
      <c r="C61" s="41"/>
      <c r="D61" s="41"/>
      <c r="E61" s="41"/>
      <c r="F61" s="15"/>
      <c r="G61" s="15"/>
      <c r="H61" s="15"/>
      <c r="I61" s="15"/>
    </row>
  </sheetData>
  <mergeCells count="12"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  <mergeCell ref="D8:D9"/>
    <mergeCell ref="E8:E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5C8CB-148B-4289-BBB9-4DCE6389CE2E}">
  <sheetPr>
    <tabColor theme="5" tint="0.59999389629810485"/>
  </sheetPr>
  <dimension ref="A1:I18"/>
  <sheetViews>
    <sheetView zoomScale="80" zoomScaleNormal="80" workbookViewId="0">
      <selection activeCell="N8" sqref="N8"/>
    </sheetView>
  </sheetViews>
  <sheetFormatPr defaultColWidth="9.140625" defaultRowHeight="16.5" x14ac:dyDescent="0.25"/>
  <cols>
    <col min="1" max="1" width="50.5703125" style="1" customWidth="1"/>
    <col min="2" max="2" width="13.140625" style="1" customWidth="1"/>
    <col min="3" max="3" width="12.7109375" style="1" customWidth="1"/>
    <col min="4" max="4" width="12.5703125" style="1" customWidth="1"/>
    <col min="5" max="5" width="19" style="1" customWidth="1"/>
    <col min="6" max="6" width="15" style="1" customWidth="1"/>
    <col min="7" max="7" width="19.140625" style="1" customWidth="1"/>
    <col min="8" max="8" width="22.42578125" style="1" customWidth="1"/>
    <col min="9" max="9" width="18.140625" style="1" customWidth="1"/>
    <col min="10" max="16384" width="9.140625" style="1"/>
  </cols>
  <sheetData>
    <row r="1" spans="1:9" x14ac:dyDescent="0.25">
      <c r="H1" s="257" t="s">
        <v>342</v>
      </c>
      <c r="I1" s="257"/>
    </row>
    <row r="2" spans="1:9" s="3" customFormat="1" ht="39" customHeight="1" x14ac:dyDescent="0.25">
      <c r="A2" s="250" t="s">
        <v>297</v>
      </c>
      <c r="B2" s="250"/>
      <c r="C2" s="250"/>
      <c r="D2" s="250"/>
      <c r="E2" s="250"/>
      <c r="F2" s="250"/>
      <c r="G2" s="250"/>
      <c r="H2" s="250"/>
      <c r="I2" s="250"/>
    </row>
    <row r="4" spans="1:9" x14ac:dyDescent="0.25">
      <c r="A4" s="1" t="s">
        <v>327</v>
      </c>
    </row>
    <row r="5" spans="1:9" x14ac:dyDescent="0.25">
      <c r="A5" s="1" t="s">
        <v>292</v>
      </c>
    </row>
    <row r="6" spans="1:9" x14ac:dyDescent="0.25">
      <c r="E6" s="38"/>
      <c r="H6" s="238"/>
      <c r="I6" s="236"/>
    </row>
    <row r="7" spans="1:9" ht="32.25" customHeight="1" x14ac:dyDescent="0.25">
      <c r="A7" s="259"/>
      <c r="B7" s="260" t="s">
        <v>3</v>
      </c>
      <c r="C7" s="256" t="s">
        <v>4</v>
      </c>
      <c r="D7" s="256"/>
      <c r="E7" s="256"/>
      <c r="F7" s="256" t="s">
        <v>2</v>
      </c>
      <c r="G7" s="256" t="s">
        <v>319</v>
      </c>
      <c r="H7" s="261" t="s">
        <v>5</v>
      </c>
      <c r="I7" s="262" t="s">
        <v>1</v>
      </c>
    </row>
    <row r="8" spans="1:9" x14ac:dyDescent="0.25">
      <c r="A8" s="259"/>
      <c r="B8" s="260"/>
      <c r="C8" s="254" t="s">
        <v>7</v>
      </c>
      <c r="D8" s="254" t="s">
        <v>325</v>
      </c>
      <c r="E8" s="256" t="s">
        <v>6</v>
      </c>
      <c r="F8" s="256"/>
      <c r="G8" s="256"/>
      <c r="H8" s="261"/>
      <c r="I8" s="262"/>
    </row>
    <row r="9" spans="1:9" ht="48" customHeight="1" x14ac:dyDescent="0.25">
      <c r="A9" s="259"/>
      <c r="B9" s="260"/>
      <c r="C9" s="255"/>
      <c r="D9" s="255"/>
      <c r="E9" s="256"/>
      <c r="F9" s="256"/>
      <c r="G9" s="256"/>
      <c r="H9" s="261"/>
      <c r="I9" s="262"/>
    </row>
    <row r="10" spans="1:9" x14ac:dyDescent="0.25">
      <c r="A10" s="69">
        <v>1</v>
      </c>
      <c r="B10" s="69">
        <v>2</v>
      </c>
      <c r="C10" s="69" t="s">
        <v>42</v>
      </c>
      <c r="D10" s="69">
        <v>4</v>
      </c>
      <c r="E10" s="69">
        <v>5</v>
      </c>
      <c r="F10" s="69">
        <v>6</v>
      </c>
      <c r="G10" s="69">
        <v>7</v>
      </c>
      <c r="H10" s="69">
        <v>8</v>
      </c>
      <c r="I10" s="69" t="s">
        <v>293</v>
      </c>
    </row>
    <row r="11" spans="1:9" s="3" customFormat="1" x14ac:dyDescent="0.25">
      <c r="A11" s="6" t="s">
        <v>0</v>
      </c>
      <c r="B11" s="7">
        <f>B12+B15</f>
        <v>4</v>
      </c>
      <c r="C11" s="7"/>
      <c r="D11" s="7"/>
      <c r="E11" s="7">
        <f t="shared" ref="E11:I11" si="0">E12+E15</f>
        <v>52</v>
      </c>
      <c r="F11" s="7"/>
      <c r="G11" s="7"/>
      <c r="H11" s="8">
        <f t="shared" si="0"/>
        <v>578.40000000000009</v>
      </c>
      <c r="I11" s="8">
        <f t="shared" si="0"/>
        <v>714.84999999999991</v>
      </c>
    </row>
    <row r="12" spans="1:9" ht="49.5" x14ac:dyDescent="0.25">
      <c r="A12" s="90" t="s">
        <v>237</v>
      </c>
      <c r="B12" s="239">
        <f>SUM(B13:B14)</f>
        <v>2</v>
      </c>
      <c r="C12" s="239"/>
      <c r="D12" s="239"/>
      <c r="E12" s="239">
        <f t="shared" ref="E12:I12" si="1">SUM(E13:E14)</f>
        <v>16</v>
      </c>
      <c r="F12" s="239"/>
      <c r="G12" s="239"/>
      <c r="H12" s="234">
        <f t="shared" si="1"/>
        <v>268.8</v>
      </c>
      <c r="I12" s="234">
        <f t="shared" si="1"/>
        <v>332.21</v>
      </c>
    </row>
    <row r="13" spans="1:9" x14ac:dyDescent="0.25">
      <c r="A13" s="39" t="s">
        <v>117</v>
      </c>
      <c r="B13" s="12">
        <v>1</v>
      </c>
      <c r="C13" s="218">
        <f t="shared" ref="C13:C17" si="2">D13+E13</f>
        <v>556</v>
      </c>
      <c r="D13" s="12">
        <v>550</v>
      </c>
      <c r="E13" s="12">
        <v>6</v>
      </c>
      <c r="F13" s="14"/>
      <c r="G13" s="219">
        <v>8.4</v>
      </c>
      <c r="H13" s="219">
        <f>ROUND(E13*G13*2,2)</f>
        <v>100.8</v>
      </c>
      <c r="I13" s="219">
        <f>ROUND(H13*1.2359,2)</f>
        <v>124.58</v>
      </c>
    </row>
    <row r="14" spans="1:9" x14ac:dyDescent="0.25">
      <c r="A14" s="39" t="s">
        <v>117</v>
      </c>
      <c r="B14" s="12">
        <v>1</v>
      </c>
      <c r="C14" s="218">
        <f t="shared" si="2"/>
        <v>592</v>
      </c>
      <c r="D14" s="12">
        <v>582</v>
      </c>
      <c r="E14" s="12">
        <v>10</v>
      </c>
      <c r="F14" s="14"/>
      <c r="G14" s="219">
        <v>8.4</v>
      </c>
      <c r="H14" s="219">
        <f t="shared" ref="H14:H17" si="3">ROUND(E14*G14*2,2)</f>
        <v>168</v>
      </c>
      <c r="I14" s="219">
        <f>ROUND(H14*1.2359,2)</f>
        <v>207.63</v>
      </c>
    </row>
    <row r="15" spans="1:9" ht="49.5" x14ac:dyDescent="0.25">
      <c r="A15" s="90" t="s">
        <v>250</v>
      </c>
      <c r="B15" s="239">
        <f>SUM(B16:B17)</f>
        <v>2</v>
      </c>
      <c r="C15" s="239"/>
      <c r="D15" s="239"/>
      <c r="E15" s="239">
        <f t="shared" ref="E15:I15" si="4">SUM(E16:E17)</f>
        <v>36</v>
      </c>
      <c r="F15" s="239"/>
      <c r="G15" s="239"/>
      <c r="H15" s="234">
        <f t="shared" si="4"/>
        <v>309.60000000000002</v>
      </c>
      <c r="I15" s="234">
        <f t="shared" si="4"/>
        <v>382.64</v>
      </c>
    </row>
    <row r="16" spans="1:9" x14ac:dyDescent="0.25">
      <c r="A16" s="39" t="s">
        <v>118</v>
      </c>
      <c r="B16" s="12">
        <v>1</v>
      </c>
      <c r="C16" s="218">
        <f t="shared" si="2"/>
        <v>528</v>
      </c>
      <c r="D16" s="12">
        <v>510</v>
      </c>
      <c r="E16" s="12">
        <v>18</v>
      </c>
      <c r="F16" s="14"/>
      <c r="G16" s="219">
        <v>4.3</v>
      </c>
      <c r="H16" s="219">
        <f t="shared" si="3"/>
        <v>154.80000000000001</v>
      </c>
      <c r="I16" s="219">
        <f>ROUND(H16*1.2359,2)</f>
        <v>191.32</v>
      </c>
    </row>
    <row r="17" spans="1:9" x14ac:dyDescent="0.25">
      <c r="A17" s="39" t="s">
        <v>118</v>
      </c>
      <c r="B17" s="12">
        <v>1</v>
      </c>
      <c r="C17" s="218">
        <f t="shared" si="2"/>
        <v>528</v>
      </c>
      <c r="D17" s="12">
        <v>510</v>
      </c>
      <c r="E17" s="12">
        <v>18</v>
      </c>
      <c r="F17" s="14"/>
      <c r="G17" s="219">
        <v>4.3</v>
      </c>
      <c r="H17" s="219">
        <f t="shared" si="3"/>
        <v>154.80000000000001</v>
      </c>
      <c r="I17" s="219">
        <f>ROUND(H17*1.2359,2)</f>
        <v>191.32</v>
      </c>
    </row>
    <row r="18" spans="1:9" x14ac:dyDescent="0.25">
      <c r="A18" s="16"/>
      <c r="B18" s="16"/>
      <c r="C18" s="16"/>
      <c r="D18" s="16"/>
      <c r="E18" s="16"/>
      <c r="F18" s="16"/>
      <c r="G18" s="16"/>
      <c r="H18" s="16"/>
      <c r="I18" s="16"/>
    </row>
  </sheetData>
  <mergeCells count="12">
    <mergeCell ref="D8:D9"/>
    <mergeCell ref="E8:E9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1F24D-5F52-423D-96DC-E65451C722AB}">
  <sheetPr>
    <tabColor theme="9" tint="0.59999389629810485"/>
  </sheetPr>
  <dimension ref="A1:I50"/>
  <sheetViews>
    <sheetView zoomScale="80" zoomScaleNormal="80" workbookViewId="0">
      <selection activeCell="M10" sqref="M10"/>
    </sheetView>
  </sheetViews>
  <sheetFormatPr defaultRowHeight="16.5" x14ac:dyDescent="0.25"/>
  <cols>
    <col min="1" max="1" width="62.42578125" style="1" customWidth="1"/>
    <col min="2" max="2" width="13.7109375" style="1" customWidth="1"/>
    <col min="3" max="3" width="14.5703125" style="1" customWidth="1"/>
    <col min="4" max="4" width="13.140625" style="1" customWidth="1"/>
    <col min="5" max="5" width="15" style="1" customWidth="1"/>
    <col min="6" max="6" width="12.140625" style="1" customWidth="1"/>
    <col min="7" max="7" width="17.140625" style="1" customWidth="1"/>
    <col min="8" max="8" width="19.7109375" style="1" customWidth="1"/>
    <col min="9" max="9" width="17.7109375" style="1" customWidth="1"/>
    <col min="10" max="16384" width="9.140625" style="1"/>
  </cols>
  <sheetData>
    <row r="1" spans="1:9" x14ac:dyDescent="0.25">
      <c r="H1" s="257" t="s">
        <v>343</v>
      </c>
      <c r="I1" s="257"/>
    </row>
    <row r="2" spans="1:9" s="3" customFormat="1" ht="39.75" customHeight="1" x14ac:dyDescent="0.25">
      <c r="A2" s="250" t="s">
        <v>297</v>
      </c>
      <c r="B2" s="250"/>
      <c r="C2" s="250"/>
      <c r="D2" s="250"/>
      <c r="E2" s="250"/>
      <c r="F2" s="250"/>
      <c r="G2" s="250"/>
      <c r="H2" s="250"/>
      <c r="I2" s="250"/>
    </row>
    <row r="4" spans="1:9" x14ac:dyDescent="0.25">
      <c r="A4" s="1" t="s">
        <v>119</v>
      </c>
    </row>
    <row r="5" spans="1:9" x14ac:dyDescent="0.25">
      <c r="A5" s="1" t="s">
        <v>328</v>
      </c>
    </row>
    <row r="6" spans="1:9" x14ac:dyDescent="0.25">
      <c r="B6" s="241"/>
      <c r="C6" s="241"/>
      <c r="D6" s="241"/>
      <c r="E6" s="242"/>
      <c r="F6" s="241"/>
      <c r="G6" s="241"/>
      <c r="H6" s="243"/>
      <c r="I6" s="241"/>
    </row>
    <row r="7" spans="1:9" s="240" customFormat="1" ht="27.75" customHeight="1" x14ac:dyDescent="0.25">
      <c r="A7" s="260"/>
      <c r="B7" s="260" t="s">
        <v>3</v>
      </c>
      <c r="C7" s="256" t="s">
        <v>4</v>
      </c>
      <c r="D7" s="256"/>
      <c r="E7" s="256"/>
      <c r="F7" s="256" t="s">
        <v>2</v>
      </c>
      <c r="G7" s="256" t="s">
        <v>296</v>
      </c>
      <c r="H7" s="261" t="s">
        <v>5</v>
      </c>
      <c r="I7" s="262" t="s">
        <v>1</v>
      </c>
    </row>
    <row r="8" spans="1:9" s="240" customFormat="1" ht="24" customHeight="1" x14ac:dyDescent="0.25">
      <c r="A8" s="260"/>
      <c r="B8" s="260"/>
      <c r="C8" s="254" t="s">
        <v>294</v>
      </c>
      <c r="D8" s="254" t="s">
        <v>300</v>
      </c>
      <c r="E8" s="256" t="s">
        <v>6</v>
      </c>
      <c r="F8" s="256"/>
      <c r="G8" s="256"/>
      <c r="H8" s="261"/>
      <c r="I8" s="262"/>
    </row>
    <row r="9" spans="1:9" s="240" customFormat="1" ht="49.5" customHeight="1" x14ac:dyDescent="0.25">
      <c r="A9" s="260"/>
      <c r="B9" s="260"/>
      <c r="C9" s="255"/>
      <c r="D9" s="255"/>
      <c r="E9" s="256"/>
      <c r="F9" s="256"/>
      <c r="G9" s="256"/>
      <c r="H9" s="261"/>
      <c r="I9" s="262"/>
    </row>
    <row r="10" spans="1:9" x14ac:dyDescent="0.25">
      <c r="A10" s="69">
        <v>1</v>
      </c>
      <c r="B10" s="69">
        <v>2</v>
      </c>
      <c r="C10" s="69" t="s">
        <v>42</v>
      </c>
      <c r="D10" s="69">
        <v>4</v>
      </c>
      <c r="E10" s="69">
        <v>5</v>
      </c>
      <c r="F10" s="69">
        <v>6</v>
      </c>
      <c r="G10" s="69">
        <v>7</v>
      </c>
      <c r="H10" s="69">
        <v>8</v>
      </c>
      <c r="I10" s="69" t="s">
        <v>293</v>
      </c>
    </row>
    <row r="11" spans="1:9" s="3" customFormat="1" x14ac:dyDescent="0.25">
      <c r="A11" s="6" t="s">
        <v>0</v>
      </c>
      <c r="B11" s="7">
        <f>B12+B39+B44</f>
        <v>35</v>
      </c>
      <c r="C11" s="7"/>
      <c r="D11" s="7"/>
      <c r="E11" s="7">
        <f t="shared" ref="E11:I11" si="0">E12+E39+E44</f>
        <v>1084.5999999999999</v>
      </c>
      <c r="F11" s="7"/>
      <c r="G11" s="7"/>
      <c r="H11" s="8">
        <f t="shared" si="0"/>
        <v>11501.880000000001</v>
      </c>
      <c r="I11" s="8">
        <f t="shared" si="0"/>
        <v>14215.160000000002</v>
      </c>
    </row>
    <row r="12" spans="1:9" ht="33" x14ac:dyDescent="0.25">
      <c r="A12" s="200" t="s">
        <v>237</v>
      </c>
      <c r="B12" s="11">
        <f>SUM(B13:B38)</f>
        <v>26</v>
      </c>
      <c r="C12" s="11"/>
      <c r="D12" s="11"/>
      <c r="E12" s="11">
        <f t="shared" ref="E12:I12" si="1">SUM(E13:E38)</f>
        <v>827.6</v>
      </c>
      <c r="F12" s="11"/>
      <c r="G12" s="11"/>
      <c r="H12" s="87">
        <f t="shared" si="1"/>
        <v>9609.260000000002</v>
      </c>
      <c r="I12" s="87">
        <f t="shared" si="1"/>
        <v>11876.080000000002</v>
      </c>
    </row>
    <row r="13" spans="1:9" x14ac:dyDescent="0.25">
      <c r="A13" s="39" t="s">
        <v>25</v>
      </c>
      <c r="B13" s="12">
        <v>1</v>
      </c>
      <c r="C13" s="12">
        <f>D13+E13</f>
        <v>558</v>
      </c>
      <c r="D13" s="12">
        <v>510</v>
      </c>
      <c r="E13" s="12">
        <v>48</v>
      </c>
      <c r="F13" s="14"/>
      <c r="G13" s="14">
        <v>5.89</v>
      </c>
      <c r="H13" s="81">
        <f t="shared" ref="H13:H38" si="2">ROUND(E13*G13*2,2)</f>
        <v>565.44000000000005</v>
      </c>
      <c r="I13" s="81">
        <f>ROUND(H13*1.2359,2)</f>
        <v>698.83</v>
      </c>
    </row>
    <row r="14" spans="1:9" x14ac:dyDescent="0.25">
      <c r="A14" s="39" t="s">
        <v>25</v>
      </c>
      <c r="B14" s="12">
        <v>1</v>
      </c>
      <c r="C14" s="12">
        <f t="shared" ref="C14:C38" si="3">D14+E14</f>
        <v>624</v>
      </c>
      <c r="D14" s="12">
        <v>527</v>
      </c>
      <c r="E14" s="12">
        <v>97</v>
      </c>
      <c r="F14" s="14"/>
      <c r="G14" s="14">
        <v>5.18</v>
      </c>
      <c r="H14" s="81">
        <f t="shared" si="2"/>
        <v>1004.92</v>
      </c>
      <c r="I14" s="81">
        <f t="shared" ref="I14:I49" si="4">ROUND(H14*1.2359,2)</f>
        <v>1241.98</v>
      </c>
    </row>
    <row r="15" spans="1:9" x14ac:dyDescent="0.25">
      <c r="A15" s="39" t="s">
        <v>25</v>
      </c>
      <c r="B15" s="12">
        <v>1</v>
      </c>
      <c r="C15" s="12">
        <f t="shared" si="3"/>
        <v>504.5</v>
      </c>
      <c r="D15" s="12">
        <v>503</v>
      </c>
      <c r="E15" s="12">
        <v>1.5</v>
      </c>
      <c r="F15" s="14"/>
      <c r="G15" s="14">
        <v>5.18</v>
      </c>
      <c r="H15" s="81">
        <f t="shared" si="2"/>
        <v>15.54</v>
      </c>
      <c r="I15" s="81">
        <f t="shared" si="4"/>
        <v>19.21</v>
      </c>
    </row>
    <row r="16" spans="1:9" x14ac:dyDescent="0.25">
      <c r="A16" s="39" t="s">
        <v>25</v>
      </c>
      <c r="B16" s="12">
        <v>1</v>
      </c>
      <c r="C16" s="12">
        <f t="shared" si="3"/>
        <v>725</v>
      </c>
      <c r="D16" s="12">
        <v>654</v>
      </c>
      <c r="E16" s="12">
        <v>71</v>
      </c>
      <c r="F16" s="14"/>
      <c r="G16" s="14">
        <v>5.89</v>
      </c>
      <c r="H16" s="81">
        <f t="shared" si="2"/>
        <v>836.38</v>
      </c>
      <c r="I16" s="81">
        <f t="shared" si="4"/>
        <v>1033.68</v>
      </c>
    </row>
    <row r="17" spans="1:9" x14ac:dyDescent="0.25">
      <c r="A17" s="39" t="s">
        <v>25</v>
      </c>
      <c r="B17" s="12">
        <v>1</v>
      </c>
      <c r="C17" s="12">
        <f t="shared" si="3"/>
        <v>528</v>
      </c>
      <c r="D17" s="12">
        <v>510</v>
      </c>
      <c r="E17" s="12">
        <v>18</v>
      </c>
      <c r="F17" s="14"/>
      <c r="G17" s="14">
        <v>5.89</v>
      </c>
      <c r="H17" s="81">
        <f t="shared" si="2"/>
        <v>212.04</v>
      </c>
      <c r="I17" s="81">
        <f t="shared" si="4"/>
        <v>262.06</v>
      </c>
    </row>
    <row r="18" spans="1:9" x14ac:dyDescent="0.25">
      <c r="A18" s="39" t="s">
        <v>25</v>
      </c>
      <c r="B18" s="12">
        <v>1</v>
      </c>
      <c r="C18" s="12">
        <f t="shared" si="3"/>
        <v>644</v>
      </c>
      <c r="D18" s="12">
        <v>590</v>
      </c>
      <c r="E18" s="12">
        <v>54</v>
      </c>
      <c r="F18" s="14"/>
      <c r="G18" s="14">
        <v>5.89</v>
      </c>
      <c r="H18" s="81">
        <f t="shared" si="2"/>
        <v>636.12</v>
      </c>
      <c r="I18" s="81">
        <f t="shared" si="4"/>
        <v>786.18</v>
      </c>
    </row>
    <row r="19" spans="1:9" x14ac:dyDescent="0.25">
      <c r="A19" s="39" t="s">
        <v>25</v>
      </c>
      <c r="B19" s="12">
        <v>1</v>
      </c>
      <c r="C19" s="12">
        <f t="shared" si="3"/>
        <v>504</v>
      </c>
      <c r="D19" s="12">
        <v>478</v>
      </c>
      <c r="E19" s="12">
        <v>26</v>
      </c>
      <c r="F19" s="14"/>
      <c r="G19" s="14">
        <v>5.89</v>
      </c>
      <c r="H19" s="81">
        <f t="shared" si="2"/>
        <v>306.27999999999997</v>
      </c>
      <c r="I19" s="81">
        <f t="shared" si="4"/>
        <v>378.53</v>
      </c>
    </row>
    <row r="20" spans="1:9" x14ac:dyDescent="0.25">
      <c r="A20" s="39" t="s">
        <v>25</v>
      </c>
      <c r="B20" s="12">
        <v>1</v>
      </c>
      <c r="C20" s="12">
        <f t="shared" si="3"/>
        <v>571</v>
      </c>
      <c r="D20" s="12">
        <v>566</v>
      </c>
      <c r="E20" s="12">
        <v>5</v>
      </c>
      <c r="F20" s="14"/>
      <c r="G20" s="14">
        <v>5.89</v>
      </c>
      <c r="H20" s="81">
        <f t="shared" si="2"/>
        <v>58.9</v>
      </c>
      <c r="I20" s="81">
        <f t="shared" si="4"/>
        <v>72.790000000000006</v>
      </c>
    </row>
    <row r="21" spans="1:9" x14ac:dyDescent="0.25">
      <c r="A21" s="39" t="s">
        <v>25</v>
      </c>
      <c r="B21" s="12">
        <v>1</v>
      </c>
      <c r="C21" s="12">
        <f t="shared" si="3"/>
        <v>552</v>
      </c>
      <c r="D21" s="12">
        <v>510</v>
      </c>
      <c r="E21" s="12">
        <v>42</v>
      </c>
      <c r="F21" s="14"/>
      <c r="G21" s="14">
        <v>5.89</v>
      </c>
      <c r="H21" s="81">
        <f t="shared" si="2"/>
        <v>494.76</v>
      </c>
      <c r="I21" s="81">
        <f t="shared" si="4"/>
        <v>611.47</v>
      </c>
    </row>
    <row r="22" spans="1:9" x14ac:dyDescent="0.25">
      <c r="A22" s="39" t="s">
        <v>25</v>
      </c>
      <c r="B22" s="12">
        <v>1</v>
      </c>
      <c r="C22" s="12">
        <f t="shared" si="3"/>
        <v>567</v>
      </c>
      <c r="D22" s="12">
        <v>510</v>
      </c>
      <c r="E22" s="12">
        <v>57</v>
      </c>
      <c r="F22" s="14"/>
      <c r="G22" s="14">
        <v>5.89</v>
      </c>
      <c r="H22" s="81">
        <f t="shared" si="2"/>
        <v>671.46</v>
      </c>
      <c r="I22" s="81">
        <f t="shared" si="4"/>
        <v>829.86</v>
      </c>
    </row>
    <row r="23" spans="1:9" x14ac:dyDescent="0.25">
      <c r="A23" s="39" t="s">
        <v>25</v>
      </c>
      <c r="B23" s="12">
        <v>1</v>
      </c>
      <c r="C23" s="12">
        <f t="shared" si="3"/>
        <v>600</v>
      </c>
      <c r="D23" s="12">
        <v>550</v>
      </c>
      <c r="E23" s="12">
        <v>50</v>
      </c>
      <c r="F23" s="14"/>
      <c r="G23" s="14">
        <v>5.89</v>
      </c>
      <c r="H23" s="81">
        <f t="shared" si="2"/>
        <v>589</v>
      </c>
      <c r="I23" s="81">
        <f t="shared" si="4"/>
        <v>727.95</v>
      </c>
    </row>
    <row r="24" spans="1:9" x14ac:dyDescent="0.25">
      <c r="A24" s="39" t="s">
        <v>25</v>
      </c>
      <c r="B24" s="12">
        <v>1</v>
      </c>
      <c r="C24" s="12">
        <f t="shared" si="3"/>
        <v>512</v>
      </c>
      <c r="D24" s="12">
        <v>510</v>
      </c>
      <c r="E24" s="12">
        <v>2</v>
      </c>
      <c r="F24" s="14"/>
      <c r="G24" s="14">
        <v>5.89</v>
      </c>
      <c r="H24" s="81">
        <f t="shared" si="2"/>
        <v>23.56</v>
      </c>
      <c r="I24" s="81">
        <f t="shared" si="4"/>
        <v>29.12</v>
      </c>
    </row>
    <row r="25" spans="1:9" x14ac:dyDescent="0.25">
      <c r="A25" s="39" t="s">
        <v>25</v>
      </c>
      <c r="B25" s="12">
        <v>1</v>
      </c>
      <c r="C25" s="12">
        <f t="shared" si="3"/>
        <v>161</v>
      </c>
      <c r="D25" s="12">
        <v>159</v>
      </c>
      <c r="E25" s="12">
        <v>2</v>
      </c>
      <c r="F25" s="14"/>
      <c r="G25" s="14">
        <v>5.89</v>
      </c>
      <c r="H25" s="81">
        <f t="shared" si="2"/>
        <v>23.56</v>
      </c>
      <c r="I25" s="81">
        <f t="shared" si="4"/>
        <v>29.12</v>
      </c>
    </row>
    <row r="26" spans="1:9" x14ac:dyDescent="0.25">
      <c r="A26" s="39" t="s">
        <v>25</v>
      </c>
      <c r="B26" s="12">
        <v>1</v>
      </c>
      <c r="C26" s="12">
        <f t="shared" si="3"/>
        <v>746</v>
      </c>
      <c r="D26" s="12">
        <v>662</v>
      </c>
      <c r="E26" s="12">
        <v>84</v>
      </c>
      <c r="F26" s="14"/>
      <c r="G26" s="14">
        <v>5.89</v>
      </c>
      <c r="H26" s="81">
        <f t="shared" si="2"/>
        <v>989.52</v>
      </c>
      <c r="I26" s="81">
        <f t="shared" si="4"/>
        <v>1222.95</v>
      </c>
    </row>
    <row r="27" spans="1:9" x14ac:dyDescent="0.25">
      <c r="A27" s="39" t="s">
        <v>25</v>
      </c>
      <c r="B27" s="12">
        <v>1</v>
      </c>
      <c r="C27" s="12">
        <f t="shared" si="3"/>
        <v>535</v>
      </c>
      <c r="D27" s="12">
        <v>511</v>
      </c>
      <c r="E27" s="12">
        <v>24</v>
      </c>
      <c r="F27" s="14"/>
      <c r="G27" s="14">
        <v>5.89</v>
      </c>
      <c r="H27" s="81">
        <f t="shared" si="2"/>
        <v>282.72000000000003</v>
      </c>
      <c r="I27" s="81">
        <f t="shared" si="4"/>
        <v>349.41</v>
      </c>
    </row>
    <row r="28" spans="1:9" x14ac:dyDescent="0.25">
      <c r="A28" s="39" t="s">
        <v>25</v>
      </c>
      <c r="B28" s="12">
        <v>1</v>
      </c>
      <c r="C28" s="12">
        <f t="shared" si="3"/>
        <v>535</v>
      </c>
      <c r="D28" s="12">
        <v>511</v>
      </c>
      <c r="E28" s="12">
        <v>24</v>
      </c>
      <c r="F28" s="14"/>
      <c r="G28" s="14">
        <v>5.89</v>
      </c>
      <c r="H28" s="81">
        <f t="shared" si="2"/>
        <v>282.72000000000003</v>
      </c>
      <c r="I28" s="81">
        <f t="shared" si="4"/>
        <v>349.41</v>
      </c>
    </row>
    <row r="29" spans="1:9" x14ac:dyDescent="0.25">
      <c r="A29" s="39" t="s">
        <v>25</v>
      </c>
      <c r="B29" s="12">
        <v>1</v>
      </c>
      <c r="C29" s="12">
        <f t="shared" si="3"/>
        <v>543</v>
      </c>
      <c r="D29" s="12">
        <v>519</v>
      </c>
      <c r="E29" s="12">
        <v>24</v>
      </c>
      <c r="F29" s="14"/>
      <c r="G29" s="14">
        <v>5.89</v>
      </c>
      <c r="H29" s="81">
        <f t="shared" si="2"/>
        <v>282.72000000000003</v>
      </c>
      <c r="I29" s="81">
        <f t="shared" si="4"/>
        <v>349.41</v>
      </c>
    </row>
    <row r="30" spans="1:9" x14ac:dyDescent="0.25">
      <c r="A30" s="39" t="s">
        <v>25</v>
      </c>
      <c r="B30" s="12">
        <v>1</v>
      </c>
      <c r="C30" s="12">
        <f t="shared" si="3"/>
        <v>515</v>
      </c>
      <c r="D30" s="12">
        <v>510</v>
      </c>
      <c r="E30" s="12">
        <v>5</v>
      </c>
      <c r="F30" s="14"/>
      <c r="G30" s="14">
        <v>5.89</v>
      </c>
      <c r="H30" s="81">
        <f t="shared" si="2"/>
        <v>58.9</v>
      </c>
      <c r="I30" s="81">
        <f t="shared" si="4"/>
        <v>72.790000000000006</v>
      </c>
    </row>
    <row r="31" spans="1:9" x14ac:dyDescent="0.25">
      <c r="A31" s="39" t="s">
        <v>25</v>
      </c>
      <c r="B31" s="12">
        <v>1</v>
      </c>
      <c r="C31" s="12">
        <f t="shared" si="3"/>
        <v>512</v>
      </c>
      <c r="D31" s="12">
        <v>510</v>
      </c>
      <c r="E31" s="12">
        <v>2</v>
      </c>
      <c r="F31" s="14"/>
      <c r="G31" s="14">
        <v>5.89</v>
      </c>
      <c r="H31" s="81">
        <f t="shared" si="2"/>
        <v>23.56</v>
      </c>
      <c r="I31" s="81">
        <f t="shared" si="4"/>
        <v>29.12</v>
      </c>
    </row>
    <row r="32" spans="1:9" x14ac:dyDescent="0.25">
      <c r="A32" s="39" t="s">
        <v>25</v>
      </c>
      <c r="B32" s="12">
        <v>1</v>
      </c>
      <c r="C32" s="12">
        <f t="shared" si="3"/>
        <v>534</v>
      </c>
      <c r="D32" s="12">
        <v>462</v>
      </c>
      <c r="E32" s="12">
        <v>72</v>
      </c>
      <c r="F32" s="14"/>
      <c r="G32" s="14">
        <v>5.89</v>
      </c>
      <c r="H32" s="81">
        <f t="shared" si="2"/>
        <v>848.16</v>
      </c>
      <c r="I32" s="81">
        <f t="shared" si="4"/>
        <v>1048.24</v>
      </c>
    </row>
    <row r="33" spans="1:9" x14ac:dyDescent="0.25">
      <c r="A33" s="39" t="s">
        <v>25</v>
      </c>
      <c r="B33" s="12">
        <v>1</v>
      </c>
      <c r="C33" s="12">
        <f t="shared" si="3"/>
        <v>592</v>
      </c>
      <c r="D33" s="12">
        <v>590</v>
      </c>
      <c r="E33" s="12">
        <v>2</v>
      </c>
      <c r="F33" s="14"/>
      <c r="G33" s="14">
        <v>5.89</v>
      </c>
      <c r="H33" s="81">
        <f t="shared" si="2"/>
        <v>23.56</v>
      </c>
      <c r="I33" s="81">
        <f t="shared" si="4"/>
        <v>29.12</v>
      </c>
    </row>
    <row r="34" spans="1:9" x14ac:dyDescent="0.25">
      <c r="A34" s="39" t="s">
        <v>25</v>
      </c>
      <c r="B34" s="12">
        <v>1</v>
      </c>
      <c r="C34" s="12">
        <f t="shared" si="3"/>
        <v>672</v>
      </c>
      <c r="D34" s="12">
        <v>670</v>
      </c>
      <c r="E34" s="12">
        <v>2</v>
      </c>
      <c r="F34" s="14"/>
      <c r="G34" s="14">
        <v>5.89</v>
      </c>
      <c r="H34" s="81">
        <f t="shared" si="2"/>
        <v>23.56</v>
      </c>
      <c r="I34" s="81">
        <f t="shared" si="4"/>
        <v>29.12</v>
      </c>
    </row>
    <row r="35" spans="1:9" x14ac:dyDescent="0.25">
      <c r="A35" s="39" t="s">
        <v>25</v>
      </c>
      <c r="B35" s="12">
        <v>1</v>
      </c>
      <c r="C35" s="12">
        <f t="shared" si="3"/>
        <v>558</v>
      </c>
      <c r="D35" s="12">
        <v>510</v>
      </c>
      <c r="E35" s="12">
        <v>48</v>
      </c>
      <c r="F35" s="14"/>
      <c r="G35" s="14">
        <v>5.89</v>
      </c>
      <c r="H35" s="81">
        <f t="shared" si="2"/>
        <v>565.44000000000005</v>
      </c>
      <c r="I35" s="81">
        <f t="shared" si="4"/>
        <v>698.83</v>
      </c>
    </row>
    <row r="36" spans="1:9" x14ac:dyDescent="0.25">
      <c r="A36" s="39" t="s">
        <v>25</v>
      </c>
      <c r="B36" s="12">
        <v>1</v>
      </c>
      <c r="C36" s="12">
        <f t="shared" si="3"/>
        <v>534</v>
      </c>
      <c r="D36" s="12">
        <v>510</v>
      </c>
      <c r="E36" s="12">
        <v>24</v>
      </c>
      <c r="F36" s="14"/>
      <c r="G36" s="14">
        <v>5.89</v>
      </c>
      <c r="H36" s="81">
        <f t="shared" si="2"/>
        <v>282.72000000000003</v>
      </c>
      <c r="I36" s="81">
        <f t="shared" si="4"/>
        <v>349.41</v>
      </c>
    </row>
    <row r="37" spans="1:9" x14ac:dyDescent="0.25">
      <c r="A37" s="39" t="s">
        <v>25</v>
      </c>
      <c r="B37" s="12">
        <v>1</v>
      </c>
      <c r="C37" s="12">
        <f t="shared" si="3"/>
        <v>528.1</v>
      </c>
      <c r="D37" s="12">
        <v>511</v>
      </c>
      <c r="E37" s="12">
        <v>17.100000000000001</v>
      </c>
      <c r="F37" s="14"/>
      <c r="G37" s="14">
        <v>5.89</v>
      </c>
      <c r="H37" s="81">
        <f t="shared" si="2"/>
        <v>201.44</v>
      </c>
      <c r="I37" s="81">
        <f t="shared" si="4"/>
        <v>248.96</v>
      </c>
    </row>
    <row r="38" spans="1:9" x14ac:dyDescent="0.25">
      <c r="A38" s="39" t="s">
        <v>25</v>
      </c>
      <c r="B38" s="12">
        <v>1</v>
      </c>
      <c r="C38" s="12">
        <f t="shared" si="3"/>
        <v>601</v>
      </c>
      <c r="D38" s="12">
        <v>575</v>
      </c>
      <c r="E38" s="12">
        <v>26</v>
      </c>
      <c r="F38" s="14"/>
      <c r="G38" s="14">
        <v>5.89</v>
      </c>
      <c r="H38" s="81">
        <f t="shared" si="2"/>
        <v>306.27999999999997</v>
      </c>
      <c r="I38" s="81">
        <f t="shared" si="4"/>
        <v>378.53</v>
      </c>
    </row>
    <row r="39" spans="1:9" ht="33" x14ac:dyDescent="0.25">
      <c r="A39" s="200" t="s">
        <v>250</v>
      </c>
      <c r="B39" s="11">
        <f>SUM(B40:B43)</f>
        <v>4</v>
      </c>
      <c r="C39" s="11"/>
      <c r="D39" s="11"/>
      <c r="E39" s="11">
        <f t="shared" ref="E39:I39" si="5">SUM(E40:E43)</f>
        <v>88</v>
      </c>
      <c r="F39" s="11"/>
      <c r="G39" s="11"/>
      <c r="H39" s="87">
        <f t="shared" si="5"/>
        <v>760.31999999999994</v>
      </c>
      <c r="I39" s="87">
        <f t="shared" si="5"/>
        <v>939.68</v>
      </c>
    </row>
    <row r="40" spans="1:9" x14ac:dyDescent="0.25">
      <c r="A40" s="39" t="s">
        <v>118</v>
      </c>
      <c r="B40" s="12">
        <v>1</v>
      </c>
      <c r="C40" s="12">
        <f t="shared" ref="C40:C43" si="6">D40+E40</f>
        <v>528</v>
      </c>
      <c r="D40" s="12">
        <v>503</v>
      </c>
      <c r="E40" s="12">
        <v>25</v>
      </c>
      <c r="F40" s="14"/>
      <c r="G40" s="14">
        <v>4.32</v>
      </c>
      <c r="H40" s="81">
        <f t="shared" ref="H40:H43" si="7">ROUND(E40*G40*2,2)</f>
        <v>216</v>
      </c>
      <c r="I40" s="81">
        <f t="shared" si="4"/>
        <v>266.95</v>
      </c>
    </row>
    <row r="41" spans="1:9" x14ac:dyDescent="0.25">
      <c r="A41" s="39" t="s">
        <v>118</v>
      </c>
      <c r="B41" s="12">
        <v>1</v>
      </c>
      <c r="C41" s="12">
        <f t="shared" si="6"/>
        <v>419</v>
      </c>
      <c r="D41" s="12">
        <v>415</v>
      </c>
      <c r="E41" s="12">
        <v>4</v>
      </c>
      <c r="F41" s="14"/>
      <c r="G41" s="14">
        <v>4.32</v>
      </c>
      <c r="H41" s="81">
        <f t="shared" si="7"/>
        <v>34.56</v>
      </c>
      <c r="I41" s="81">
        <f t="shared" si="4"/>
        <v>42.71</v>
      </c>
    </row>
    <row r="42" spans="1:9" x14ac:dyDescent="0.25">
      <c r="A42" s="39" t="s">
        <v>118</v>
      </c>
      <c r="B42" s="12">
        <v>1</v>
      </c>
      <c r="C42" s="12">
        <f t="shared" si="6"/>
        <v>534</v>
      </c>
      <c r="D42" s="12">
        <v>510</v>
      </c>
      <c r="E42" s="12">
        <v>24</v>
      </c>
      <c r="F42" s="14"/>
      <c r="G42" s="14">
        <v>4.32</v>
      </c>
      <c r="H42" s="81">
        <f t="shared" si="7"/>
        <v>207.36</v>
      </c>
      <c r="I42" s="81">
        <f t="shared" si="4"/>
        <v>256.27999999999997</v>
      </c>
    </row>
    <row r="43" spans="1:9" x14ac:dyDescent="0.25">
      <c r="A43" s="39" t="s">
        <v>118</v>
      </c>
      <c r="B43" s="12">
        <v>1</v>
      </c>
      <c r="C43" s="12">
        <f t="shared" si="6"/>
        <v>386</v>
      </c>
      <c r="D43" s="12">
        <v>351</v>
      </c>
      <c r="E43" s="12">
        <v>35</v>
      </c>
      <c r="F43" s="14"/>
      <c r="G43" s="14">
        <v>4.32</v>
      </c>
      <c r="H43" s="81">
        <f t="shared" si="7"/>
        <v>302.39999999999998</v>
      </c>
      <c r="I43" s="81">
        <f t="shared" si="4"/>
        <v>373.74</v>
      </c>
    </row>
    <row r="44" spans="1:9" ht="36" customHeight="1" x14ac:dyDescent="0.25">
      <c r="A44" s="200" t="s">
        <v>254</v>
      </c>
      <c r="B44" s="11">
        <f>SUM(B45:B49)</f>
        <v>5</v>
      </c>
      <c r="C44" s="11"/>
      <c r="D44" s="11"/>
      <c r="E44" s="11">
        <f t="shared" ref="E44:I44" si="8">SUM(E45:E49)</f>
        <v>169</v>
      </c>
      <c r="F44" s="11"/>
      <c r="G44" s="11"/>
      <c r="H44" s="87">
        <f t="shared" si="8"/>
        <v>1132.3</v>
      </c>
      <c r="I44" s="87">
        <f t="shared" si="8"/>
        <v>1399.4</v>
      </c>
    </row>
    <row r="45" spans="1:9" x14ac:dyDescent="0.25">
      <c r="A45" s="39" t="s">
        <v>14</v>
      </c>
      <c r="B45" s="12">
        <v>1</v>
      </c>
      <c r="C45" s="12">
        <f t="shared" ref="C45:C49" si="9">D45+E45</f>
        <v>540</v>
      </c>
      <c r="D45" s="12">
        <v>510</v>
      </c>
      <c r="E45" s="12">
        <v>30</v>
      </c>
      <c r="F45" s="14"/>
      <c r="G45" s="14">
        <v>3.3499999999999996</v>
      </c>
      <c r="H45" s="81">
        <f t="shared" ref="H45:H49" si="10">ROUND(E45*G45*2,2)</f>
        <v>201</v>
      </c>
      <c r="I45" s="81">
        <f t="shared" si="4"/>
        <v>248.42</v>
      </c>
    </row>
    <row r="46" spans="1:9" x14ac:dyDescent="0.25">
      <c r="A46" s="39" t="s">
        <v>14</v>
      </c>
      <c r="B46" s="12">
        <v>1</v>
      </c>
      <c r="C46" s="12">
        <f t="shared" si="9"/>
        <v>520</v>
      </c>
      <c r="D46" s="12">
        <v>511</v>
      </c>
      <c r="E46" s="12">
        <v>9</v>
      </c>
      <c r="F46" s="14"/>
      <c r="G46" s="14">
        <v>3.3499999999999996</v>
      </c>
      <c r="H46" s="81">
        <f t="shared" si="10"/>
        <v>60.3</v>
      </c>
      <c r="I46" s="81">
        <f t="shared" si="4"/>
        <v>74.52</v>
      </c>
    </row>
    <row r="47" spans="1:9" x14ac:dyDescent="0.25">
      <c r="A47" s="39" t="s">
        <v>14</v>
      </c>
      <c r="B47" s="12">
        <v>1</v>
      </c>
      <c r="C47" s="12">
        <f t="shared" si="9"/>
        <v>663</v>
      </c>
      <c r="D47" s="12">
        <v>598</v>
      </c>
      <c r="E47" s="12">
        <v>65</v>
      </c>
      <c r="F47" s="14"/>
      <c r="G47" s="14">
        <v>3.3499999999999996</v>
      </c>
      <c r="H47" s="81">
        <f t="shared" si="10"/>
        <v>435.5</v>
      </c>
      <c r="I47" s="81">
        <f t="shared" si="4"/>
        <v>538.23</v>
      </c>
    </row>
    <row r="48" spans="1:9" x14ac:dyDescent="0.25">
      <c r="A48" s="39" t="s">
        <v>14</v>
      </c>
      <c r="B48" s="12">
        <v>1</v>
      </c>
      <c r="C48" s="12">
        <f t="shared" si="9"/>
        <v>336</v>
      </c>
      <c r="D48" s="12">
        <v>311</v>
      </c>
      <c r="E48" s="12">
        <v>25</v>
      </c>
      <c r="F48" s="14"/>
      <c r="G48" s="14">
        <v>3.3499999999999996</v>
      </c>
      <c r="H48" s="81">
        <f t="shared" si="10"/>
        <v>167.5</v>
      </c>
      <c r="I48" s="81">
        <f t="shared" si="4"/>
        <v>207.01</v>
      </c>
    </row>
    <row r="49" spans="1:9" x14ac:dyDescent="0.25">
      <c r="A49" s="39" t="s">
        <v>14</v>
      </c>
      <c r="B49" s="12">
        <v>1</v>
      </c>
      <c r="C49" s="12">
        <f t="shared" si="9"/>
        <v>710</v>
      </c>
      <c r="D49" s="12">
        <v>670</v>
      </c>
      <c r="E49" s="12">
        <v>40</v>
      </c>
      <c r="F49" s="14"/>
      <c r="G49" s="14">
        <v>3.3499999999999996</v>
      </c>
      <c r="H49" s="81">
        <f t="shared" si="10"/>
        <v>268</v>
      </c>
      <c r="I49" s="81">
        <f t="shared" si="4"/>
        <v>331.22</v>
      </c>
    </row>
    <row r="50" spans="1:9" x14ac:dyDescent="0.25">
      <c r="B50" s="41"/>
      <c r="C50" s="41"/>
      <c r="D50" s="41"/>
      <c r="E50" s="41"/>
      <c r="F50" s="15"/>
      <c r="G50" s="15"/>
      <c r="H50" s="15"/>
      <c r="I50" s="15"/>
    </row>
  </sheetData>
  <mergeCells count="12"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  <mergeCell ref="D8:D9"/>
    <mergeCell ref="E8:E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A1C40-9D39-4866-9B08-4E99E0280A85}">
  <sheetPr>
    <tabColor theme="5" tint="0.59999389629810485"/>
  </sheetPr>
  <dimension ref="A1:L14"/>
  <sheetViews>
    <sheetView zoomScale="80" zoomScaleNormal="80" workbookViewId="0">
      <selection activeCell="J7" sqref="J7"/>
    </sheetView>
  </sheetViews>
  <sheetFormatPr defaultColWidth="9.140625" defaultRowHeight="16.5" x14ac:dyDescent="0.25"/>
  <cols>
    <col min="1" max="1" width="49" style="1" customWidth="1"/>
    <col min="2" max="2" width="12" style="1" customWidth="1"/>
    <col min="3" max="3" width="10.5703125" style="1" customWidth="1"/>
    <col min="4" max="4" width="11.28515625" style="2" customWidth="1"/>
    <col min="5" max="5" width="15.28515625" style="2" customWidth="1"/>
    <col min="6" max="6" width="10.85546875" style="1" customWidth="1"/>
    <col min="7" max="7" width="14.85546875" style="1" customWidth="1"/>
    <col min="8" max="8" width="19.85546875" style="1" customWidth="1"/>
    <col min="9" max="9" width="17.28515625" style="1" customWidth="1"/>
    <col min="10" max="11" width="15.85546875" style="1" customWidth="1"/>
    <col min="12" max="16384" width="9.140625" style="1"/>
  </cols>
  <sheetData>
    <row r="1" spans="1:12" x14ac:dyDescent="0.25">
      <c r="H1" s="257" t="s">
        <v>344</v>
      </c>
      <c r="I1" s="257"/>
    </row>
    <row r="2" spans="1:12" s="3" customFormat="1" ht="30" customHeight="1" x14ac:dyDescent="0.25">
      <c r="A2" s="250" t="s">
        <v>297</v>
      </c>
      <c r="B2" s="250"/>
      <c r="C2" s="250"/>
      <c r="D2" s="250"/>
      <c r="E2" s="250"/>
      <c r="F2" s="250"/>
      <c r="G2" s="250"/>
      <c r="H2" s="250"/>
      <c r="I2" s="250"/>
    </row>
    <row r="3" spans="1:12" ht="12.75" customHeight="1" x14ac:dyDescent="0.25"/>
    <row r="4" spans="1:12" x14ac:dyDescent="0.25">
      <c r="A4" s="1" t="s">
        <v>329</v>
      </c>
    </row>
    <row r="5" spans="1:12" x14ac:dyDescent="0.25">
      <c r="A5" s="1" t="s">
        <v>313</v>
      </c>
    </row>
    <row r="6" spans="1:12" x14ac:dyDescent="0.25">
      <c r="E6" s="4"/>
      <c r="H6" s="5"/>
    </row>
    <row r="7" spans="1:12" ht="29.25" customHeight="1" x14ac:dyDescent="0.25">
      <c r="A7" s="259"/>
      <c r="B7" s="260" t="s">
        <v>3</v>
      </c>
      <c r="C7" s="256" t="s">
        <v>4</v>
      </c>
      <c r="D7" s="256"/>
      <c r="E7" s="256"/>
      <c r="F7" s="256" t="s">
        <v>2</v>
      </c>
      <c r="G7" s="256" t="s">
        <v>296</v>
      </c>
      <c r="H7" s="261" t="s">
        <v>5</v>
      </c>
      <c r="I7" s="262" t="s">
        <v>1</v>
      </c>
    </row>
    <row r="8" spans="1:12" ht="24" customHeight="1" x14ac:dyDescent="0.25">
      <c r="A8" s="259"/>
      <c r="B8" s="260"/>
      <c r="C8" s="254" t="s">
        <v>294</v>
      </c>
      <c r="D8" s="254" t="s">
        <v>300</v>
      </c>
      <c r="E8" s="256" t="s">
        <v>6</v>
      </c>
      <c r="F8" s="256"/>
      <c r="G8" s="256"/>
      <c r="H8" s="261"/>
      <c r="I8" s="262"/>
    </row>
    <row r="9" spans="1:12" ht="56.25" customHeight="1" x14ac:dyDescent="0.25">
      <c r="A9" s="259"/>
      <c r="B9" s="260"/>
      <c r="C9" s="255"/>
      <c r="D9" s="255"/>
      <c r="E9" s="256"/>
      <c r="F9" s="256"/>
      <c r="G9" s="256"/>
      <c r="H9" s="261"/>
      <c r="I9" s="262"/>
    </row>
    <row r="10" spans="1:12" x14ac:dyDescent="0.25">
      <c r="A10" s="69">
        <v>1</v>
      </c>
      <c r="B10" s="69">
        <v>2</v>
      </c>
      <c r="C10" s="69" t="s">
        <v>42</v>
      </c>
      <c r="D10" s="69">
        <v>4</v>
      </c>
      <c r="E10" s="69">
        <v>5</v>
      </c>
      <c r="F10" s="69">
        <v>6</v>
      </c>
      <c r="G10" s="69">
        <v>7</v>
      </c>
      <c r="H10" s="69">
        <v>8</v>
      </c>
      <c r="I10" s="69" t="s">
        <v>293</v>
      </c>
    </row>
    <row r="11" spans="1:12" s="3" customFormat="1" x14ac:dyDescent="0.25">
      <c r="A11" s="6" t="s">
        <v>0</v>
      </c>
      <c r="B11" s="7">
        <f>B12</f>
        <v>2</v>
      </c>
      <c r="C11" s="7"/>
      <c r="D11" s="7"/>
      <c r="E11" s="7">
        <f t="shared" ref="E11:I11" si="0">E12</f>
        <v>9</v>
      </c>
      <c r="F11" s="8"/>
      <c r="G11" s="8"/>
      <c r="H11" s="8">
        <f t="shared" si="0"/>
        <v>83.289999999999992</v>
      </c>
      <c r="I11" s="8">
        <f t="shared" si="0"/>
        <v>102.47</v>
      </c>
      <c r="L11" s="9"/>
    </row>
    <row r="12" spans="1:12" ht="36" customHeight="1" x14ac:dyDescent="0.25">
      <c r="A12" s="10" t="s">
        <v>254</v>
      </c>
      <c r="B12" s="216">
        <f>SUM(B13:B14)</f>
        <v>2</v>
      </c>
      <c r="C12" s="216"/>
      <c r="D12" s="216"/>
      <c r="E12" s="216">
        <f t="shared" ref="E12:I12" si="1">SUM(E13:E14)</f>
        <v>9</v>
      </c>
      <c r="F12" s="217"/>
      <c r="G12" s="217"/>
      <c r="H12" s="217">
        <f t="shared" si="1"/>
        <v>83.289999999999992</v>
      </c>
      <c r="I12" s="217">
        <f t="shared" si="1"/>
        <v>102.47</v>
      </c>
    </row>
    <row r="13" spans="1:12" x14ac:dyDescent="0.25">
      <c r="A13" s="248" t="s">
        <v>50</v>
      </c>
      <c r="B13" s="218">
        <v>1</v>
      </c>
      <c r="C13" s="218">
        <f t="shared" ref="C13:C14" si="2">D13+E13</f>
        <v>180</v>
      </c>
      <c r="D13" s="245">
        <v>176</v>
      </c>
      <c r="E13" s="246">
        <v>4</v>
      </c>
      <c r="F13" s="219">
        <v>625</v>
      </c>
      <c r="G13" s="247">
        <f>ROUND(F13/176,3)</f>
        <v>3.5510000000000002</v>
      </c>
      <c r="H13" s="247">
        <f>ROUND(E13*G13,2)*2</f>
        <v>28.4</v>
      </c>
      <c r="I13" s="247">
        <f>ROUND(H13*1.2194,2)</f>
        <v>34.630000000000003</v>
      </c>
    </row>
    <row r="14" spans="1:12" x14ac:dyDescent="0.25">
      <c r="A14" s="248" t="s">
        <v>50</v>
      </c>
      <c r="B14" s="218">
        <v>1</v>
      </c>
      <c r="C14" s="218">
        <f t="shared" si="2"/>
        <v>181</v>
      </c>
      <c r="D14" s="245">
        <v>176</v>
      </c>
      <c r="E14" s="246">
        <v>5</v>
      </c>
      <c r="F14" s="219">
        <v>966</v>
      </c>
      <c r="G14" s="247">
        <f>ROUND(F14/176,3)</f>
        <v>5.4889999999999999</v>
      </c>
      <c r="H14" s="247">
        <f>ROUND(E14*G14,3)*2</f>
        <v>54.89</v>
      </c>
      <c r="I14" s="247">
        <f>ROUND(H14*1.2359,2)</f>
        <v>67.84</v>
      </c>
    </row>
  </sheetData>
  <mergeCells count="12">
    <mergeCell ref="D8:D9"/>
    <mergeCell ref="E8:E9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</mergeCells>
  <pageMargins left="0.31496062992125984" right="0.31496062992125984" top="0.55118110236220474" bottom="0.35433070866141736" header="0.31496062992125984" footer="0.31496062992125984"/>
  <pageSetup paperSize="9" scale="60" orientation="portrait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B79E1-53D3-41F0-B3C5-A207A75F7B94}">
  <sheetPr>
    <tabColor theme="5" tint="0.59999389629810485"/>
  </sheetPr>
  <dimension ref="A1:L13"/>
  <sheetViews>
    <sheetView zoomScale="80" zoomScaleNormal="80" workbookViewId="0">
      <selection activeCell="K11" sqref="K11"/>
    </sheetView>
  </sheetViews>
  <sheetFormatPr defaultColWidth="9.140625" defaultRowHeight="16.5" x14ac:dyDescent="0.25"/>
  <cols>
    <col min="1" max="1" width="49" style="85" customWidth="1"/>
    <col min="2" max="2" width="12" style="85" customWidth="1"/>
    <col min="3" max="3" width="10.5703125" style="85" customWidth="1"/>
    <col min="4" max="4" width="11.28515625" style="79" customWidth="1"/>
    <col min="5" max="5" width="15.28515625" style="79" customWidth="1"/>
    <col min="6" max="6" width="10.85546875" style="85" customWidth="1"/>
    <col min="7" max="7" width="14.85546875" style="85" customWidth="1"/>
    <col min="8" max="8" width="19.85546875" style="85" customWidth="1"/>
    <col min="9" max="9" width="17.28515625" style="85" customWidth="1"/>
    <col min="10" max="11" width="15.85546875" style="85" customWidth="1"/>
    <col min="12" max="16384" width="9.140625" style="85"/>
  </cols>
  <sheetData>
    <row r="1" spans="1:12" x14ac:dyDescent="0.25">
      <c r="H1" s="257" t="s">
        <v>345</v>
      </c>
      <c r="I1" s="257"/>
    </row>
    <row r="2" spans="1:12" s="82" customFormat="1" ht="30" customHeight="1" x14ac:dyDescent="0.25">
      <c r="A2" s="250" t="s">
        <v>297</v>
      </c>
      <c r="B2" s="250"/>
      <c r="C2" s="250"/>
      <c r="D2" s="250"/>
      <c r="E2" s="250"/>
      <c r="F2" s="250"/>
      <c r="G2" s="250"/>
      <c r="H2" s="250"/>
      <c r="I2" s="250"/>
    </row>
    <row r="3" spans="1:12" ht="12.75" customHeight="1" x14ac:dyDescent="0.25"/>
    <row r="4" spans="1:12" x14ac:dyDescent="0.25">
      <c r="A4" s="85" t="s">
        <v>329</v>
      </c>
    </row>
    <row r="5" spans="1:12" x14ac:dyDescent="0.25">
      <c r="A5" s="85" t="s">
        <v>314</v>
      </c>
    </row>
    <row r="6" spans="1:12" x14ac:dyDescent="0.25">
      <c r="E6" s="4"/>
      <c r="H6" s="5"/>
    </row>
    <row r="7" spans="1:12" ht="29.25" customHeight="1" x14ac:dyDescent="0.25">
      <c r="A7" s="259"/>
      <c r="B7" s="260" t="s">
        <v>3</v>
      </c>
      <c r="C7" s="256" t="s">
        <v>4</v>
      </c>
      <c r="D7" s="256"/>
      <c r="E7" s="256"/>
      <c r="F7" s="256" t="s">
        <v>2</v>
      </c>
      <c r="G7" s="256" t="s">
        <v>296</v>
      </c>
      <c r="H7" s="261" t="s">
        <v>5</v>
      </c>
      <c r="I7" s="262" t="s">
        <v>1</v>
      </c>
    </row>
    <row r="8" spans="1:12" ht="24" customHeight="1" x14ac:dyDescent="0.25">
      <c r="A8" s="259"/>
      <c r="B8" s="260"/>
      <c r="C8" s="254" t="s">
        <v>294</v>
      </c>
      <c r="D8" s="254" t="s">
        <v>300</v>
      </c>
      <c r="E8" s="256" t="s">
        <v>6</v>
      </c>
      <c r="F8" s="256"/>
      <c r="G8" s="256"/>
      <c r="H8" s="261"/>
      <c r="I8" s="262"/>
    </row>
    <row r="9" spans="1:12" ht="56.25" customHeight="1" x14ac:dyDescent="0.25">
      <c r="A9" s="259"/>
      <c r="B9" s="260"/>
      <c r="C9" s="255"/>
      <c r="D9" s="255"/>
      <c r="E9" s="256"/>
      <c r="F9" s="256"/>
      <c r="G9" s="256"/>
      <c r="H9" s="261"/>
      <c r="I9" s="262"/>
    </row>
    <row r="10" spans="1:12" x14ac:dyDescent="0.25">
      <c r="A10" s="69">
        <v>1</v>
      </c>
      <c r="B10" s="69">
        <v>2</v>
      </c>
      <c r="C10" s="69" t="s">
        <v>42</v>
      </c>
      <c r="D10" s="69">
        <v>4</v>
      </c>
      <c r="E10" s="69">
        <v>5</v>
      </c>
      <c r="F10" s="69">
        <v>6</v>
      </c>
      <c r="G10" s="69">
        <v>7</v>
      </c>
      <c r="H10" s="69">
        <v>8</v>
      </c>
      <c r="I10" s="69" t="s">
        <v>293</v>
      </c>
    </row>
    <row r="11" spans="1:12" s="82" customFormat="1" x14ac:dyDescent="0.25">
      <c r="A11" s="6" t="s">
        <v>0</v>
      </c>
      <c r="B11" s="7">
        <f>B12</f>
        <v>1</v>
      </c>
      <c r="C11" s="7"/>
      <c r="D11" s="7"/>
      <c r="E11" s="7">
        <f t="shared" ref="E11:I11" si="0">E12</f>
        <v>9</v>
      </c>
      <c r="F11" s="8"/>
      <c r="G11" s="8"/>
      <c r="H11" s="8">
        <f t="shared" si="0"/>
        <v>98.8</v>
      </c>
      <c r="I11" s="8">
        <f t="shared" si="0"/>
        <v>122.11</v>
      </c>
      <c r="L11" s="9"/>
    </row>
    <row r="12" spans="1:12" ht="36" customHeight="1" x14ac:dyDescent="0.25">
      <c r="A12" s="10" t="s">
        <v>254</v>
      </c>
      <c r="B12" s="216">
        <f>SUM(B13:B13)</f>
        <v>1</v>
      </c>
      <c r="C12" s="216"/>
      <c r="D12" s="216"/>
      <c r="E12" s="216">
        <f>SUM(E13:E13)</f>
        <v>9</v>
      </c>
      <c r="F12" s="217"/>
      <c r="G12" s="217"/>
      <c r="H12" s="217">
        <f>SUM(H13:H13)</f>
        <v>98.8</v>
      </c>
      <c r="I12" s="217">
        <f>SUM(I13:I13)</f>
        <v>122.11</v>
      </c>
    </row>
    <row r="13" spans="1:12" x14ac:dyDescent="0.25">
      <c r="A13" s="248" t="s">
        <v>50</v>
      </c>
      <c r="B13" s="218">
        <v>1</v>
      </c>
      <c r="C13" s="218">
        <f t="shared" ref="C13" si="1">D13+E13</f>
        <v>185</v>
      </c>
      <c r="D13" s="245">
        <v>176</v>
      </c>
      <c r="E13" s="246">
        <v>9</v>
      </c>
      <c r="F13" s="219">
        <v>966</v>
      </c>
      <c r="G13" s="247">
        <f>ROUND(F13/176,3)</f>
        <v>5.4889999999999999</v>
      </c>
      <c r="H13" s="247">
        <f>ROUND(E13*G13,2)*2</f>
        <v>98.8</v>
      </c>
      <c r="I13" s="247">
        <f>ROUND(H13*1.2359,2)</f>
        <v>122.11</v>
      </c>
    </row>
  </sheetData>
  <mergeCells count="12">
    <mergeCell ref="D8:D9"/>
    <mergeCell ref="E8:E9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4</vt:i4>
      </vt:variant>
    </vt:vector>
  </HeadingPairs>
  <TitlesOfParts>
    <vt:vector size="21" baseType="lpstr">
      <vt:lpstr>KOPSAVILKUMS</vt:lpstr>
      <vt:lpstr>BKUS_maijs-aug</vt:lpstr>
      <vt:lpstr>RAKUS_maijs_aug</vt:lpstr>
      <vt:lpstr>PSKUS_maijs</vt:lpstr>
      <vt:lpstr>PSKUS_jūn</vt:lpstr>
      <vt:lpstr>PSKUS_jūl</vt:lpstr>
      <vt:lpstr>PSKUS_aug</vt:lpstr>
      <vt:lpstr>Daugavpils_reģ_jūl</vt:lpstr>
      <vt:lpstr>Daugavpils_reģ_aug</vt:lpstr>
      <vt:lpstr>Z-Kurzeme_jūl</vt:lpstr>
      <vt:lpstr>Z-Kurzeme_aug</vt:lpstr>
      <vt:lpstr>Vidzeme_jūl</vt:lpstr>
      <vt:lpstr>Vidzeme_aug</vt:lpstr>
      <vt:lpstr>Rīgas_DzN_maijs_aug</vt:lpstr>
      <vt:lpstr>Balvi_maijs-aug</vt:lpstr>
      <vt:lpstr>Daugavpis_psih_jūl</vt:lpstr>
      <vt:lpstr>Daugavpils_psih_aug</vt:lpstr>
      <vt:lpstr>'Z-Kurzeme_aug'!Print_Area</vt:lpstr>
      <vt:lpstr>'Z-Kurzeme_jūl'!Print_Area</vt:lpstr>
      <vt:lpstr>'Z-Kurzeme_aug'!Print_Titles</vt:lpstr>
      <vt:lpstr>'Z-Kurzeme_jūl'!Print_Titles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Linards</dc:creator>
  <cp:lastModifiedBy>Liene Ābola</cp:lastModifiedBy>
  <cp:lastPrinted>2021-10-04T12:07:31Z</cp:lastPrinted>
  <dcterms:created xsi:type="dcterms:W3CDTF">2017-06-26T19:24:00Z</dcterms:created>
  <dcterms:modified xsi:type="dcterms:W3CDTF">2021-10-22T14:15:40Z</dcterms:modified>
</cp:coreProperties>
</file>