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F:\2.Budzets\2025.gads\Cenrādis\TAP cenrādis 2025.gads oktobris\"/>
    </mc:Choice>
  </mc:AlternateContent>
  <xr:revisionPtr revIDLastSave="0" documentId="13_ncr:1_{07EA06BF-A828-48EA-9099-9F9F1C6020FC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3.pielikums" sheetId="1" r:id="rId1"/>
  </sheets>
  <definedNames>
    <definedName name="_xlnm.Print_Area" localSheetId="0">'3.pielikums'!$A$1:$L$72</definedName>
    <definedName name="_xlnm.Print_Titles" localSheetId="0">'3.pielikums'!$11:$11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4" i="1" l="1"/>
  <c r="K64" i="1" s="1"/>
  <c r="J63" i="1"/>
  <c r="K63" i="1" s="1"/>
  <c r="L63" i="1" l="1"/>
  <c r="L64" i="1"/>
  <c r="J14" i="1" l="1"/>
  <c r="J62" i="1" l="1"/>
  <c r="K62" i="1" s="1"/>
  <c r="J60" i="1"/>
  <c r="K60" i="1" s="1"/>
  <c r="L60" i="1" s="1"/>
  <c r="J58" i="1"/>
  <c r="K58" i="1" s="1"/>
  <c r="L58" i="1" s="1"/>
  <c r="L62" i="1" l="1"/>
  <c r="J56" i="1"/>
  <c r="K56" i="1" s="1"/>
  <c r="L56" i="1" s="1"/>
  <c r="J54" i="1"/>
  <c r="K54" i="1" s="1"/>
  <c r="L54" i="1" s="1"/>
  <c r="J52" i="1"/>
  <c r="J50" i="1"/>
  <c r="J48" i="1"/>
  <c r="K48" i="1" s="1"/>
  <c r="J46" i="1"/>
  <c r="K46" i="1" s="1"/>
  <c r="J44" i="1"/>
  <c r="K44" i="1" s="1"/>
  <c r="J42" i="1"/>
  <c r="K42" i="1" s="1"/>
  <c r="L42" i="1" s="1"/>
  <c r="J40" i="1"/>
  <c r="J38" i="1"/>
  <c r="K38" i="1" s="1"/>
  <c r="L46" i="1" l="1"/>
  <c r="K52" i="1"/>
  <c r="L52" i="1" s="1"/>
  <c r="K50" i="1"/>
  <c r="L50" i="1" s="1"/>
  <c r="L48" i="1"/>
  <c r="L44" i="1"/>
  <c r="K40" i="1"/>
  <c r="L40" i="1" s="1"/>
  <c r="L38" i="1"/>
  <c r="J61" i="1" l="1"/>
  <c r="K61" i="1" s="1"/>
  <c r="L61" i="1" s="1"/>
  <c r="J57" i="1"/>
  <c r="K57" i="1" s="1"/>
  <c r="L57" i="1" s="1"/>
  <c r="J55" i="1"/>
  <c r="K55" i="1" s="1"/>
  <c r="J51" i="1"/>
  <c r="J49" i="1"/>
  <c r="K49" i="1" s="1"/>
  <c r="J43" i="1"/>
  <c r="K43" i="1" s="1"/>
  <c r="J45" i="1"/>
  <c r="K45" i="1" s="1"/>
  <c r="L45" i="1" s="1"/>
  <c r="J47" i="1"/>
  <c r="K47" i="1" s="1"/>
  <c r="L47" i="1" s="1"/>
  <c r="J53" i="1"/>
  <c r="K53" i="1" s="1"/>
  <c r="L53" i="1" s="1"/>
  <c r="J59" i="1"/>
  <c r="K59" i="1" s="1"/>
  <c r="J41" i="1"/>
  <c r="K41" i="1" s="1"/>
  <c r="J39" i="1"/>
  <c r="K39" i="1" s="1"/>
  <c r="J37" i="1"/>
  <c r="K37" i="1" s="1"/>
  <c r="L37" i="1" s="1"/>
  <c r="L49" i="1" l="1"/>
  <c r="L59" i="1"/>
  <c r="L55" i="1"/>
  <c r="K51" i="1"/>
  <c r="L51" i="1" s="1"/>
  <c r="L41" i="1"/>
  <c r="L43" i="1"/>
  <c r="L39" i="1"/>
  <c r="J36" i="1" l="1"/>
  <c r="J35" i="1"/>
  <c r="K35" i="1" s="1"/>
  <c r="J34" i="1"/>
  <c r="J33" i="1"/>
  <c r="J32" i="1"/>
  <c r="K32" i="1" s="1"/>
  <c r="K36" i="1" l="1"/>
  <c r="L36" i="1" s="1"/>
  <c r="K34" i="1"/>
  <c r="L34" i="1" s="1"/>
  <c r="K33" i="1"/>
  <c r="L33" i="1" s="1"/>
  <c r="L35" i="1"/>
  <c r="L32" i="1"/>
  <c r="J31" i="1"/>
  <c r="K31" i="1" s="1"/>
  <c r="J30" i="1"/>
  <c r="J29" i="1"/>
  <c r="K29" i="1" s="1"/>
  <c r="K30" i="1" l="1"/>
  <c r="L30" i="1" s="1"/>
  <c r="L31" i="1"/>
  <c r="L29" i="1"/>
  <c r="J28" i="1" l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8" i="1"/>
  <c r="J19" i="1"/>
  <c r="J17" i="1"/>
  <c r="J16" i="1"/>
  <c r="J15" i="1"/>
  <c r="K15" i="1" s="1"/>
  <c r="L15" i="1" s="1"/>
  <c r="L28" i="1" l="1"/>
  <c r="L27" i="1"/>
  <c r="L26" i="1"/>
  <c r="L25" i="1"/>
  <c r="L24" i="1"/>
  <c r="L23" i="1"/>
  <c r="L22" i="1"/>
  <c r="L21" i="1"/>
  <c r="L20" i="1"/>
  <c r="K19" i="1"/>
  <c r="L19" i="1" s="1"/>
  <c r="K18" i="1"/>
  <c r="L18" i="1" s="1"/>
  <c r="K17" i="1"/>
  <c r="L17" i="1" s="1"/>
  <c r="K16" i="1"/>
  <c r="L16" i="1" s="1"/>
  <c r="J13" i="1"/>
  <c r="J12" i="1"/>
  <c r="K12" i="1" s="1"/>
  <c r="K14" i="1" l="1"/>
  <c r="L14" i="1" s="1"/>
  <c r="K13" i="1"/>
  <c r="L13" i="1" s="1"/>
  <c r="L12" i="1"/>
</calcChain>
</file>

<file path=xl/sharedStrings.xml><?xml version="1.0" encoding="utf-8"?>
<sst xmlns="http://schemas.openxmlformats.org/spreadsheetml/2006/main" count="71" uniqueCount="61">
  <si>
    <t>3. pielikums</t>
  </si>
  <si>
    <t>Pakalpojuma veids</t>
  </si>
  <si>
    <t>Tiešās izmaksas</t>
  </si>
  <si>
    <t>Netiešās izmaksas</t>
  </si>
  <si>
    <t>EKK 1100</t>
  </si>
  <si>
    <t>EKK 1200</t>
  </si>
  <si>
    <t>EKK 2000</t>
  </si>
  <si>
    <t>EKK 5000</t>
  </si>
  <si>
    <t>(EUR)</t>
  </si>
  <si>
    <t>Kopā</t>
  </si>
  <si>
    <t>Maksas pakalpojumu izmaiņu izcenojumu aprēķina kopsavilkums</t>
  </si>
  <si>
    <t>Sporta zāles noma grupai līdz 15 cilvēkiem, Bāriņu ielā 3, Liepājā</t>
  </si>
  <si>
    <t>Sporta zāles noma grupai no 16 cilvēkiem,  Bāriņu ielā 3, Liepājā</t>
  </si>
  <si>
    <t>Sporta zāles noma grupai līdz 15 cilvēkiem, A.Pumpura ielā 105B, Daugavpilī</t>
  </si>
  <si>
    <t>Sporta zāles noma grupai no 16 cilvēkiem, A.Pumpura ielā 105B, Daugavpilī</t>
  </si>
  <si>
    <t>Aktu zāles noma nekustamajā īpašumā “Bundulīši” Muceniekos, Ropažu novadā</t>
  </si>
  <si>
    <t>Aktu zāles noma, Klusajā ielā 12, Rīgā</t>
  </si>
  <si>
    <t>Garderobes noma, Klusajā ielā 12, Rīgā</t>
  </si>
  <si>
    <t>Semināru zāles noma, Piestātnes ielā 14 k -1, Jūrmalā</t>
  </si>
  <si>
    <t xml:space="preserve">Auditorijas noma, Ugunsdrošības un civilās aizsardzības koledžā Ķengaraga ielā 3 k-1, Rīgā </t>
  </si>
  <si>
    <t xml:space="preserve">Aktu zāles noma, Ugunsdrošības un civilās aizsardzības koledžā Ķengaraga ielā 3 k-1, Rīgā </t>
  </si>
  <si>
    <t>Vienistabas divvietīgs numurs (telpa Nr.9), Piestātnes ielā 14 k-1, Jūrmalā</t>
  </si>
  <si>
    <t>Vienistabas divvietīgs numurs (telpa Nr.15, 27, 28), Piestātnes ielā 14 k-1, Jūrmalā</t>
  </si>
  <si>
    <t>Divistabu divvietīgs numurs (telpa Nr. 1, 2, 3, 4, 6, 11, 12, 13, 14, 16, 17, 18, 19, 20, 21, 22, 23, 24, 25, 26), Piestātnes ielā 14 k-1, Jūrmalā</t>
  </si>
  <si>
    <t>Trīsistabu četrvietīgs numurs (telpa Nr. 5, 29), Piestātnes ielā 14 k-1, Jūrmalā</t>
  </si>
  <si>
    <t>Vienistabas divvietīgs numurs (telpa Nr. 2, 5), Piestātnes ielā 14 k-1, Jūrmalā</t>
  </si>
  <si>
    <t>Divistabu divvietīgs numurs (telpa Nr. 3)</t>
  </si>
  <si>
    <t>Trīsistabu divvietīgs numurs (telpa Nr. 1, 4, 6), Piestātnes ielā 14 k-1, Jūrmalā</t>
  </si>
  <si>
    <t>Papildu vieta viesnīcā Piestātnes ielā 14, Jūrmalā</t>
  </si>
  <si>
    <t>Vienistabas numurs ar vienu gultasvietu (telpa Nr. 3, 8), Piestātnes ielā 14 k-1, Jūrmalā</t>
  </si>
  <si>
    <t>Vienistabas numurs ar divām gultasvietām (telpa Nr. 1, 2, 7), Piestātnes ielā 14 k-1, Jūrmalā</t>
  </si>
  <si>
    <t>Standarta vienistabas divvietīgs numurs (telpa Nr. 1, 2, 3, 4, 5, 6, 7, 9, 10, 11, 12, 13, 14, 15), Piestātnes ielā 14 k-1, Jūrmalā</t>
  </si>
  <si>
    <t>Liels vienistabas divvietīgs numurs (telpa Nr. 8, 16), Piestātnes ielā 14 k-1, Jūrmalā</t>
  </si>
  <si>
    <t xml:space="preserve">Standarta vienvietīga istaba ar papildu ērtībām (Nr. 201, 235), Ezermalas ielā 8A, Rīgā </t>
  </si>
  <si>
    <t xml:space="preserve">Liela vienvietīga istaba ar papildu ērtībām (Nr. 201a, 235a), Ezermalas ielā 8A, Rīgā </t>
  </si>
  <si>
    <t xml:space="preserve">Standarta divvietīga istaba (Nr. 205, 216), Ezermalas ielā 8A, Rīgā </t>
  </si>
  <si>
    <t xml:space="preserve">Piecvietīga istaba (Nr. 224, 228, 229, 230), Ezermalas ielā 8A, Rīgā </t>
  </si>
  <si>
    <t xml:space="preserve">Papildu vieta divistabu divvietīgā numurā (5. stāvs), Ezermalas ielā 8A, Rīgā </t>
  </si>
  <si>
    <t xml:space="preserve">Četrvietīgs numurs, Ķengaraga ielā 3 k-1, Rīgā </t>
  </si>
  <si>
    <t xml:space="preserve">Sešvietīgs numurs, Ķengaraga ielā 3 k-1, Rīgā </t>
  </si>
  <si>
    <t>Ministru kabineta noteikumu projekta "Nodrošinājuma valsts aģenturas maksas pakalpojumu cenrādis"” sākotnējās ietekmes novērtējuma ziņojumam (anotācijai)</t>
  </si>
  <si>
    <r>
      <t>Atalgojums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</si>
  <si>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Darba devēja valsts sociālās apdrošināšanas obligātās iemaksas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</si>
  <si>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Preces un pakalpojumi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</si>
  <si>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Pamatkapitāla veidošana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</si>
  <si>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Vienas vienības cena bez 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</si>
  <si>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</si>
  <si>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Vienas vienības cena ar 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</si>
  <si>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t>Vienistabas numurs ar trīs gultasvietām (telpa Nr. 4, 5, 6, 9, 10),Piestātnes ielā 14 k-1, Jūrmalā</t>
  </si>
  <si>
    <t>Liels vienistabas divvietīgs numurs (telpa Nr.7, 8, 10), Piestātnes ielā 14 k-1, Jūrmalā</t>
  </si>
  <si>
    <t xml:space="preserve">Vienvietīga istaba, Krustpils ielā 10, Rīgā </t>
  </si>
  <si>
    <t xml:space="preserve">Trīsvietīga istaba, Krustpils ielā 10, Rīgā </t>
  </si>
  <si>
    <t xml:space="preserve">Divvietīga istaba (4. stāvs), Ezermalas ielā 8A, Rīgā </t>
  </si>
  <si>
    <t xml:space="preserve">Divistabu divvietīgs numurs ar papildus ērtībām (5. stāvs), Ezermalas ielā 8A, Rīgā </t>
  </si>
  <si>
    <t xml:space="preserve">Trīsvietīga istaba (2. un 3.stāvs), Ezermalas ielā 8A, Rīgā </t>
  </si>
  <si>
    <t xml:space="preserve">Trīsvietīga istaba (4. stāvs), Ezermalas ielā 8A, Rīgā </t>
  </si>
  <si>
    <t>Zemes noma aģentūras pārvaldībā esošajos īpašumos  līdz 1000 m2</t>
  </si>
  <si>
    <t>Nedzīvojamo telpu noma aģentūras pārvaldībā esošajos īpašumos  līdz 1000 m2</t>
  </si>
  <si>
    <t>Pirts, saunas ar dušu noma Piestātnes ielā 14, k-3, Jūrmalā</t>
  </si>
  <si>
    <t xml:space="preserve">Gita.Grinfelde-Funka@agentura.iem.gov.lv </t>
  </si>
  <si>
    <t>Grīnfelde-Funka 67829090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</si>
</sst>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vertical="top" wrapText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wrapText="1"/>
    </xf>
    <xf numFmtId="2" fontId="9" fillId="0" borderId="1" xfId="0" applyNumberFormat="1" applyFont="1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wrapText="1"/>
    </xf>
    <xf numFmtId="2" fontId="9" fillId="0" borderId="1" xfId="0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2" fontId="9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 wrapText="1"/>
    </xf>
    <xf numFmtId="2" fontId="10" fillId="0" borderId="0" xfId="0" applyNumberFormat="1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2" fontId="9" fillId="0" borderId="6" xfId="0" applyNumberFormat="1" applyFont="1" applyFill="1" applyBorder="1" applyAlignment="1">
      <alignment horizontal="center" wrapText="1"/>
    </xf>
    <xf numFmtId="2" fontId="9" fillId="0" borderId="6" xfId="0" applyNumberFormat="1" applyFont="1" applyFill="1" applyBorder="1" applyAlignment="1">
      <alignment horizontal="center"/>
    </xf>
    <xf numFmtId="2" fontId="10" fillId="0" borderId="6" xfId="0" applyNumberFormat="1" applyFont="1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 wrapText="1"/>
    </xf>
    <xf numFmtId="2" fontId="9" fillId="0" borderId="3" xfId="0" applyNumberFormat="1" applyFont="1" applyFill="1" applyBorder="1" applyAlignment="1">
      <alignment horizontal="center" wrapText="1"/>
    </xf>
    <xf numFmtId="2" fontId="9" fillId="0" borderId="3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wrapText="1"/>
    </xf>
    <xf numFmtId="0" fontId="6" fillId="0" borderId="0" xfId="1"/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52" zoomScaleNormal="100" zoomScalePageLayoutView="90" workbookViewId="0">
      <selection activeCell="A70" sqref="A70"/>
    </sheetView>
  </sheetViews>
  <sheetFormatPr defaultColWidth="9.140625" defaultRowHeight="11.25" x14ac:dyDescent="0.2"/>
  <cols>
    <col min="1" max="1" width="42.5703125" style="1" customWidth="1"/>
    <col min="2" max="2" width="10.42578125" style="1" customWidth="1"/>
    <col min="3" max="3" width="13.7109375" style="1" customWidth="1"/>
    <col min="4" max="4" width="11.42578125" style="1" customWidth="1"/>
    <col min="5" max="5" width="13.42578125" style="1" customWidth="1"/>
    <col min="6" max="6" width="10.85546875" style="1" customWidth="1"/>
    <col min="7" max="7" width="14.5703125" style="1" customWidth="1"/>
    <col min="8" max="8" width="11.28515625" style="1" customWidth="1"/>
    <col min="9" max="9" width="12.5703125" style="1" customWidth="1"/>
    <col min="10" max="10" width="9.140625" style="1" customWidth="1"/>
    <col min="11" max="11" width="8.7109375" style="2" customWidth="1"/>
    <col min="12" max="12" width="10.5703125" style="1" customWidth="1"/>
    <col min="13" max="13" width="9.140625" style="1" customWidth="1"/>
    <col min="14" max="16384" width="9.140625" style="1"/>
  </cols>
  <sheetData>
    <row r="1" spans="1:12" ht="15" x14ac:dyDescent="0.25">
      <c r="F1" s="37" t="s">
        <v>0</v>
      </c>
      <c r="G1" s="37"/>
      <c r="H1" s="37"/>
      <c r="I1" s="37"/>
      <c r="J1" s="37"/>
      <c r="K1" s="37"/>
      <c r="L1" s="37"/>
    </row>
    <row r="2" spans="1:12" ht="29.25" customHeight="1" x14ac:dyDescent="0.2">
      <c r="F2" s="38" t="s">
        <v>40</v>
      </c>
      <c r="G2" s="38"/>
      <c r="H2" s="38"/>
      <c r="I2" s="38"/>
      <c r="J2" s="38"/>
      <c r="K2" s="38"/>
      <c r="L2" s="38"/>
    </row>
    <row r="3" spans="1:12" ht="13.15" customHeight="1" x14ac:dyDescent="0.2">
      <c r="G3" s="7"/>
      <c r="H3" s="7"/>
      <c r="I3" s="7"/>
      <c r="J3" s="7"/>
      <c r="K3" s="7"/>
      <c r="L3" s="7"/>
    </row>
    <row r="5" spans="1:12" s="5" customFormat="1" ht="18.75" customHeight="1" x14ac:dyDescent="0.25">
      <c r="A5" s="39" t="s">
        <v>10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x14ac:dyDescent="0.2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x14ac:dyDescent="0.2">
      <c r="B7" s="3"/>
    </row>
    <row r="8" spans="1:12" ht="16.5" customHeight="1" x14ac:dyDescent="0.2">
      <c r="A8" s="41" t="s">
        <v>1</v>
      </c>
      <c r="B8" s="41" t="s">
        <v>2</v>
      </c>
      <c r="C8" s="41"/>
      <c r="D8" s="41"/>
      <c r="E8" s="41"/>
      <c r="F8" s="42" t="s">
        <v>3</v>
      </c>
      <c r="G8" s="43"/>
      <c r="H8" s="43"/>
      <c r="I8" s="44"/>
      <c r="J8" s="42" t="s">
        <v>9</v>
      </c>
      <c r="K8" s="43"/>
      <c r="L8" s="44"/>
    </row>
    <row r="9" spans="1:12" ht="90" x14ac:dyDescent="0.2">
      <c r="A9" s="41"/>
      <c r="B9" s="12" t="s">
        <v>41</v>
      </c>
      <c r="C9" s="12" t="s">
        <v>42</v>
      </c>
      <c r="D9" s="12" t="s">
        <v>43</v>
      </c>
      <c r="E9" s="12" t="s">
        <v>44</v>
      </c>
      <c r="F9" s="12" t="s">
        <v>41</v>
      </c>
      <c r="G9" s="12" t="s">
        <v>42</v>
      </c>
      <c r="H9" s="12" t="s">
        <v>43</v>
      </c>
      <c r="I9" s="13" t="s">
        <v>44</v>
      </c>
      <c r="J9" s="12" t="s">
        <v>45</v>
      </c>
      <c r="K9" s="12" t="s">
        <v>46</v>
      </c>
      <c r="L9" s="12" t="s">
        <v>47</v>
      </c>
    </row>
    <row r="10" spans="1:12" ht="15" x14ac:dyDescent="0.2">
      <c r="A10" s="41"/>
      <c r="B10" s="12" t="s">
        <v>4</v>
      </c>
      <c r="C10" s="12" t="s">
        <v>5</v>
      </c>
      <c r="D10" s="12" t="s">
        <v>6</v>
      </c>
      <c r="E10" s="12" t="s">
        <v>7</v>
      </c>
      <c r="F10" s="12" t="s">
        <v>4</v>
      </c>
      <c r="G10" s="12" t="s">
        <v>5</v>
      </c>
      <c r="H10" s="12" t="s">
        <v>6</v>
      </c>
      <c r="I10" s="13" t="s">
        <v>7</v>
      </c>
      <c r="J10" s="12" t="s">
        <v>8</v>
      </c>
      <c r="K10" s="12" t="s">
        <v>8</v>
      </c>
      <c r="L10" s="12" t="s">
        <v>8</v>
      </c>
    </row>
    <row r="11" spans="1:12" ht="12.75" x14ac:dyDescent="0.2">
      <c r="A11" s="4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  <c r="J11" s="4">
        <v>10</v>
      </c>
      <c r="K11" s="4">
        <v>11</v>
      </c>
      <c r="L11" s="4">
        <v>12</v>
      </c>
    </row>
    <row r="12" spans="1:12" ht="28.5" customHeight="1" x14ac:dyDescent="0.25">
      <c r="A12" s="8" t="s">
        <v>11</v>
      </c>
      <c r="B12" s="18">
        <v>4.6500000000000004</v>
      </c>
      <c r="C12" s="18">
        <v>1.31</v>
      </c>
      <c r="D12" s="18">
        <v>1.78</v>
      </c>
      <c r="E12" s="18">
        <v>0</v>
      </c>
      <c r="F12" s="18">
        <v>2.96</v>
      </c>
      <c r="G12" s="18">
        <v>0.7</v>
      </c>
      <c r="H12" s="18">
        <v>12.41</v>
      </c>
      <c r="I12" s="18">
        <v>4.43</v>
      </c>
      <c r="J12" s="19">
        <f>B12+C12+D12+E12+F12+G12+H12+I12</f>
        <v>28.240000000000002</v>
      </c>
      <c r="K12" s="19">
        <f>ROUND(J12*21%,2)</f>
        <v>5.93</v>
      </c>
      <c r="L12" s="19">
        <f>J12+K12</f>
        <v>34.17</v>
      </c>
    </row>
    <row r="13" spans="1:12" ht="29.25" customHeight="1" x14ac:dyDescent="0.25">
      <c r="A13" s="8" t="s">
        <v>12</v>
      </c>
      <c r="B13" s="21">
        <v>4.6399999999999997</v>
      </c>
      <c r="C13" s="21">
        <v>1.3</v>
      </c>
      <c r="D13" s="21">
        <v>2.71</v>
      </c>
      <c r="E13" s="18">
        <v>0</v>
      </c>
      <c r="F13" s="21">
        <v>2.95</v>
      </c>
      <c r="G13" s="18">
        <v>0.7</v>
      </c>
      <c r="H13" s="18">
        <v>12.37</v>
      </c>
      <c r="I13" s="21">
        <v>4.43</v>
      </c>
      <c r="J13" s="19">
        <f t="shared" ref="J13" si="0">B13+C13+D13+E13+F13+G13+H13+I13</f>
        <v>29.099999999999994</v>
      </c>
      <c r="K13" s="19">
        <f t="shared" ref="K13:K14" si="1">ROUND(J13*21%,2)</f>
        <v>6.11</v>
      </c>
      <c r="L13" s="19">
        <f t="shared" ref="L13:L14" si="2">J13+K13</f>
        <v>35.209999999999994</v>
      </c>
    </row>
    <row r="14" spans="1:12" ht="34.5" customHeight="1" x14ac:dyDescent="0.25">
      <c r="A14" s="9" t="s">
        <v>13</v>
      </c>
      <c r="B14" s="21">
        <v>6.16</v>
      </c>
      <c r="C14" s="21">
        <v>1.74</v>
      </c>
      <c r="D14" s="21">
        <v>3.66</v>
      </c>
      <c r="E14" s="18">
        <v>0</v>
      </c>
      <c r="F14" s="21">
        <v>3.73</v>
      </c>
      <c r="G14" s="21">
        <v>0.88</v>
      </c>
      <c r="H14" s="18">
        <v>16.71</v>
      </c>
      <c r="I14" s="18">
        <v>7.0000000000000007E-2</v>
      </c>
      <c r="J14" s="19">
        <f>B14+C14+D14+E14+F14+G14+H14+I14</f>
        <v>32.950000000000003</v>
      </c>
      <c r="K14" s="19">
        <f t="shared" si="1"/>
        <v>6.92</v>
      </c>
      <c r="L14" s="19">
        <f t="shared" si="2"/>
        <v>39.870000000000005</v>
      </c>
    </row>
    <row r="15" spans="1:12" ht="32.25" customHeight="1" x14ac:dyDescent="0.25">
      <c r="A15" s="14" t="s">
        <v>14</v>
      </c>
      <c r="B15" s="29">
        <v>6.19</v>
      </c>
      <c r="C15" s="29">
        <v>1.74</v>
      </c>
      <c r="D15" s="29">
        <v>3.74</v>
      </c>
      <c r="E15" s="18">
        <v>0</v>
      </c>
      <c r="F15" s="29">
        <v>3.76</v>
      </c>
      <c r="G15" s="29">
        <v>0.88</v>
      </c>
      <c r="H15" s="30">
        <v>16.78</v>
      </c>
      <c r="I15" s="18">
        <v>7.0000000000000007E-2</v>
      </c>
      <c r="J15" s="31">
        <f t="shared" ref="J15" si="3">B15+C15+D15+E15+F15+G15+H15+I15</f>
        <v>33.160000000000004</v>
      </c>
      <c r="K15" s="31">
        <f t="shared" ref="K15" si="4">ROUND(J15*21%,2)</f>
        <v>6.96</v>
      </c>
      <c r="L15" s="31">
        <f t="shared" ref="L15" si="5">J15+K15</f>
        <v>40.120000000000005</v>
      </c>
    </row>
    <row r="16" spans="1:12" ht="31.5" x14ac:dyDescent="0.25">
      <c r="A16" s="11" t="s">
        <v>15</v>
      </c>
      <c r="B16" s="21">
        <v>0.68</v>
      </c>
      <c r="C16" s="21">
        <v>0.06</v>
      </c>
      <c r="D16" s="18">
        <v>0</v>
      </c>
      <c r="E16" s="18">
        <v>0</v>
      </c>
      <c r="F16" s="32">
        <v>4.5199999999999996</v>
      </c>
      <c r="G16" s="32">
        <v>1.07</v>
      </c>
      <c r="H16" s="18">
        <v>15.71</v>
      </c>
      <c r="I16" s="21">
        <v>4.2300000000000004</v>
      </c>
      <c r="J16" s="19">
        <f t="shared" ref="J16:J19" si="6">B16+C16+D16+E16+F16+G16+H16+I16</f>
        <v>26.27</v>
      </c>
      <c r="K16" s="19">
        <f t="shared" ref="K16:K19" si="7">ROUND(J16*21%,2)</f>
        <v>5.52</v>
      </c>
      <c r="L16" s="19">
        <f t="shared" ref="L16:L19" si="8">J16+K16</f>
        <v>31.79</v>
      </c>
    </row>
    <row r="17" spans="1:12" ht="21.75" customHeight="1" x14ac:dyDescent="0.25">
      <c r="A17" s="8" t="s">
        <v>16</v>
      </c>
      <c r="B17" s="21">
        <v>1.36</v>
      </c>
      <c r="C17" s="21">
        <v>0.38</v>
      </c>
      <c r="D17" s="18">
        <v>0</v>
      </c>
      <c r="E17" s="18">
        <v>0</v>
      </c>
      <c r="F17" s="21">
        <v>2</v>
      </c>
      <c r="G17" s="21">
        <v>0.47</v>
      </c>
      <c r="H17" s="18">
        <v>11.46</v>
      </c>
      <c r="I17" s="21">
        <v>1.75</v>
      </c>
      <c r="J17" s="18">
        <f t="shared" si="6"/>
        <v>17.420000000000002</v>
      </c>
      <c r="K17" s="18">
        <f t="shared" si="7"/>
        <v>3.66</v>
      </c>
      <c r="L17" s="18">
        <f t="shared" si="8"/>
        <v>21.080000000000002</v>
      </c>
    </row>
    <row r="18" spans="1:12" ht="21" customHeight="1" x14ac:dyDescent="0.25">
      <c r="A18" s="17" t="s">
        <v>17</v>
      </c>
      <c r="B18" s="33">
        <v>0.24</v>
      </c>
      <c r="C18" s="33">
        <v>7.0000000000000007E-2</v>
      </c>
      <c r="D18" s="18">
        <v>0</v>
      </c>
      <c r="E18" s="18">
        <v>0</v>
      </c>
      <c r="F18" s="33">
        <v>0.35</v>
      </c>
      <c r="G18" s="33">
        <v>0.08</v>
      </c>
      <c r="H18" s="34">
        <v>2.04</v>
      </c>
      <c r="I18" s="33">
        <v>0.32</v>
      </c>
      <c r="J18" s="34">
        <f t="shared" si="6"/>
        <v>3.0999999999999996</v>
      </c>
      <c r="K18" s="34">
        <f t="shared" si="7"/>
        <v>0.65</v>
      </c>
      <c r="L18" s="34">
        <f t="shared" si="8"/>
        <v>3.7499999999999996</v>
      </c>
    </row>
    <row r="19" spans="1:12" ht="31.5" x14ac:dyDescent="0.25">
      <c r="A19" s="9" t="s">
        <v>18</v>
      </c>
      <c r="B19" s="21">
        <v>10.69</v>
      </c>
      <c r="C19" s="21">
        <v>3.01</v>
      </c>
      <c r="D19" s="18">
        <v>0</v>
      </c>
      <c r="E19" s="18">
        <v>0</v>
      </c>
      <c r="F19" s="21">
        <v>1.84</v>
      </c>
      <c r="G19" s="21">
        <v>0.44</v>
      </c>
      <c r="H19" s="18">
        <v>36.479999999999997</v>
      </c>
      <c r="I19" s="21">
        <v>5.44</v>
      </c>
      <c r="J19" s="18">
        <f t="shared" si="6"/>
        <v>57.899999999999991</v>
      </c>
      <c r="K19" s="18">
        <f t="shared" si="7"/>
        <v>12.16</v>
      </c>
      <c r="L19" s="18">
        <f t="shared" si="8"/>
        <v>70.059999999999988</v>
      </c>
    </row>
    <row r="20" spans="1:12" ht="31.5" x14ac:dyDescent="0.25">
      <c r="A20" s="10" t="s">
        <v>58</v>
      </c>
      <c r="B20" s="20">
        <v>5.92</v>
      </c>
      <c r="C20" s="21">
        <v>1.67</v>
      </c>
      <c r="D20" s="18">
        <v>0</v>
      </c>
      <c r="E20" s="18">
        <v>0</v>
      </c>
      <c r="F20" s="21">
        <v>1.03</v>
      </c>
      <c r="G20" s="20">
        <v>0.24</v>
      </c>
      <c r="H20" s="18">
        <v>20.18</v>
      </c>
      <c r="I20" s="21">
        <v>1.64</v>
      </c>
      <c r="J20" s="18">
        <f t="shared" ref="J20:J28" si="9">B20+C20+D20+E20+F20+G20+H20+I20</f>
        <v>30.68</v>
      </c>
      <c r="K20" s="18">
        <f t="shared" ref="K20:K22" si="10">ROUND(J20*21%,2)</f>
        <v>6.44</v>
      </c>
      <c r="L20" s="18">
        <f t="shared" ref="L20:L28" si="11">J20+K20</f>
        <v>37.119999999999997</v>
      </c>
    </row>
    <row r="21" spans="1:12" ht="31.5" customHeight="1" x14ac:dyDescent="0.25">
      <c r="A21" s="16" t="s">
        <v>19</v>
      </c>
      <c r="B21" s="32">
        <v>2.79</v>
      </c>
      <c r="C21" s="32">
        <v>0.79</v>
      </c>
      <c r="D21" s="18">
        <v>0</v>
      </c>
      <c r="E21" s="18">
        <v>0</v>
      </c>
      <c r="F21" s="32">
        <v>3</v>
      </c>
      <c r="G21" s="32">
        <v>0.71</v>
      </c>
      <c r="H21" s="19">
        <v>13.13</v>
      </c>
      <c r="I21" s="32">
        <v>3.64</v>
      </c>
      <c r="J21" s="19">
        <f t="shared" si="9"/>
        <v>24.060000000000002</v>
      </c>
      <c r="K21" s="19">
        <f t="shared" si="10"/>
        <v>5.05</v>
      </c>
      <c r="L21" s="19">
        <f t="shared" si="11"/>
        <v>29.110000000000003</v>
      </c>
    </row>
    <row r="22" spans="1:12" ht="31.5" customHeight="1" x14ac:dyDescent="0.25">
      <c r="A22" s="15" t="s">
        <v>20</v>
      </c>
      <c r="B22" s="32">
        <v>3.6</v>
      </c>
      <c r="C22" s="32">
        <v>1.01</v>
      </c>
      <c r="D22" s="18">
        <v>0</v>
      </c>
      <c r="E22" s="18">
        <v>0</v>
      </c>
      <c r="F22" s="32">
        <v>3.88</v>
      </c>
      <c r="G22" s="32">
        <v>0.92</v>
      </c>
      <c r="H22" s="19">
        <v>16.95</v>
      </c>
      <c r="I22" s="32">
        <v>4.68</v>
      </c>
      <c r="J22" s="19">
        <f t="shared" si="9"/>
        <v>31.04</v>
      </c>
      <c r="K22" s="19">
        <f t="shared" si="10"/>
        <v>6.52</v>
      </c>
      <c r="L22" s="19">
        <f t="shared" si="11"/>
        <v>37.56</v>
      </c>
    </row>
    <row r="23" spans="1:12" ht="31.5" x14ac:dyDescent="0.25">
      <c r="A23" s="11" t="s">
        <v>49</v>
      </c>
      <c r="B23" s="35">
        <v>11.64</v>
      </c>
      <c r="C23" s="35">
        <v>3.28</v>
      </c>
      <c r="D23" s="18">
        <v>0</v>
      </c>
      <c r="E23" s="18">
        <v>0</v>
      </c>
      <c r="F23" s="32">
        <v>2</v>
      </c>
      <c r="G23" s="35">
        <v>0.47</v>
      </c>
      <c r="H23" s="19">
        <v>39.74</v>
      </c>
      <c r="I23" s="32">
        <v>5.93</v>
      </c>
      <c r="J23" s="19">
        <f t="shared" si="9"/>
        <v>63.06</v>
      </c>
      <c r="K23" s="19">
        <f>ROUND(J23*12%,2)</f>
        <v>7.57</v>
      </c>
      <c r="L23" s="19">
        <f t="shared" si="11"/>
        <v>70.63</v>
      </c>
    </row>
    <row r="24" spans="1:12" ht="31.5" x14ac:dyDescent="0.25">
      <c r="A24" s="9" t="s">
        <v>21</v>
      </c>
      <c r="B24" s="20">
        <v>7.75</v>
      </c>
      <c r="C24" s="20">
        <v>1.1399999999999999</v>
      </c>
      <c r="D24" s="18">
        <v>0</v>
      </c>
      <c r="E24" s="18">
        <v>0</v>
      </c>
      <c r="F24" s="21">
        <v>1.33</v>
      </c>
      <c r="G24" s="20">
        <v>0.32</v>
      </c>
      <c r="H24" s="18">
        <v>26.5</v>
      </c>
      <c r="I24" s="21">
        <v>3.96</v>
      </c>
      <c r="J24" s="18">
        <f t="shared" si="9"/>
        <v>41</v>
      </c>
      <c r="K24" s="19">
        <f t="shared" ref="K24:K36" si="12">ROUND(J24*12%,2)</f>
        <v>4.92</v>
      </c>
      <c r="L24" s="18">
        <f t="shared" si="11"/>
        <v>45.92</v>
      </c>
    </row>
    <row r="25" spans="1:12" ht="31.5" x14ac:dyDescent="0.25">
      <c r="A25" s="9" t="s">
        <v>22</v>
      </c>
      <c r="B25" s="20">
        <v>6.27</v>
      </c>
      <c r="C25" s="20">
        <v>1.76</v>
      </c>
      <c r="D25" s="18">
        <v>0</v>
      </c>
      <c r="E25" s="18">
        <v>0</v>
      </c>
      <c r="F25" s="21">
        <v>1.07</v>
      </c>
      <c r="G25" s="20">
        <v>0.26</v>
      </c>
      <c r="H25" s="18">
        <v>21.4</v>
      </c>
      <c r="I25" s="21">
        <v>3.18</v>
      </c>
      <c r="J25" s="18">
        <f t="shared" si="9"/>
        <v>33.94</v>
      </c>
      <c r="K25" s="19">
        <f t="shared" si="12"/>
        <v>4.07</v>
      </c>
      <c r="L25" s="18">
        <f t="shared" si="11"/>
        <v>38.01</v>
      </c>
    </row>
    <row r="26" spans="1:12" ht="48" customHeight="1" x14ac:dyDescent="0.25">
      <c r="A26" s="10" t="s">
        <v>23</v>
      </c>
      <c r="B26" s="20">
        <v>11.76</v>
      </c>
      <c r="C26" s="20">
        <v>3.3</v>
      </c>
      <c r="D26" s="18">
        <v>0</v>
      </c>
      <c r="E26" s="18">
        <v>0</v>
      </c>
      <c r="F26" s="21">
        <v>2.04</v>
      </c>
      <c r="G26" s="20">
        <v>0.48</v>
      </c>
      <c r="H26" s="18">
        <v>40.1</v>
      </c>
      <c r="I26" s="21">
        <v>5.97</v>
      </c>
      <c r="J26" s="18">
        <f t="shared" si="9"/>
        <v>63.65</v>
      </c>
      <c r="K26" s="19">
        <f t="shared" si="12"/>
        <v>7.64</v>
      </c>
      <c r="L26" s="18">
        <f t="shared" si="11"/>
        <v>71.289999999999992</v>
      </c>
    </row>
    <row r="27" spans="1:12" ht="31.5" x14ac:dyDescent="0.25">
      <c r="A27" s="9" t="s">
        <v>24</v>
      </c>
      <c r="B27" s="21">
        <v>12.29</v>
      </c>
      <c r="C27" s="20">
        <v>3.46</v>
      </c>
      <c r="D27" s="18">
        <v>0</v>
      </c>
      <c r="E27" s="18">
        <v>0</v>
      </c>
      <c r="F27" s="21">
        <v>2.11</v>
      </c>
      <c r="G27" s="21">
        <v>0.5</v>
      </c>
      <c r="H27" s="18">
        <v>41.93</v>
      </c>
      <c r="I27" s="21">
        <v>6.25</v>
      </c>
      <c r="J27" s="19">
        <f t="shared" si="9"/>
        <v>66.539999999999992</v>
      </c>
      <c r="K27" s="19">
        <f t="shared" si="12"/>
        <v>7.98</v>
      </c>
      <c r="L27" s="19">
        <f t="shared" si="11"/>
        <v>74.52</v>
      </c>
    </row>
    <row r="28" spans="1:12" ht="31.5" x14ac:dyDescent="0.25">
      <c r="A28" s="9" t="s">
        <v>25</v>
      </c>
      <c r="B28" s="20">
        <v>7.75</v>
      </c>
      <c r="C28" s="20">
        <v>2.1800000000000002</v>
      </c>
      <c r="D28" s="18">
        <v>0</v>
      </c>
      <c r="E28" s="18">
        <v>0</v>
      </c>
      <c r="F28" s="21">
        <v>1.35</v>
      </c>
      <c r="G28" s="20">
        <v>0.32</v>
      </c>
      <c r="H28" s="18">
        <v>26.44</v>
      </c>
      <c r="I28" s="21">
        <v>2.13</v>
      </c>
      <c r="J28" s="18">
        <f t="shared" si="9"/>
        <v>40.17</v>
      </c>
      <c r="K28" s="19">
        <f t="shared" si="12"/>
        <v>4.82</v>
      </c>
      <c r="L28" s="18">
        <f t="shared" si="11"/>
        <v>44.99</v>
      </c>
    </row>
    <row r="29" spans="1:12" ht="18" customHeight="1" x14ac:dyDescent="0.25">
      <c r="A29" s="9" t="s">
        <v>26</v>
      </c>
      <c r="B29" s="21">
        <v>7.71</v>
      </c>
      <c r="C29" s="21">
        <v>2.17</v>
      </c>
      <c r="D29" s="18">
        <v>0</v>
      </c>
      <c r="E29" s="18">
        <v>0</v>
      </c>
      <c r="F29" s="21">
        <v>1.32</v>
      </c>
      <c r="G29" s="20">
        <v>0.31</v>
      </c>
      <c r="H29" s="18">
        <v>26.29</v>
      </c>
      <c r="I29" s="21">
        <v>2.12</v>
      </c>
      <c r="J29" s="18">
        <f t="shared" ref="J29:J62" si="13">B29+C29+D29+E29+F29+G29+H29+I29</f>
        <v>39.919999999999995</v>
      </c>
      <c r="K29" s="19">
        <f t="shared" si="12"/>
        <v>4.79</v>
      </c>
      <c r="L29" s="18">
        <f t="shared" ref="L29:L62" si="14">J29+K29</f>
        <v>44.709999999999994</v>
      </c>
    </row>
    <row r="30" spans="1:12" ht="31.5" x14ac:dyDescent="0.25">
      <c r="A30" s="9" t="s">
        <v>27</v>
      </c>
      <c r="B30" s="21">
        <v>9.5</v>
      </c>
      <c r="C30" s="21">
        <v>2.67</v>
      </c>
      <c r="D30" s="18">
        <v>0</v>
      </c>
      <c r="E30" s="18">
        <v>0</v>
      </c>
      <c r="F30" s="21">
        <v>1.64</v>
      </c>
      <c r="G30" s="20">
        <v>0.39</v>
      </c>
      <c r="H30" s="18">
        <v>32.44</v>
      </c>
      <c r="I30" s="21">
        <v>2.62</v>
      </c>
      <c r="J30" s="18">
        <f t="shared" si="13"/>
        <v>49.26</v>
      </c>
      <c r="K30" s="19">
        <f t="shared" si="12"/>
        <v>5.91</v>
      </c>
      <c r="L30" s="18">
        <f t="shared" si="14"/>
        <v>55.17</v>
      </c>
    </row>
    <row r="31" spans="1:12" ht="31.5" x14ac:dyDescent="0.25">
      <c r="A31" s="9" t="s">
        <v>29</v>
      </c>
      <c r="B31" s="20">
        <v>6.99</v>
      </c>
      <c r="C31" s="20">
        <v>1.97</v>
      </c>
      <c r="D31" s="18">
        <v>0</v>
      </c>
      <c r="E31" s="18">
        <v>0</v>
      </c>
      <c r="F31" s="21">
        <v>1.21</v>
      </c>
      <c r="G31" s="21">
        <v>0.28000000000000003</v>
      </c>
      <c r="H31" s="18">
        <v>23.91</v>
      </c>
      <c r="I31" s="21">
        <v>1.93</v>
      </c>
      <c r="J31" s="18">
        <f t="shared" si="13"/>
        <v>36.29</v>
      </c>
      <c r="K31" s="19">
        <f t="shared" si="12"/>
        <v>4.3499999999999996</v>
      </c>
      <c r="L31" s="18">
        <f t="shared" si="14"/>
        <v>40.64</v>
      </c>
    </row>
    <row r="32" spans="1:12" ht="31.5" customHeight="1" x14ac:dyDescent="0.25">
      <c r="A32" s="8" t="s">
        <v>30</v>
      </c>
      <c r="B32" s="21">
        <v>5.16</v>
      </c>
      <c r="C32" s="20">
        <v>1.45</v>
      </c>
      <c r="D32" s="18">
        <v>0</v>
      </c>
      <c r="E32" s="18">
        <v>0</v>
      </c>
      <c r="F32" s="21">
        <v>0.91</v>
      </c>
      <c r="G32" s="21">
        <v>0.21</v>
      </c>
      <c r="H32" s="18">
        <v>17.649999999999999</v>
      </c>
      <c r="I32" s="21">
        <v>1.41</v>
      </c>
      <c r="J32" s="18">
        <f t="shared" si="13"/>
        <v>26.79</v>
      </c>
      <c r="K32" s="19">
        <f t="shared" si="12"/>
        <v>3.21</v>
      </c>
      <c r="L32" s="18">
        <f t="shared" si="14"/>
        <v>30</v>
      </c>
    </row>
    <row r="33" spans="1:12" ht="33" customHeight="1" x14ac:dyDescent="0.25">
      <c r="A33" s="8" t="s">
        <v>48</v>
      </c>
      <c r="B33" s="20">
        <v>4.25</v>
      </c>
      <c r="C33" s="20">
        <v>1.19</v>
      </c>
      <c r="D33" s="18">
        <v>0</v>
      </c>
      <c r="E33" s="18">
        <v>0</v>
      </c>
      <c r="F33" s="21">
        <v>0.72</v>
      </c>
      <c r="G33" s="21">
        <v>0.17</v>
      </c>
      <c r="H33" s="18">
        <v>14.52</v>
      </c>
      <c r="I33" s="21">
        <v>1.17</v>
      </c>
      <c r="J33" s="18">
        <f t="shared" si="13"/>
        <v>22.019999999999996</v>
      </c>
      <c r="K33" s="19">
        <f t="shared" si="12"/>
        <v>2.64</v>
      </c>
      <c r="L33" s="18">
        <f t="shared" si="14"/>
        <v>24.659999999999997</v>
      </c>
    </row>
    <row r="34" spans="1:12" ht="47.25" x14ac:dyDescent="0.25">
      <c r="A34" s="8" t="s">
        <v>31</v>
      </c>
      <c r="B34" s="20">
        <v>6.91</v>
      </c>
      <c r="C34" s="20">
        <v>1.94</v>
      </c>
      <c r="D34" s="18">
        <v>0</v>
      </c>
      <c r="E34" s="18">
        <v>0</v>
      </c>
      <c r="F34" s="21">
        <v>1.19</v>
      </c>
      <c r="G34" s="21">
        <v>0.28000000000000003</v>
      </c>
      <c r="H34" s="18">
        <v>23.61</v>
      </c>
      <c r="I34" s="21">
        <v>3.52</v>
      </c>
      <c r="J34" s="18">
        <f t="shared" si="13"/>
        <v>37.450000000000003</v>
      </c>
      <c r="K34" s="19">
        <f t="shared" si="12"/>
        <v>4.49</v>
      </c>
      <c r="L34" s="18">
        <f t="shared" si="14"/>
        <v>41.940000000000005</v>
      </c>
    </row>
    <row r="35" spans="1:12" ht="31.5" x14ac:dyDescent="0.25">
      <c r="A35" s="8" t="s">
        <v>32</v>
      </c>
      <c r="B35" s="20">
        <v>8.65</v>
      </c>
      <c r="C35" s="20">
        <v>2.4300000000000002</v>
      </c>
      <c r="D35" s="18">
        <v>0</v>
      </c>
      <c r="E35" s="18">
        <v>0</v>
      </c>
      <c r="F35" s="21">
        <v>1.49</v>
      </c>
      <c r="G35" s="21">
        <v>0.35</v>
      </c>
      <c r="H35" s="18">
        <v>29.53</v>
      </c>
      <c r="I35" s="21">
        <v>4.3899999999999997</v>
      </c>
      <c r="J35" s="18">
        <f t="shared" si="13"/>
        <v>46.84</v>
      </c>
      <c r="K35" s="19">
        <f t="shared" si="12"/>
        <v>5.62</v>
      </c>
      <c r="L35" s="18">
        <f t="shared" si="14"/>
        <v>52.46</v>
      </c>
    </row>
    <row r="36" spans="1:12" ht="21.75" customHeight="1" x14ac:dyDescent="0.25">
      <c r="A36" s="8" t="s">
        <v>28</v>
      </c>
      <c r="B36" s="20">
        <v>2.08</v>
      </c>
      <c r="C36" s="20">
        <v>0.57999999999999996</v>
      </c>
      <c r="D36" s="18">
        <v>0</v>
      </c>
      <c r="E36" s="18">
        <v>0</v>
      </c>
      <c r="F36" s="21">
        <v>0.36</v>
      </c>
      <c r="G36" s="21">
        <v>0.08</v>
      </c>
      <c r="H36" s="18">
        <v>7.1</v>
      </c>
      <c r="I36" s="21">
        <v>0.56999999999999995</v>
      </c>
      <c r="J36" s="18">
        <f t="shared" si="13"/>
        <v>10.77</v>
      </c>
      <c r="K36" s="19">
        <f t="shared" si="12"/>
        <v>1.29</v>
      </c>
      <c r="L36" s="19">
        <f t="shared" si="14"/>
        <v>12.059999999999999</v>
      </c>
    </row>
    <row r="37" spans="1:12" ht="22.5" customHeight="1" x14ac:dyDescent="0.25">
      <c r="A37" s="45" t="s">
        <v>33</v>
      </c>
      <c r="B37" s="20">
        <v>0.66</v>
      </c>
      <c r="C37" s="20">
        <v>0.19</v>
      </c>
      <c r="D37" s="18">
        <v>0</v>
      </c>
      <c r="E37" s="18">
        <v>0</v>
      </c>
      <c r="F37" s="21">
        <v>0.57999999999999996</v>
      </c>
      <c r="G37" s="21">
        <v>0.14000000000000001</v>
      </c>
      <c r="H37" s="18">
        <v>14.41</v>
      </c>
      <c r="I37" s="21">
        <v>1.1299999999999999</v>
      </c>
      <c r="J37" s="18">
        <f t="shared" si="13"/>
        <v>17.11</v>
      </c>
      <c r="K37" s="18">
        <f>ROUND(J37*0%,2)</f>
        <v>0</v>
      </c>
      <c r="L37" s="19">
        <f t="shared" si="14"/>
        <v>17.11</v>
      </c>
    </row>
    <row r="38" spans="1:12" ht="15.75" customHeight="1" x14ac:dyDescent="0.25">
      <c r="A38" s="45"/>
      <c r="B38" s="20">
        <v>7.33</v>
      </c>
      <c r="C38" s="20">
        <v>2.06</v>
      </c>
      <c r="D38" s="18">
        <v>0</v>
      </c>
      <c r="E38" s="18">
        <v>0</v>
      </c>
      <c r="F38" s="21">
        <v>6.34</v>
      </c>
      <c r="G38" s="21">
        <v>1.49</v>
      </c>
      <c r="H38" s="18">
        <v>158.53</v>
      </c>
      <c r="I38" s="21">
        <v>12.43</v>
      </c>
      <c r="J38" s="18">
        <f t="shared" si="13"/>
        <v>188.18</v>
      </c>
      <c r="K38" s="18">
        <f>ROUND(J38*0%,2)</f>
        <v>0</v>
      </c>
      <c r="L38" s="19">
        <f t="shared" si="14"/>
        <v>188.18</v>
      </c>
    </row>
    <row r="39" spans="1:12" ht="15.6" customHeight="1" x14ac:dyDescent="0.25">
      <c r="A39" s="45" t="s">
        <v>34</v>
      </c>
      <c r="B39" s="21">
        <v>1.01</v>
      </c>
      <c r="C39" s="20">
        <v>0.28999999999999998</v>
      </c>
      <c r="D39" s="18">
        <v>0</v>
      </c>
      <c r="E39" s="18">
        <v>0</v>
      </c>
      <c r="F39" s="21">
        <v>0.86</v>
      </c>
      <c r="G39" s="21">
        <v>0.2</v>
      </c>
      <c r="H39" s="18">
        <v>21.73</v>
      </c>
      <c r="I39" s="21">
        <v>1.7</v>
      </c>
      <c r="J39" s="18">
        <f t="shared" si="13"/>
        <v>25.79</v>
      </c>
      <c r="K39" s="18">
        <f>ROUND(J39*0%,2)</f>
        <v>0</v>
      </c>
      <c r="L39" s="19">
        <f t="shared" si="14"/>
        <v>25.79</v>
      </c>
    </row>
    <row r="40" spans="1:12" ht="15.6" customHeight="1" x14ac:dyDescent="0.25">
      <c r="A40" s="45"/>
      <c r="B40" s="20">
        <v>13.06</v>
      </c>
      <c r="C40" s="20">
        <v>3.68</v>
      </c>
      <c r="D40" s="18">
        <v>0</v>
      </c>
      <c r="E40" s="18">
        <v>0</v>
      </c>
      <c r="F40" s="21">
        <v>11.25</v>
      </c>
      <c r="G40" s="21">
        <v>2.65</v>
      </c>
      <c r="H40" s="18">
        <v>282.43</v>
      </c>
      <c r="I40" s="21">
        <v>22.15</v>
      </c>
      <c r="J40" s="18">
        <f t="shared" si="13"/>
        <v>335.21999999999997</v>
      </c>
      <c r="K40" s="18">
        <f>ROUND(J40*0%,2)</f>
        <v>0</v>
      </c>
      <c r="L40" s="19">
        <f t="shared" si="14"/>
        <v>335.21999999999997</v>
      </c>
    </row>
    <row r="41" spans="1:12" ht="15" customHeight="1" x14ac:dyDescent="0.25">
      <c r="A41" s="45" t="s">
        <v>35</v>
      </c>
      <c r="B41" s="20">
        <v>0.46</v>
      </c>
      <c r="C41" s="20">
        <v>0.13</v>
      </c>
      <c r="D41" s="18">
        <v>0</v>
      </c>
      <c r="E41" s="18">
        <v>0</v>
      </c>
      <c r="F41" s="21">
        <v>0.39</v>
      </c>
      <c r="G41" s="21">
        <v>0.09</v>
      </c>
      <c r="H41" s="18">
        <v>9.73</v>
      </c>
      <c r="I41" s="21">
        <v>0.76</v>
      </c>
      <c r="J41" s="18">
        <f t="shared" si="13"/>
        <v>11.56</v>
      </c>
      <c r="K41" s="18">
        <f t="shared" ref="K41:K62" si="15">ROUND(J41*0%,2)</f>
        <v>0</v>
      </c>
      <c r="L41" s="19">
        <f t="shared" si="14"/>
        <v>11.56</v>
      </c>
    </row>
    <row r="42" spans="1:12" ht="15.6" customHeight="1" x14ac:dyDescent="0.25">
      <c r="A42" s="45"/>
      <c r="B42" s="20">
        <v>4.51</v>
      </c>
      <c r="C42" s="20">
        <v>1.27</v>
      </c>
      <c r="D42" s="18">
        <v>0</v>
      </c>
      <c r="E42" s="18">
        <v>0</v>
      </c>
      <c r="F42" s="21">
        <v>3.9</v>
      </c>
      <c r="G42" s="21">
        <v>0.92</v>
      </c>
      <c r="H42" s="18">
        <v>97.4</v>
      </c>
      <c r="I42" s="21">
        <v>7.64</v>
      </c>
      <c r="J42" s="18">
        <f t="shared" si="13"/>
        <v>115.64</v>
      </c>
      <c r="K42" s="18">
        <f t="shared" si="15"/>
        <v>0</v>
      </c>
      <c r="L42" s="19">
        <f t="shared" si="14"/>
        <v>115.64</v>
      </c>
    </row>
    <row r="43" spans="1:12" ht="16.5" customHeight="1" x14ac:dyDescent="0.25">
      <c r="A43" s="45" t="s">
        <v>54</v>
      </c>
      <c r="B43" s="20">
        <v>0.35</v>
      </c>
      <c r="C43" s="21">
        <v>0.1</v>
      </c>
      <c r="D43" s="18">
        <v>0</v>
      </c>
      <c r="E43" s="18">
        <v>0</v>
      </c>
      <c r="F43" s="21">
        <v>0.32</v>
      </c>
      <c r="G43" s="21">
        <v>7.0000000000000007E-2</v>
      </c>
      <c r="H43" s="18">
        <v>7.67</v>
      </c>
      <c r="I43" s="21">
        <v>0.6</v>
      </c>
      <c r="J43" s="18">
        <f t="shared" si="13"/>
        <v>9.11</v>
      </c>
      <c r="K43" s="18">
        <f t="shared" si="15"/>
        <v>0</v>
      </c>
      <c r="L43" s="19">
        <f t="shared" si="14"/>
        <v>9.11</v>
      </c>
    </row>
    <row r="44" spans="1:12" ht="15.6" customHeight="1" x14ac:dyDescent="0.25">
      <c r="A44" s="45"/>
      <c r="B44" s="20">
        <v>3.55</v>
      </c>
      <c r="C44" s="21">
        <v>1</v>
      </c>
      <c r="D44" s="18">
        <v>0</v>
      </c>
      <c r="E44" s="18">
        <v>0</v>
      </c>
      <c r="F44" s="21">
        <v>3.07</v>
      </c>
      <c r="G44" s="21">
        <v>0.72</v>
      </c>
      <c r="H44" s="18">
        <v>76.73</v>
      </c>
      <c r="I44" s="21">
        <v>6.02</v>
      </c>
      <c r="J44" s="18">
        <f t="shared" si="13"/>
        <v>91.09</v>
      </c>
      <c r="K44" s="18">
        <f t="shared" si="15"/>
        <v>0</v>
      </c>
      <c r="L44" s="19">
        <f t="shared" si="14"/>
        <v>91.09</v>
      </c>
    </row>
    <row r="45" spans="1:12" ht="17.100000000000001" customHeight="1" x14ac:dyDescent="0.25">
      <c r="A45" s="45" t="s">
        <v>36</v>
      </c>
      <c r="B45" s="20">
        <v>0.32</v>
      </c>
      <c r="C45" s="21">
        <v>0.1</v>
      </c>
      <c r="D45" s="18">
        <v>0</v>
      </c>
      <c r="E45" s="18">
        <v>0</v>
      </c>
      <c r="F45" s="21">
        <v>0.27</v>
      </c>
      <c r="G45" s="21">
        <v>7.0000000000000007E-2</v>
      </c>
      <c r="H45" s="18">
        <v>7.12</v>
      </c>
      <c r="I45" s="21">
        <v>0.56000000000000005</v>
      </c>
      <c r="J45" s="18">
        <f t="shared" si="13"/>
        <v>8.44</v>
      </c>
      <c r="K45" s="18">
        <f t="shared" si="15"/>
        <v>0</v>
      </c>
      <c r="L45" s="19">
        <f t="shared" si="14"/>
        <v>8.44</v>
      </c>
    </row>
    <row r="46" spans="1:12" ht="15.6" customHeight="1" x14ac:dyDescent="0.25">
      <c r="A46" s="45"/>
      <c r="B46" s="20">
        <v>4.28</v>
      </c>
      <c r="C46" s="21">
        <v>1.2</v>
      </c>
      <c r="D46" s="18">
        <v>0</v>
      </c>
      <c r="E46" s="18">
        <v>0</v>
      </c>
      <c r="F46" s="21">
        <v>3.69</v>
      </c>
      <c r="G46" s="21">
        <v>0.87</v>
      </c>
      <c r="H46" s="18">
        <v>92.44</v>
      </c>
      <c r="I46" s="21">
        <v>7.25</v>
      </c>
      <c r="J46" s="18">
        <f>B46+C46+D46+E46+F46+G46+H46+I46</f>
        <v>109.72999999999999</v>
      </c>
      <c r="K46" s="18">
        <f t="shared" si="15"/>
        <v>0</v>
      </c>
      <c r="L46" s="19">
        <f t="shared" si="14"/>
        <v>109.72999999999999</v>
      </c>
    </row>
    <row r="47" spans="1:12" ht="15.95" customHeight="1" x14ac:dyDescent="0.25">
      <c r="A47" s="45" t="s">
        <v>53</v>
      </c>
      <c r="B47" s="20">
        <v>1.04</v>
      </c>
      <c r="C47" s="21">
        <v>0.3</v>
      </c>
      <c r="D47" s="18">
        <v>0</v>
      </c>
      <c r="E47" s="18">
        <v>0</v>
      </c>
      <c r="F47" s="21">
        <v>0.89</v>
      </c>
      <c r="G47" s="21">
        <v>0.21</v>
      </c>
      <c r="H47" s="18">
        <v>22.5</v>
      </c>
      <c r="I47" s="21">
        <v>1.76</v>
      </c>
      <c r="J47" s="18">
        <f t="shared" si="13"/>
        <v>26.700000000000003</v>
      </c>
      <c r="K47" s="18">
        <f t="shared" si="15"/>
        <v>0</v>
      </c>
      <c r="L47" s="19">
        <f t="shared" si="14"/>
        <v>26.700000000000003</v>
      </c>
    </row>
    <row r="48" spans="1:12" ht="15.6" customHeight="1" x14ac:dyDescent="0.25">
      <c r="A48" s="45"/>
      <c r="B48" s="21">
        <v>11.7</v>
      </c>
      <c r="C48" s="20">
        <v>3.29</v>
      </c>
      <c r="D48" s="18">
        <v>0</v>
      </c>
      <c r="E48" s="18">
        <v>0</v>
      </c>
      <c r="F48" s="21">
        <v>10.11</v>
      </c>
      <c r="G48" s="21">
        <v>2.39</v>
      </c>
      <c r="H48" s="18">
        <v>253.03</v>
      </c>
      <c r="I48" s="21">
        <v>19.84</v>
      </c>
      <c r="J48" s="18">
        <f t="shared" si="13"/>
        <v>300.35999999999996</v>
      </c>
      <c r="K48" s="18">
        <f t="shared" si="15"/>
        <v>0</v>
      </c>
      <c r="L48" s="19">
        <f t="shared" si="14"/>
        <v>300.35999999999996</v>
      </c>
    </row>
    <row r="49" spans="1:12" ht="15" customHeight="1" x14ac:dyDescent="0.25">
      <c r="A49" s="45" t="s">
        <v>37</v>
      </c>
      <c r="B49" s="20">
        <v>0.55000000000000004</v>
      </c>
      <c r="C49" s="20">
        <v>0.15</v>
      </c>
      <c r="D49" s="18">
        <v>0</v>
      </c>
      <c r="E49" s="18">
        <v>0</v>
      </c>
      <c r="F49" s="21">
        <v>0.48</v>
      </c>
      <c r="G49" s="21">
        <v>0.11</v>
      </c>
      <c r="H49" s="18">
        <v>11.84</v>
      </c>
      <c r="I49" s="21">
        <v>0.93</v>
      </c>
      <c r="J49" s="18">
        <f t="shared" si="13"/>
        <v>14.06</v>
      </c>
      <c r="K49" s="18">
        <f t="shared" si="15"/>
        <v>0</v>
      </c>
      <c r="L49" s="19">
        <f t="shared" si="14"/>
        <v>14.06</v>
      </c>
    </row>
    <row r="50" spans="1:12" ht="15.6" customHeight="1" x14ac:dyDescent="0.25">
      <c r="A50" s="45"/>
      <c r="B50" s="21">
        <v>7.3</v>
      </c>
      <c r="C50" s="20">
        <v>2.0499999999999998</v>
      </c>
      <c r="D50" s="18">
        <v>0</v>
      </c>
      <c r="E50" s="18">
        <v>0</v>
      </c>
      <c r="F50" s="21">
        <v>6.31</v>
      </c>
      <c r="G50" s="21">
        <v>1.49</v>
      </c>
      <c r="H50" s="18">
        <v>157.91999999999999</v>
      </c>
      <c r="I50" s="21">
        <v>12.39</v>
      </c>
      <c r="J50" s="18">
        <f t="shared" si="13"/>
        <v>187.45999999999998</v>
      </c>
      <c r="K50" s="18">
        <f t="shared" si="15"/>
        <v>0</v>
      </c>
      <c r="L50" s="19">
        <f t="shared" si="14"/>
        <v>187.45999999999998</v>
      </c>
    </row>
    <row r="51" spans="1:12" ht="16.5" customHeight="1" x14ac:dyDescent="0.25">
      <c r="A51" s="45" t="s">
        <v>52</v>
      </c>
      <c r="B51" s="20">
        <v>0.55000000000000004</v>
      </c>
      <c r="C51" s="20">
        <v>0.15</v>
      </c>
      <c r="D51" s="18">
        <v>0</v>
      </c>
      <c r="E51" s="18">
        <v>0</v>
      </c>
      <c r="F51" s="21">
        <v>0.48</v>
      </c>
      <c r="G51" s="21">
        <v>0.11</v>
      </c>
      <c r="H51" s="18">
        <v>11.84</v>
      </c>
      <c r="I51" s="21">
        <v>0.93</v>
      </c>
      <c r="J51" s="18">
        <f t="shared" si="13"/>
        <v>14.06</v>
      </c>
      <c r="K51" s="18">
        <f t="shared" si="15"/>
        <v>0</v>
      </c>
      <c r="L51" s="19">
        <f t="shared" si="14"/>
        <v>14.06</v>
      </c>
    </row>
    <row r="52" spans="1:12" ht="15.6" customHeight="1" x14ac:dyDescent="0.25">
      <c r="A52" s="45"/>
      <c r="B52" s="20">
        <v>6.16</v>
      </c>
      <c r="C52" s="20">
        <v>1.73</v>
      </c>
      <c r="D52" s="18">
        <v>0</v>
      </c>
      <c r="E52" s="18">
        <v>0</v>
      </c>
      <c r="F52" s="21">
        <v>5.33</v>
      </c>
      <c r="G52" s="21">
        <v>1.26</v>
      </c>
      <c r="H52" s="18">
        <v>133.24</v>
      </c>
      <c r="I52" s="21">
        <v>10.45</v>
      </c>
      <c r="J52" s="18">
        <f t="shared" si="13"/>
        <v>158.16999999999999</v>
      </c>
      <c r="K52" s="18">
        <f t="shared" si="15"/>
        <v>0</v>
      </c>
      <c r="L52" s="19">
        <f t="shared" si="14"/>
        <v>158.16999999999999</v>
      </c>
    </row>
    <row r="53" spans="1:12" ht="15.6" customHeight="1" x14ac:dyDescent="0.25">
      <c r="A53" s="45" t="s">
        <v>55</v>
      </c>
      <c r="B53" s="20">
        <v>0.44</v>
      </c>
      <c r="C53" s="20">
        <v>0.12</v>
      </c>
      <c r="D53" s="18">
        <v>0</v>
      </c>
      <c r="E53" s="18">
        <v>0</v>
      </c>
      <c r="F53" s="21">
        <v>0.37</v>
      </c>
      <c r="G53" s="21">
        <v>0.09</v>
      </c>
      <c r="H53" s="18">
        <v>9.31</v>
      </c>
      <c r="I53" s="21">
        <v>0.73</v>
      </c>
      <c r="J53" s="18">
        <f t="shared" si="13"/>
        <v>11.06</v>
      </c>
      <c r="K53" s="18">
        <f t="shared" si="15"/>
        <v>0</v>
      </c>
      <c r="L53" s="19">
        <f t="shared" si="14"/>
        <v>11.06</v>
      </c>
    </row>
    <row r="54" spans="1:12" ht="15.6" customHeight="1" x14ac:dyDescent="0.25">
      <c r="A54" s="45"/>
      <c r="B54" s="21">
        <v>4.8499999999999996</v>
      </c>
      <c r="C54" s="20">
        <v>1.36</v>
      </c>
      <c r="D54" s="18">
        <v>0</v>
      </c>
      <c r="E54" s="18">
        <v>0</v>
      </c>
      <c r="F54" s="21">
        <v>4.18</v>
      </c>
      <c r="G54" s="21">
        <v>0.99</v>
      </c>
      <c r="H54" s="18">
        <v>104.77</v>
      </c>
      <c r="I54" s="21">
        <v>8.2200000000000006</v>
      </c>
      <c r="J54" s="18">
        <f t="shared" si="13"/>
        <v>124.36999999999999</v>
      </c>
      <c r="K54" s="18">
        <f t="shared" si="15"/>
        <v>0</v>
      </c>
      <c r="L54" s="19">
        <f t="shared" si="14"/>
        <v>124.36999999999999</v>
      </c>
    </row>
    <row r="55" spans="1:12" ht="15.6" customHeight="1" x14ac:dyDescent="0.25">
      <c r="A55" s="46" t="s">
        <v>38</v>
      </c>
      <c r="B55" s="20">
        <v>0.67</v>
      </c>
      <c r="C55" s="20">
        <v>0.19</v>
      </c>
      <c r="D55" s="18">
        <v>0</v>
      </c>
      <c r="E55" s="18">
        <v>0</v>
      </c>
      <c r="F55" s="21">
        <v>0.59</v>
      </c>
      <c r="G55" s="21">
        <v>0.14000000000000001</v>
      </c>
      <c r="H55" s="18">
        <v>3.2</v>
      </c>
      <c r="I55" s="21">
        <v>0.4</v>
      </c>
      <c r="J55" s="18">
        <f t="shared" si="13"/>
        <v>5.1900000000000013</v>
      </c>
      <c r="K55" s="18">
        <f t="shared" si="15"/>
        <v>0</v>
      </c>
      <c r="L55" s="19">
        <f t="shared" si="14"/>
        <v>5.1900000000000013</v>
      </c>
    </row>
    <row r="56" spans="1:12" ht="15.6" customHeight="1" x14ac:dyDescent="0.25">
      <c r="A56" s="46"/>
      <c r="B56" s="21">
        <v>10.3</v>
      </c>
      <c r="C56" s="21">
        <v>2.9</v>
      </c>
      <c r="D56" s="18">
        <v>0</v>
      </c>
      <c r="E56" s="18">
        <v>0</v>
      </c>
      <c r="F56" s="21">
        <v>8.93</v>
      </c>
      <c r="G56" s="21">
        <v>2.1</v>
      </c>
      <c r="H56" s="18">
        <v>49.02</v>
      </c>
      <c r="I56" s="21">
        <v>6.08</v>
      </c>
      <c r="J56" s="18">
        <f t="shared" si="13"/>
        <v>79.33</v>
      </c>
      <c r="K56" s="18">
        <f t="shared" si="15"/>
        <v>0</v>
      </c>
      <c r="L56" s="19">
        <f t="shared" si="14"/>
        <v>79.33</v>
      </c>
    </row>
    <row r="57" spans="1:12" ht="15.6" customHeight="1" x14ac:dyDescent="0.25">
      <c r="A57" s="46" t="s">
        <v>39</v>
      </c>
      <c r="B57" s="20">
        <v>0.59</v>
      </c>
      <c r="C57" s="20">
        <v>0.17</v>
      </c>
      <c r="D57" s="18">
        <v>0</v>
      </c>
      <c r="E57" s="18">
        <v>0</v>
      </c>
      <c r="F57" s="21">
        <v>0.49</v>
      </c>
      <c r="G57" s="21">
        <v>0.12</v>
      </c>
      <c r="H57" s="18">
        <v>2.8</v>
      </c>
      <c r="I57" s="21">
        <v>0.35</v>
      </c>
      <c r="J57" s="18">
        <f t="shared" si="13"/>
        <v>4.5199999999999996</v>
      </c>
      <c r="K57" s="18">
        <f t="shared" si="15"/>
        <v>0</v>
      </c>
      <c r="L57" s="19">
        <f t="shared" si="14"/>
        <v>4.5199999999999996</v>
      </c>
    </row>
    <row r="58" spans="1:12" ht="15.6" customHeight="1" x14ac:dyDescent="0.25">
      <c r="A58" s="46"/>
      <c r="B58" s="20">
        <v>8.2200000000000006</v>
      </c>
      <c r="C58" s="21">
        <v>2.31</v>
      </c>
      <c r="D58" s="18">
        <v>0</v>
      </c>
      <c r="E58" s="18">
        <v>0</v>
      </c>
      <c r="F58" s="21">
        <v>7.13</v>
      </c>
      <c r="G58" s="21">
        <v>1.68</v>
      </c>
      <c r="H58" s="18">
        <v>39.130000000000003</v>
      </c>
      <c r="I58" s="21">
        <v>4.8600000000000003</v>
      </c>
      <c r="J58" s="18">
        <f t="shared" si="13"/>
        <v>63.33</v>
      </c>
      <c r="K58" s="18">
        <f t="shared" si="15"/>
        <v>0</v>
      </c>
      <c r="L58" s="19">
        <f t="shared" si="14"/>
        <v>63.33</v>
      </c>
    </row>
    <row r="59" spans="1:12" ht="15.6" customHeight="1" x14ac:dyDescent="0.25">
      <c r="A59" s="47" t="s">
        <v>50</v>
      </c>
      <c r="B59" s="20">
        <v>1.95</v>
      </c>
      <c r="C59" s="20">
        <v>0.55000000000000004</v>
      </c>
      <c r="D59" s="18">
        <v>0</v>
      </c>
      <c r="E59" s="18">
        <v>0</v>
      </c>
      <c r="F59" s="21">
        <v>1.55</v>
      </c>
      <c r="G59" s="21">
        <v>0.36</v>
      </c>
      <c r="H59" s="18">
        <v>4.96</v>
      </c>
      <c r="I59" s="21">
        <v>0.19</v>
      </c>
      <c r="J59" s="18">
        <f t="shared" si="13"/>
        <v>9.56</v>
      </c>
      <c r="K59" s="18">
        <f t="shared" si="15"/>
        <v>0</v>
      </c>
      <c r="L59" s="19">
        <f t="shared" si="14"/>
        <v>9.56</v>
      </c>
    </row>
    <row r="60" spans="1:12" ht="15.6" customHeight="1" x14ac:dyDescent="0.25">
      <c r="A60" s="47"/>
      <c r="B60" s="20">
        <v>29.71</v>
      </c>
      <c r="C60" s="21">
        <v>8.36</v>
      </c>
      <c r="D60" s="18">
        <v>0</v>
      </c>
      <c r="E60" s="18">
        <v>0</v>
      </c>
      <c r="F60" s="21">
        <v>23.62</v>
      </c>
      <c r="G60" s="21">
        <v>5.57</v>
      </c>
      <c r="H60" s="18">
        <v>75.77</v>
      </c>
      <c r="I60" s="21">
        <v>2.92</v>
      </c>
      <c r="J60" s="18">
        <f t="shared" si="13"/>
        <v>145.94999999999996</v>
      </c>
      <c r="K60" s="18">
        <f t="shared" si="15"/>
        <v>0</v>
      </c>
      <c r="L60" s="19">
        <f t="shared" si="14"/>
        <v>145.94999999999996</v>
      </c>
    </row>
    <row r="61" spans="1:12" ht="15.95" customHeight="1" x14ac:dyDescent="0.25">
      <c r="A61" s="46" t="s">
        <v>51</v>
      </c>
      <c r="B61" s="21">
        <v>1.01</v>
      </c>
      <c r="C61" s="20">
        <v>0.28999999999999998</v>
      </c>
      <c r="D61" s="18">
        <v>0</v>
      </c>
      <c r="E61" s="18">
        <v>0</v>
      </c>
      <c r="F61" s="21">
        <v>0.79</v>
      </c>
      <c r="G61" s="21">
        <v>0.19</v>
      </c>
      <c r="H61" s="18">
        <v>2.6</v>
      </c>
      <c r="I61" s="21">
        <v>0.1</v>
      </c>
      <c r="J61" s="18">
        <f t="shared" si="13"/>
        <v>4.9799999999999995</v>
      </c>
      <c r="K61" s="18">
        <f t="shared" si="15"/>
        <v>0</v>
      </c>
      <c r="L61" s="18">
        <f t="shared" si="14"/>
        <v>4.9799999999999995</v>
      </c>
    </row>
    <row r="62" spans="1:12" ht="15.6" customHeight="1" x14ac:dyDescent="0.25">
      <c r="A62" s="46"/>
      <c r="B62" s="20">
        <v>13.69</v>
      </c>
      <c r="C62" s="20">
        <v>3.85</v>
      </c>
      <c r="D62" s="18">
        <v>0</v>
      </c>
      <c r="E62" s="18">
        <v>0</v>
      </c>
      <c r="F62" s="21">
        <v>10.88</v>
      </c>
      <c r="G62" s="21">
        <v>2.57</v>
      </c>
      <c r="H62" s="18">
        <v>34.909999999999997</v>
      </c>
      <c r="I62" s="21">
        <v>1.35</v>
      </c>
      <c r="J62" s="18">
        <f t="shared" si="13"/>
        <v>67.25</v>
      </c>
      <c r="K62" s="18">
        <f t="shared" si="15"/>
        <v>0</v>
      </c>
      <c r="L62" s="18">
        <f t="shared" si="14"/>
        <v>67.25</v>
      </c>
    </row>
    <row r="63" spans="1:12" ht="31.5" x14ac:dyDescent="0.25">
      <c r="A63" s="8" t="s">
        <v>57</v>
      </c>
      <c r="B63" s="20">
        <v>0.06</v>
      </c>
      <c r="C63" s="20">
        <v>0.01</v>
      </c>
      <c r="D63" s="18">
        <v>0</v>
      </c>
      <c r="E63" s="18">
        <v>0</v>
      </c>
      <c r="F63" s="21">
        <v>0.19</v>
      </c>
      <c r="G63" s="21">
        <v>0.04</v>
      </c>
      <c r="H63" s="18">
        <v>15.72</v>
      </c>
      <c r="I63" s="21">
        <v>1.29</v>
      </c>
      <c r="J63" s="18">
        <f t="shared" ref="J63" si="16">B63+C63+D63+E63+F63+G63+H63+I63</f>
        <v>17.309999999999999</v>
      </c>
      <c r="K63" s="19">
        <f>ROUND(J63*21%,2)</f>
        <v>3.64</v>
      </c>
      <c r="L63" s="19">
        <f t="shared" ref="L63" si="17">J63+K63</f>
        <v>20.95</v>
      </c>
    </row>
    <row r="64" spans="1:12" ht="31.5" x14ac:dyDescent="0.25">
      <c r="A64" s="8" t="s">
        <v>56</v>
      </c>
      <c r="B64" s="20">
        <v>0.05</v>
      </c>
      <c r="C64" s="20">
        <v>0.01</v>
      </c>
      <c r="D64" s="18">
        <v>0</v>
      </c>
      <c r="E64" s="18">
        <v>0</v>
      </c>
      <c r="F64" s="21">
        <v>0.18</v>
      </c>
      <c r="G64" s="21">
        <v>0.04</v>
      </c>
      <c r="H64" s="18">
        <v>0.44</v>
      </c>
      <c r="I64" s="18">
        <v>0</v>
      </c>
      <c r="J64" s="18">
        <f t="shared" ref="J64" si="18">B64+C64+D64+E64+F64+G64+H64+I64</f>
        <v>0.72</v>
      </c>
      <c r="K64" s="19">
        <f>ROUND(J64*21%,2)</f>
        <v>0.15</v>
      </c>
      <c r="L64" s="19">
        <f t="shared" ref="L64" si="19">J64+K64</f>
        <v>0.87</v>
      </c>
    </row>
    <row r="65" spans="1:12" ht="15" customHeight="1" x14ac:dyDescent="0.25">
      <c r="A65" s="22"/>
      <c r="B65" s="23"/>
      <c r="C65" s="23"/>
      <c r="D65" s="24"/>
      <c r="E65" s="24"/>
      <c r="F65" s="25"/>
      <c r="G65" s="25"/>
      <c r="H65" s="24"/>
      <c r="I65" s="25"/>
      <c r="J65" s="24"/>
      <c r="K65" s="26"/>
      <c r="L65" s="26"/>
    </row>
    <row r="66" spans="1:12" ht="15" customHeight="1" x14ac:dyDescent="0.25">
      <c r="A66" s="22"/>
      <c r="B66" s="23"/>
      <c r="C66" s="23"/>
      <c r="D66" s="24"/>
      <c r="E66" s="24"/>
      <c r="F66" s="25"/>
      <c r="G66" s="25"/>
      <c r="H66" s="24"/>
      <c r="I66" s="25"/>
      <c r="J66" s="24"/>
      <c r="K66" s="26"/>
      <c r="L66" s="26"/>
    </row>
    <row r="67" spans="1:12" ht="12.75" x14ac:dyDescent="0.2">
      <c r="A67" s="6" t="s">
        <v>60</v>
      </c>
      <c r="B67" s="27"/>
      <c r="C67" s="27"/>
      <c r="D67" s="27"/>
      <c r="E67" s="27"/>
      <c r="F67" s="27"/>
      <c r="G67" s="27"/>
      <c r="H67" s="27"/>
      <c r="I67" s="27"/>
      <c r="J67" s="27"/>
      <c r="K67" s="28"/>
      <c r="L67" s="27"/>
    </row>
    <row r="68" spans="1:12" ht="15" x14ac:dyDescent="0.25">
      <c r="A68" s="36" t="s">
        <v>59</v>
      </c>
    </row>
  </sheetData>
  <mergeCells count="21">
    <mergeCell ref="A57:A58"/>
    <mergeCell ref="A59:A60"/>
    <mergeCell ref="A61:A62"/>
    <mergeCell ref="A47:A48"/>
    <mergeCell ref="A49:A50"/>
    <mergeCell ref="A51:A52"/>
    <mergeCell ref="A53:A54"/>
    <mergeCell ref="A55:A56"/>
    <mergeCell ref="A37:A38"/>
    <mergeCell ref="A39:A40"/>
    <mergeCell ref="A41:A42"/>
    <mergeCell ref="A43:A44"/>
    <mergeCell ref="A45:A46"/>
    <mergeCell ref="F1:L1"/>
    <mergeCell ref="F2:L2"/>
    <mergeCell ref="A5:L5"/>
    <mergeCell ref="A6:L6"/>
    <mergeCell ref="A8:A10"/>
    <mergeCell ref="B8:E8"/>
    <mergeCell ref="F8:I8"/>
    <mergeCell ref="J8:L8"/>
  </mergeCells>
  <pageMargins left="0.59055118110236227" right="0" top="1.1811023622047245" bottom="0.78740157480314965" header="0.31496062992125984" footer="0.31496062992125984"/>
  <pageSetup paperSize="9" scale="82" orientation="landscape" r:id="rId1"/>
  <headerFooter differentFirst="1">
    <oddHeader>&amp;C&amp;"Times New Roman,Regular"&amp;12&amp;P</oddHeader>
    <oddFooter>&amp;L&amp;"Times New Roman,Parasts"&amp;10IEMAnotp3_14032022</oddFooter>
    <firstFooter>&amp;L&amp;"Times New Roman,Regular"&amp;10IEMAnotp3</firstFooter>
  </headerFooter>
  <rowBreaks count="3" manualBreakCount="3">
    <brk id="22" max="11" man="1"/>
    <brk id="36" max="11" man="1"/>
    <brk id="72" max="11" man="1"/>
  </rowBreaks>
  <ignoredErrors>
    <ignoredError sqref="K2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</vt:lpstr>
      <vt:lpstr>'3.pielikums'!Print_Area</vt:lpstr>
      <vt:lpstr>'3.pielikums'!Print_Titles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Laura Supe</cp:lastModifiedBy>
  <cp:lastPrinted>2025-06-25T10:53:17Z</cp:lastPrinted>
  <dcterms:created xsi:type="dcterms:W3CDTF">2021-04-06T06:47:07Z</dcterms:created>
  <dcterms:modified xsi:type="dcterms:W3CDTF">2025-10-28T07:55:41Z</dcterms:modified>
</cp:coreProperties>
</file>