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avadošie likumprojekti\MK noteikumi\MK230_SOCiemaksas\"/>
    </mc:Choice>
  </mc:AlternateContent>
  <xr:revisionPtr revIDLastSave="0" documentId="13_ncr:1_{9F90AC3A-7360-4F21-8323-96BD703A9F69}" xr6:coauthVersionLast="36" xr6:coauthVersionMax="36" xr10:uidLastSave="{00000000-0000-0000-0000-000000000000}"/>
  <bookViews>
    <workbookView xWindow="0" yWindow="0" windowWidth="19200" windowHeight="664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0" i="1" l="1"/>
  <c r="L20" i="1" s="1"/>
  <c r="I20" i="1"/>
  <c r="J20" i="1"/>
  <c r="G20" i="1"/>
  <c r="D20" i="1"/>
  <c r="H20" i="1" l="1"/>
  <c r="E20" i="1"/>
  <c r="D10" i="1"/>
  <c r="E10" i="1"/>
  <c r="G10" i="1"/>
  <c r="H10" i="1"/>
  <c r="J10" i="1"/>
  <c r="K10" i="1"/>
  <c r="M10" i="1"/>
  <c r="N10" i="1"/>
  <c r="D11" i="1"/>
  <c r="E11" i="1"/>
  <c r="G11" i="1"/>
  <c r="H11" i="1"/>
  <c r="J11" i="1"/>
  <c r="K11" i="1"/>
  <c r="M11" i="1"/>
  <c r="N11" i="1"/>
  <c r="J9" i="1" l="1"/>
  <c r="K9" i="1" s="1"/>
  <c r="K12" i="1" s="1"/>
  <c r="M9" i="1"/>
  <c r="N9" i="1" s="1"/>
  <c r="N12" i="1" s="1"/>
  <c r="G9" i="1"/>
  <c r="H9" i="1" s="1"/>
  <c r="H12" i="1" s="1"/>
  <c r="D9" i="1"/>
  <c r="E9" i="1" s="1"/>
  <c r="E12" i="1" s="1"/>
</calcChain>
</file>

<file path=xl/sharedStrings.xml><?xml version="1.0" encoding="utf-8"?>
<sst xmlns="http://schemas.openxmlformats.org/spreadsheetml/2006/main" count="41" uniqueCount="19">
  <si>
    <t>Kopā</t>
  </si>
  <si>
    <t>Nosaukums</t>
  </si>
  <si>
    <t>VSAOI pensiju apdrošināšanai</t>
  </si>
  <si>
    <t>VSAOI apdrošināšanai bezdarba gadījumam</t>
  </si>
  <si>
    <t>VSAOI invaliditātes apdrošināšanai</t>
  </si>
  <si>
    <t>VSAOI likme</t>
  </si>
  <si>
    <r>
      <t xml:space="preserve">VSAOI iemaksas vid.mēnesī, </t>
    </r>
    <r>
      <rPr>
        <i/>
        <sz val="11"/>
        <rFont val="Times New Roman"/>
        <family val="1"/>
        <charset val="186"/>
      </rPr>
      <t>euro</t>
    </r>
    <r>
      <rPr>
        <sz val="11"/>
        <rFont val="Times New Roman"/>
        <family val="1"/>
        <charset val="186"/>
      </rPr>
      <t>**</t>
    </r>
  </si>
  <si>
    <r>
      <t xml:space="preserve">nepiecieša-mais finansējums gadā, </t>
    </r>
    <r>
      <rPr>
        <i/>
        <sz val="11"/>
        <rFont val="Times New Roman"/>
        <family val="1"/>
        <charset val="186"/>
      </rPr>
      <t>euro</t>
    </r>
  </si>
  <si>
    <t>Personu skaits, vid.
mēnesī*</t>
  </si>
  <si>
    <t>Pielikums anotācijai</t>
  </si>
  <si>
    <t>Ilze Štrausa
Labklājības ministrija 
Finanšu vadības departaments 
Tālr. 20688364
Ilze.Strausa@lm.gov.lv</t>
  </si>
  <si>
    <t>*atbilstoši Valsts sociālās apdrošināšanas aģentūras statistikas datiem 2024.gadā par nestrādājošo aizbildņu atlīdzību saņēmēju skaitu</t>
  </si>
  <si>
    <t>**VSAOI objekts 171 euro</t>
  </si>
  <si>
    <t xml:space="preserve">1. Izdevumu palielinājums LM pamatbudžeta programmā 04.00.00 "Valsts atbalsts sociālajai apdrošināšanai", lai nodrošinātu aizbildņiem valsts sociālās apdrošināšanas iemaksas (VSAOI) pensiju apdrošināšanai, invaliditātes apdrošināšanai un apdrošināšanai bezdarba gadījumam </t>
  </si>
  <si>
    <t xml:space="preserve">MK noteikumu projektam
 "Grozījumi Ministru kabineta 2001. gada 5. jūnija noteikumos Nr. 230
 "Noteikumi par valsts sociālās apdrošināšanas obligātajām iemaksām
 no valsts pamatbudžeta un valsts sociālās apdrošināšanas speciālajiem budžetiem"" </t>
  </si>
  <si>
    <r>
      <t xml:space="preserve">2. Izdevumu palielinājums LM pamatbudžeta programmā 04.00.00 "Valsts atbalsts sociālajai apdrošināšanai", lai nodrošinātu nestrādājošu vecāku, kuri saņem bērna ar invaliditāti kopšanas pabalstu, valsts sociālās apdrošināšanas obligāto iemaksu objekta pensiju apdrošināšanai palielinājumu no 71,14 </t>
    </r>
    <r>
      <rPr>
        <b/>
        <i/>
        <sz val="11"/>
        <rFont val="Times New Roman"/>
        <family val="1"/>
        <charset val="186"/>
      </rPr>
      <t>euro</t>
    </r>
    <r>
      <rPr>
        <b/>
        <sz val="11"/>
        <rFont val="Times New Roman"/>
        <family val="1"/>
        <charset val="186"/>
      </rPr>
      <t xml:space="preserve"> līdz 413,43 </t>
    </r>
    <r>
      <rPr>
        <b/>
        <i/>
        <sz val="11"/>
        <rFont val="Times New Roman"/>
        <family val="1"/>
        <charset val="186"/>
      </rPr>
      <t>euro</t>
    </r>
  </si>
  <si>
    <t>Personu skaits, vid.
mēnesī</t>
  </si>
  <si>
    <r>
      <t xml:space="preserve">VSAOI iemaksu palielinājums vid.mēnesī, </t>
    </r>
    <r>
      <rPr>
        <i/>
        <sz val="11"/>
        <rFont val="Times New Roman"/>
        <family val="1"/>
        <charset val="186"/>
      </rPr>
      <t>euro</t>
    </r>
    <r>
      <rPr>
        <sz val="11"/>
        <rFont val="Times New Roman"/>
        <family val="1"/>
        <charset val="186"/>
      </rPr>
      <t>*</t>
    </r>
  </si>
  <si>
    <t>* VSAOI objekta palielinājums par 342,29 euro (no 71, 14 euro līdz 413,43 euro); VSAOI iemaksu palielinājums par 68,46 euro (342,29 euro x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</si>
</sst>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1"/>
      <color theme="1"/>
      <name val="Calibri"/>
      <family val="2"/>
      <charset val="186"/>
      <scheme val="minor"/>
    </font>
    <font>
      <sz val="11"/>
      <name val="Times New Roman"/>
      <family val="1"/>
      <charset val="186"/>
    </font>
    <font>
      <i/>
      <sz val="11"/>
      <name val="Times New Roman"/>
      <family val="1"/>
      <charset val="186"/>
    </font>
    <font>
      <b/>
      <sz val="11"/>
      <name val="Times New Roman"/>
      <family val="1"/>
      <charset val="186"/>
    </font>
    <font>
      <i/>
      <sz val="9"/>
      <name val="Times New Roman"/>
      <family val="1"/>
      <charset val="186"/>
    </font>
    <font>
      <sz val="11"/>
      <name val="Calibri"/>
      <family val="2"/>
      <charset val="186"/>
      <scheme val="minor"/>
    </font>
    <font>
      <sz val="8"/>
      <name val="Times New Roman"/>
      <family val="1"/>
      <charset val="186"/>
    </font>
    <font>
      <b/>
      <i/>
      <sz val="1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9" fontId="1" fillId="0" borderId="0" applyFont="0" applyFill="0" applyBorder="0" applyAlignment="0" applyProtection="0"/>
  </cellStyleXfs>
  <cellXfs count="25">
    <xf numFmtId="0" fontId="0" fillId="0" borderId="0" xfId="0"/>
    <xf numFmtId="0" fontId="2" fillId="0" borderId="0" xfId="0" applyFont="1"/>
    <xf numFmtId="0" fontId="3" fillId="0" borderId="0" xfId="0" applyFont="1" applyAlignment="1">
      <alignment horizontal="right"/>
    </xf>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Border="1" applyAlignment="1">
      <alignment horizontal="left" vertical="center" wrapText="1"/>
    </xf>
    <xf numFmtId="10" fontId="2" fillId="0" borderId="2" xfId="1" applyNumberFormat="1" applyFont="1" applyBorder="1" applyAlignment="1">
      <alignment horizontal="right" vertical="center" wrapText="1"/>
    </xf>
    <xf numFmtId="3" fontId="2" fillId="0" borderId="2" xfId="0" applyNumberFormat="1" applyFont="1" applyBorder="1"/>
    <xf numFmtId="4" fontId="2" fillId="0" borderId="2" xfId="0" applyNumberFormat="1" applyFont="1" applyBorder="1"/>
    <xf numFmtId="3" fontId="2" fillId="2" borderId="2" xfId="0" applyNumberFormat="1" applyFont="1" applyFill="1" applyBorder="1"/>
    <xf numFmtId="0" fontId="4" fillId="0" borderId="2" xfId="0" applyFont="1" applyBorder="1"/>
    <xf numFmtId="3" fontId="4" fillId="2" borderId="2" xfId="0" applyNumberFormat="1" applyFont="1" applyFill="1" applyBorder="1"/>
    <xf numFmtId="0" fontId="5" fillId="0" borderId="0" xfId="0" applyFont="1"/>
    <xf numFmtId="0" fontId="6" fillId="0" borderId="0" xfId="0" applyFont="1"/>
    <xf numFmtId="0" fontId="7" fillId="0" borderId="0" xfId="0" applyFont="1" applyAlignment="1">
      <alignment wrapText="1"/>
    </xf>
    <xf numFmtId="0" fontId="3" fillId="0" borderId="0" xfId="0" applyFont="1" applyAlignment="1">
      <alignment horizontal="right"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7" fillId="0" borderId="0" xfId="0" applyFont="1" applyAlignment="1">
      <alignment horizont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3"/>
  <sheetViews>
    <sheetView tabSelected="1" topLeftCell="A13" zoomScale="85" zoomScaleNormal="85" workbookViewId="0">
      <selection activeCell="J23" sqref="J23"/>
    </sheetView>
  </sheetViews>
  <sheetFormatPr defaultColWidth="8.81640625" defaultRowHeight="14" x14ac:dyDescent="0.3"/>
  <cols>
    <col min="1" max="1" width="38" style="1" customWidth="1"/>
    <col min="2" max="2" width="10.08984375" style="1" customWidth="1"/>
    <col min="3" max="3" width="10.90625" style="1" customWidth="1"/>
    <col min="4" max="4" width="11.54296875" style="1" customWidth="1"/>
    <col min="5" max="5" width="10.54296875" style="1" customWidth="1"/>
    <col min="6" max="6" width="11.36328125" style="1" customWidth="1"/>
    <col min="7" max="7" width="11.08984375" style="1" customWidth="1"/>
    <col min="8" max="10" width="11.453125" style="1" customWidth="1"/>
    <col min="11" max="11" width="10.81640625" style="1" customWidth="1"/>
    <col min="12" max="13" width="11.453125" style="1" customWidth="1"/>
    <col min="14" max="14" width="10.81640625" style="1" customWidth="1"/>
    <col min="15" max="15" width="11.6328125" style="1" customWidth="1"/>
    <col min="16" max="16" width="11.08984375" style="1" customWidth="1"/>
    <col min="17" max="16384" width="8.81640625" style="1"/>
  </cols>
  <sheetData>
    <row r="1" spans="1:14" x14ac:dyDescent="0.3">
      <c r="K1" s="2"/>
      <c r="N1" s="2" t="s">
        <v>9</v>
      </c>
    </row>
    <row r="2" spans="1:14" ht="55.5" customHeight="1" x14ac:dyDescent="0.3">
      <c r="A2" s="15" t="s">
        <v>14</v>
      </c>
      <c r="B2" s="15"/>
      <c r="C2" s="15"/>
      <c r="D2" s="15"/>
      <c r="E2" s="15"/>
      <c r="F2" s="15"/>
      <c r="G2" s="15"/>
      <c r="H2" s="15"/>
      <c r="I2" s="15"/>
      <c r="J2" s="15"/>
      <c r="K2" s="15"/>
      <c r="L2" s="15"/>
      <c r="M2" s="15"/>
      <c r="N2" s="15"/>
    </row>
    <row r="5" spans="1:14" ht="49.5" customHeight="1" x14ac:dyDescent="0.3">
      <c r="A5" s="21" t="s">
        <v>13</v>
      </c>
      <c r="B5" s="21"/>
      <c r="C5" s="21"/>
      <c r="D5" s="21"/>
      <c r="E5" s="21"/>
      <c r="F5" s="21"/>
      <c r="G5" s="21"/>
      <c r="H5" s="21"/>
      <c r="I5" s="21"/>
      <c r="J5" s="21"/>
      <c r="K5" s="21"/>
      <c r="L5" s="21"/>
      <c r="M5" s="21"/>
      <c r="N5" s="21"/>
    </row>
    <row r="7" spans="1:14" ht="14.5" customHeight="1" x14ac:dyDescent="0.3">
      <c r="A7" s="22" t="s">
        <v>1</v>
      </c>
      <c r="B7" s="16" t="s">
        <v>5</v>
      </c>
      <c r="C7" s="18">
        <v>2026</v>
      </c>
      <c r="D7" s="19"/>
      <c r="E7" s="20"/>
      <c r="F7" s="18">
        <v>2027</v>
      </c>
      <c r="G7" s="19"/>
      <c r="H7" s="20"/>
      <c r="I7" s="18">
        <v>2028</v>
      </c>
      <c r="J7" s="19"/>
      <c r="K7" s="20"/>
      <c r="L7" s="18">
        <v>2029</v>
      </c>
      <c r="M7" s="19"/>
      <c r="N7" s="20"/>
    </row>
    <row r="8" spans="1:14" ht="56" x14ac:dyDescent="0.3">
      <c r="A8" s="23"/>
      <c r="B8" s="17"/>
      <c r="C8" s="3" t="s">
        <v>8</v>
      </c>
      <c r="D8" s="3" t="s">
        <v>6</v>
      </c>
      <c r="E8" s="4" t="s">
        <v>7</v>
      </c>
      <c r="F8" s="3" t="s">
        <v>8</v>
      </c>
      <c r="G8" s="3" t="s">
        <v>6</v>
      </c>
      <c r="H8" s="4" t="s">
        <v>7</v>
      </c>
      <c r="I8" s="3" t="s">
        <v>8</v>
      </c>
      <c r="J8" s="3" t="s">
        <v>6</v>
      </c>
      <c r="K8" s="4" t="s">
        <v>7</v>
      </c>
      <c r="L8" s="3" t="s">
        <v>8</v>
      </c>
      <c r="M8" s="3" t="s">
        <v>6</v>
      </c>
      <c r="N8" s="4" t="s">
        <v>7</v>
      </c>
    </row>
    <row r="9" spans="1:14" x14ac:dyDescent="0.3">
      <c r="A9" s="5" t="s">
        <v>2</v>
      </c>
      <c r="B9" s="6">
        <v>0.2</v>
      </c>
      <c r="C9" s="7">
        <v>754</v>
      </c>
      <c r="D9" s="8">
        <f>$B$9*171</f>
        <v>34.200000000000003</v>
      </c>
      <c r="E9" s="9">
        <f>ROUND(C9*D9*12,)</f>
        <v>309442</v>
      </c>
      <c r="F9" s="7">
        <v>754</v>
      </c>
      <c r="G9" s="8">
        <f>$B$9*171</f>
        <v>34.200000000000003</v>
      </c>
      <c r="H9" s="9">
        <f>ROUND(F9*G9*12,)</f>
        <v>309442</v>
      </c>
      <c r="I9" s="7">
        <v>754</v>
      </c>
      <c r="J9" s="8">
        <f>$B$9*171</f>
        <v>34.200000000000003</v>
      </c>
      <c r="K9" s="9">
        <f>ROUND(I9*J9*12,)</f>
        <v>309442</v>
      </c>
      <c r="L9" s="7">
        <v>754</v>
      </c>
      <c r="M9" s="8">
        <f>$B$9*171</f>
        <v>34.200000000000003</v>
      </c>
      <c r="N9" s="9">
        <f>ROUND(L9*M9*12,)</f>
        <v>309442</v>
      </c>
    </row>
    <row r="10" spans="1:14" x14ac:dyDescent="0.3">
      <c r="A10" s="5" t="s">
        <v>3</v>
      </c>
      <c r="B10" s="6">
        <v>1.6E-2</v>
      </c>
      <c r="C10" s="7">
        <v>754</v>
      </c>
      <c r="D10" s="8">
        <f>$B$10*171</f>
        <v>2.7360000000000002</v>
      </c>
      <c r="E10" s="9">
        <f t="shared" ref="E10:E11" si="0">ROUND(C10*D10*12,)</f>
        <v>24755</v>
      </c>
      <c r="F10" s="7">
        <v>754</v>
      </c>
      <c r="G10" s="8">
        <f>$B$10*171</f>
        <v>2.7360000000000002</v>
      </c>
      <c r="H10" s="9">
        <f t="shared" ref="H10:H11" si="1">ROUND(F10*G10*12,)</f>
        <v>24755</v>
      </c>
      <c r="I10" s="7">
        <v>754</v>
      </c>
      <c r="J10" s="8">
        <f>$B$10*171</f>
        <v>2.7360000000000002</v>
      </c>
      <c r="K10" s="9">
        <f t="shared" ref="K10:K11" si="2">ROUND(I10*J10*12,)</f>
        <v>24755</v>
      </c>
      <c r="L10" s="7">
        <v>754</v>
      </c>
      <c r="M10" s="8">
        <f>$B$10*171</f>
        <v>2.7360000000000002</v>
      </c>
      <c r="N10" s="9">
        <f t="shared" ref="N10:N11" si="3">ROUND(L10*M10*12,)</f>
        <v>24755</v>
      </c>
    </row>
    <row r="11" spans="1:14" x14ac:dyDescent="0.3">
      <c r="A11" s="5" t="s">
        <v>4</v>
      </c>
      <c r="B11" s="6">
        <v>2.29E-2</v>
      </c>
      <c r="C11" s="7">
        <v>754</v>
      </c>
      <c r="D11" s="8">
        <f>$B$11*171</f>
        <v>3.9159000000000002</v>
      </c>
      <c r="E11" s="9">
        <f t="shared" si="0"/>
        <v>35431</v>
      </c>
      <c r="F11" s="7">
        <v>754</v>
      </c>
      <c r="G11" s="8">
        <f>$B$11*171</f>
        <v>3.9159000000000002</v>
      </c>
      <c r="H11" s="9">
        <f t="shared" si="1"/>
        <v>35431</v>
      </c>
      <c r="I11" s="7">
        <v>754</v>
      </c>
      <c r="J11" s="8">
        <f>$B$11*171</f>
        <v>3.9159000000000002</v>
      </c>
      <c r="K11" s="9">
        <f t="shared" si="2"/>
        <v>35431</v>
      </c>
      <c r="L11" s="7">
        <v>754</v>
      </c>
      <c r="M11" s="8">
        <f>$B$11*171</f>
        <v>3.9159000000000002</v>
      </c>
      <c r="N11" s="9">
        <f t="shared" si="3"/>
        <v>35431</v>
      </c>
    </row>
    <row r="12" spans="1:14" ht="14.5" customHeight="1" x14ac:dyDescent="0.3">
      <c r="A12" s="10" t="s">
        <v>0</v>
      </c>
      <c r="B12" s="10"/>
      <c r="C12" s="10"/>
      <c r="D12" s="10"/>
      <c r="E12" s="11">
        <f>E9+E10+E11</f>
        <v>369628</v>
      </c>
      <c r="F12" s="10"/>
      <c r="G12" s="10"/>
      <c r="H12" s="11">
        <f>H9+H10+H11</f>
        <v>369628</v>
      </c>
      <c r="I12" s="10"/>
      <c r="J12" s="10"/>
      <c r="K12" s="11">
        <f>K9+K10+K11</f>
        <v>369628</v>
      </c>
      <c r="L12" s="10"/>
      <c r="M12" s="10"/>
      <c r="N12" s="11">
        <f>N9+N10+N11</f>
        <v>369628</v>
      </c>
    </row>
    <row r="13" spans="1:14" x14ac:dyDescent="0.3">
      <c r="A13" s="12" t="s">
        <v>11</v>
      </c>
      <c r="B13" s="12"/>
    </row>
    <row r="14" spans="1:14" x14ac:dyDescent="0.3">
      <c r="A14" s="12" t="s">
        <v>12</v>
      </c>
      <c r="B14" s="12"/>
    </row>
    <row r="15" spans="1:14" ht="14.5" x14ac:dyDescent="0.35">
      <c r="A15" s="12"/>
      <c r="B15" s="12"/>
      <c r="C15" s="13"/>
    </row>
    <row r="16" spans="1:14" ht="32.5" customHeight="1" x14ac:dyDescent="0.3">
      <c r="A16" s="21" t="s">
        <v>15</v>
      </c>
      <c r="B16" s="21"/>
      <c r="C16" s="21"/>
      <c r="D16" s="21"/>
      <c r="E16" s="21"/>
      <c r="F16" s="21"/>
      <c r="G16" s="21"/>
      <c r="H16" s="21"/>
      <c r="I16" s="21"/>
      <c r="J16" s="21"/>
      <c r="K16" s="21"/>
      <c r="L16" s="21"/>
      <c r="M16" s="21"/>
      <c r="N16" s="21"/>
    </row>
    <row r="17" spans="1:14" ht="14.5" x14ac:dyDescent="0.35">
      <c r="A17" s="12"/>
      <c r="B17" s="12"/>
      <c r="C17" s="13"/>
    </row>
    <row r="18" spans="1:14" ht="14.5" customHeight="1" x14ac:dyDescent="0.3">
      <c r="A18" s="22" t="s">
        <v>1</v>
      </c>
      <c r="B18" s="16" t="s">
        <v>5</v>
      </c>
      <c r="C18" s="18">
        <v>2026</v>
      </c>
      <c r="D18" s="19"/>
      <c r="E18" s="20"/>
      <c r="F18" s="18">
        <v>2027</v>
      </c>
      <c r="G18" s="19"/>
      <c r="H18" s="20"/>
      <c r="I18" s="18">
        <v>2028</v>
      </c>
      <c r="J18" s="19"/>
      <c r="K18" s="20"/>
      <c r="L18" s="18">
        <v>2029</v>
      </c>
      <c r="M18" s="19"/>
      <c r="N18" s="20"/>
    </row>
    <row r="19" spans="1:14" ht="84" x14ac:dyDescent="0.3">
      <c r="A19" s="23"/>
      <c r="B19" s="17"/>
      <c r="C19" s="3" t="s">
        <v>16</v>
      </c>
      <c r="D19" s="3" t="s">
        <v>17</v>
      </c>
      <c r="E19" s="4" t="s">
        <v>7</v>
      </c>
      <c r="F19" s="3" t="s">
        <v>16</v>
      </c>
      <c r="G19" s="3" t="s">
        <v>17</v>
      </c>
      <c r="H19" s="4" t="s">
        <v>7</v>
      </c>
      <c r="I19" s="3" t="s">
        <v>16</v>
      </c>
      <c r="J19" s="3" t="s">
        <v>17</v>
      </c>
      <c r="K19" s="4" t="s">
        <v>7</v>
      </c>
      <c r="L19" s="3" t="s">
        <v>16</v>
      </c>
      <c r="M19" s="3" t="s">
        <v>17</v>
      </c>
      <c r="N19" s="4" t="s">
        <v>7</v>
      </c>
    </row>
    <row r="20" spans="1:14" x14ac:dyDescent="0.3">
      <c r="A20" s="5" t="s">
        <v>2</v>
      </c>
      <c r="B20" s="6">
        <v>0.2</v>
      </c>
      <c r="C20" s="7">
        <v>750</v>
      </c>
      <c r="D20" s="8">
        <f>ROUND($B$20*(413.43-71.14),2)</f>
        <v>68.459999999999994</v>
      </c>
      <c r="E20" s="11">
        <f>ROUND(C20*D20*12,)</f>
        <v>616140</v>
      </c>
      <c r="F20" s="7">
        <v>750</v>
      </c>
      <c r="G20" s="8">
        <f>ROUND($B$20*(413.43-71.14),2)</f>
        <v>68.459999999999994</v>
      </c>
      <c r="H20" s="11">
        <f>ROUND(F20*G20*12,)</f>
        <v>616140</v>
      </c>
      <c r="I20" s="7">
        <f>K20/J20/12</f>
        <v>800.68166325835045</v>
      </c>
      <c r="J20" s="8">
        <f>G20</f>
        <v>68.459999999999994</v>
      </c>
      <c r="K20" s="11">
        <v>657776</v>
      </c>
      <c r="L20" s="7">
        <f>N20/M20/12</f>
        <v>800.68166325835045</v>
      </c>
      <c r="M20" s="8">
        <f>J20</f>
        <v>68.459999999999994</v>
      </c>
      <c r="N20" s="11">
        <v>657776</v>
      </c>
    </row>
    <row r="21" spans="1:14" x14ac:dyDescent="0.3">
      <c r="A21" s="12" t="s">
        <v>18</v>
      </c>
    </row>
    <row r="23" spans="1:14" ht="55.5" customHeight="1" x14ac:dyDescent="0.3">
      <c r="A23" s="14" t="s">
        <v>10</v>
      </c>
      <c r="B23" s="14"/>
      <c r="C23" s="24"/>
      <c r="D23" s="24"/>
      <c r="E23" s="24"/>
    </row>
  </sheetData>
  <mergeCells count="16">
    <mergeCell ref="C23:E23"/>
    <mergeCell ref="A16:N16"/>
    <mergeCell ref="A18:A19"/>
    <mergeCell ref="B18:B19"/>
    <mergeCell ref="C18:E18"/>
    <mergeCell ref="F18:H18"/>
    <mergeCell ref="I18:K18"/>
    <mergeCell ref="L18:N18"/>
    <mergeCell ref="A2:N2"/>
    <mergeCell ref="B7:B8"/>
    <mergeCell ref="L7:N7"/>
    <mergeCell ref="A5:N5"/>
    <mergeCell ref="A7:A8"/>
    <mergeCell ref="C7:E7"/>
    <mergeCell ref="F7:H7"/>
    <mergeCell ref="I7:K7"/>
  </mergeCells>
  <pageMargins left="0.7" right="0.7" top="0.75" bottom="0.75" header="0.3" footer="0.3"/>
  <pageSetup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Ilze Štrausa</cp:lastModifiedBy>
  <cp:lastPrinted>2025-11-03T08:40:50Z</cp:lastPrinted>
  <dcterms:created xsi:type="dcterms:W3CDTF">2022-06-28T18:54:37Z</dcterms:created>
  <dcterms:modified xsi:type="dcterms:W3CDTF">2025-11-12T13:50:00Z</dcterms:modified>
</cp:coreProperties>
</file>