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vnozare.pri\vm\Redirect_profiles\VM_Ivita_Lazdina\Desktop\ES_rekini\2025_gads\Projekts_LNG_3sais_variants\TAPa_projekts\"/>
    </mc:Choice>
  </mc:AlternateContent>
  <xr:revisionPtr revIDLastSave="0" documentId="13_ncr:1_{EED52FC9-68D6-43C0-BBF2-BE7BF1E40770}" xr6:coauthVersionLast="47" xr6:coauthVersionMax="47" xr10:uidLastSave="{00000000-0000-0000-0000-000000000000}"/>
  <bookViews>
    <workbookView xWindow="60" yWindow="0" windowWidth="22800" windowHeight="15600" xr2:uid="{B37656E2-2F87-4490-8558-AC35986A9A0A}"/>
  </bookViews>
  <sheets>
    <sheet name="Neapmaksātie_rēķini_15.10.2025" sheetId="1" r:id="rId1"/>
  </sheets>
  <definedNames>
    <definedName name="_xlnm._FilterDatabase" localSheetId="0" hidden="1">'Neapmaksātie_rēķini_15.10.2025'!$A$5:$CL$5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261" i="1" l="1"/>
  <c r="I262" i="1"/>
  <c r="M259" i="1"/>
  <c r="N259" i="1"/>
  <c r="K259" i="1"/>
  <c r="I259" i="1"/>
  <c r="O247" i="1" l="1"/>
  <c r="O259" i="1" s="1"/>
  <c r="L149" i="1"/>
  <c r="L112" i="1"/>
  <c r="L259" i="1" s="1"/>
  <c r="J25" i="1"/>
  <c r="J12" i="1"/>
  <c r="J259" i="1" s="1"/>
  <c r="E149" i="1"/>
  <c r="E112" i="1"/>
  <c r="E25" i="1"/>
  <c r="E12" i="1"/>
  <c r="G247" i="1"/>
  <c r="G149" i="1"/>
  <c r="G112" i="1"/>
  <c r="G25" i="1"/>
  <c r="G12" i="1"/>
  <c r="E247" i="1"/>
  <c r="G237" i="1" l="1"/>
  <c r="G5" i="1"/>
  <c r="J260" i="1" l="1"/>
  <c r="G72" i="1"/>
  <c r="G259" i="1" s="1"/>
</calcChain>
</file>

<file path=xl/sharedStrings.xml><?xml version="1.0" encoding="utf-8"?>
<sst xmlns="http://schemas.openxmlformats.org/spreadsheetml/2006/main" count="1281" uniqueCount="325">
  <si>
    <t>Vācija</t>
  </si>
  <si>
    <t>EUR</t>
  </si>
  <si>
    <t>Šveice</t>
  </si>
  <si>
    <t>CHF</t>
  </si>
  <si>
    <t>Beļģija</t>
  </si>
  <si>
    <t>Bulgārija</t>
  </si>
  <si>
    <t>BGN</t>
  </si>
  <si>
    <t>Čehija</t>
  </si>
  <si>
    <t>CZK</t>
  </si>
  <si>
    <t>Dānija</t>
  </si>
  <si>
    <t>DKK</t>
  </si>
  <si>
    <t>Francija</t>
  </si>
  <si>
    <t>Horvātija</t>
  </si>
  <si>
    <t>Igaunija</t>
  </si>
  <si>
    <t>Īrija</t>
  </si>
  <si>
    <t>Kipra</t>
  </si>
  <si>
    <t>Lielbritānija</t>
  </si>
  <si>
    <t>GBP</t>
  </si>
  <si>
    <t>Lietuva</t>
  </si>
  <si>
    <t>Norvēģija</t>
  </si>
  <si>
    <t>NOK</t>
  </si>
  <si>
    <t>Slovākija</t>
  </si>
  <si>
    <t>Slovēnija</t>
  </si>
  <si>
    <t>Somija</t>
  </si>
  <si>
    <t>Spānija</t>
  </si>
  <si>
    <t>Ungārija</t>
  </si>
  <si>
    <t>HUF</t>
  </si>
  <si>
    <t>Zviedrija</t>
  </si>
  <si>
    <t>SEK</t>
  </si>
  <si>
    <t>Valūta</t>
  </si>
  <si>
    <t>Austrija</t>
  </si>
  <si>
    <t>Itālija</t>
  </si>
  <si>
    <t>Luksemburga</t>
  </si>
  <si>
    <t>Malta</t>
  </si>
  <si>
    <t>Polija</t>
  </si>
  <si>
    <t>PLN</t>
  </si>
  <si>
    <t>Portugāle</t>
  </si>
  <si>
    <t>230641155018 (15.10.2023)</t>
  </si>
  <si>
    <t>Kopā</t>
  </si>
  <si>
    <t>AT-LV/24-202 (19.04.2024)</t>
  </si>
  <si>
    <t>5620/A135/22.1/20/CLA2024-04/JA (31.05.2024)</t>
  </si>
  <si>
    <t>5620/A135/22.2/20/CLA2023-03/JA (24.04.2024)</t>
  </si>
  <si>
    <t>62_2_LV202311 (10.05.2024)</t>
  </si>
  <si>
    <t>1002276096-258/24-Ho (07.03.2024)</t>
  </si>
  <si>
    <t>DK:22166_zeb1KpZ1 (16.05.2024)</t>
  </si>
  <si>
    <t>402-06/24-02/64 (24.04.2024)</t>
  </si>
  <si>
    <t>VSO2024-1388 (05.03.2024)</t>
  </si>
  <si>
    <t>LV/23-1/SHS (01.11.2023)</t>
  </si>
  <si>
    <t>Islande</t>
  </si>
  <si>
    <t>ISK</t>
  </si>
  <si>
    <t>M1826-S080 (17.01.2024)</t>
  </si>
  <si>
    <t>LV0018-24-01-13 (05.06.2024)</t>
  </si>
  <si>
    <t>1E-2024-10176 (18.04.2024)</t>
  </si>
  <si>
    <t>Int-Dep-231203 (10.05.2024)</t>
  </si>
  <si>
    <t>Int-Mal-231415 (19.04.2024)</t>
  </si>
  <si>
    <t>W12024LV1 (28.05.2024)</t>
  </si>
  <si>
    <t>Nīderlande</t>
  </si>
  <si>
    <t>W12024LV2 (29.05.2024)</t>
  </si>
  <si>
    <t>24-U-10 (27.02.2024)</t>
  </si>
  <si>
    <t>23112401_080 (06.05.2024)</t>
  </si>
  <si>
    <t>23312401_080 (30.05.2024)</t>
  </si>
  <si>
    <t>2/2023 (26.04.2024)</t>
  </si>
  <si>
    <t>5e2693bf-e2f0-4c59-99d3-bb0a1c187efe (28.03.2024)</t>
  </si>
  <si>
    <t>e6d6a058-4a21-4267-914d-bc5d6b9d60f6 (28.03.2024)</t>
  </si>
  <si>
    <t>6.6.1.MCO-20/2023 (22.04.2024)</t>
  </si>
  <si>
    <t>LV24031 (27.03.2024)</t>
  </si>
  <si>
    <t>LV/03/2024/00001 (02.04.2024)</t>
  </si>
  <si>
    <t>LV1S08000000324 (25.02.2024)</t>
  </si>
  <si>
    <t>LV1S08000000424 (25.02.2024)</t>
  </si>
  <si>
    <t>LV1S08000000524 (25.02.2024)</t>
  </si>
  <si>
    <t>LV1S08000000624 (27.03.2024)</t>
  </si>
  <si>
    <t>LV1S08000000724 (27.03.2024)</t>
  </si>
  <si>
    <t>LV1S08000000924 (27.04.2024)</t>
  </si>
  <si>
    <t>LV1S08000001024 (27.04.2024)</t>
  </si>
  <si>
    <t>LV1S08000001224 (27.05.2024)</t>
  </si>
  <si>
    <t>5620/A135/23.1/20/CLA2024-01/JA (07.03.2024)</t>
  </si>
  <si>
    <t>1002348417 (13.06.2024)</t>
  </si>
  <si>
    <t>11071232MM2401E (27.06.2024)</t>
  </si>
  <si>
    <t>VSO2024-1374 (02.05.2024)</t>
  </si>
  <si>
    <t>2024/1 (13.06.2024)</t>
  </si>
  <si>
    <t>Lihtenšteina</t>
  </si>
  <si>
    <t>LV23121 (21.06.2024)</t>
  </si>
  <si>
    <t>W12024LV3 (11.06.2024)</t>
  </si>
  <si>
    <t>W12024LV4 (11.06.2024)</t>
  </si>
  <si>
    <t>V22024LV5 (11.07.2024)</t>
  </si>
  <si>
    <t>LV22023PT1AD_S080 (25.07.2024)</t>
  </si>
  <si>
    <t>353daba7-1d4a-41ae-bd9b-b0f1e28864c8 (24.06.2024)</t>
  </si>
  <si>
    <t>LV24061 (26.06.2024)</t>
  </si>
  <si>
    <t>LV1S08000000824 (26.04.2024)</t>
  </si>
  <si>
    <t>LV1S08000001324 (26.06.2024)</t>
  </si>
  <si>
    <t>LV1S08000001424 (26.06.2024)</t>
  </si>
  <si>
    <t>LV1S08000001524 (26.06.2024)</t>
  </si>
  <si>
    <t>240669951842 (15.05.2024)</t>
  </si>
  <si>
    <t>AT-LV/24-203 (19.07.2024)</t>
  </si>
  <si>
    <t>AT-LV/24-204 (15.10.2024)</t>
  </si>
  <si>
    <t>5620/A135/23.2/20/CLA2024-02/JA (16.07.2024)</t>
  </si>
  <si>
    <t>62_2_LV202321 (15.08.2024)</t>
  </si>
  <si>
    <t>1002376000 (06.09.2024)</t>
  </si>
  <si>
    <t>DK:22166_veND4yRl (02.10.2024)</t>
  </si>
  <si>
    <t>VSO2024-1406 (16.09.2024)</t>
  </si>
  <si>
    <t>M4057-S080 (17.10.2024)</t>
  </si>
  <si>
    <t>M7833-S080 (17.10.2024)</t>
  </si>
  <si>
    <t>M8229-S080 (17.10.2024)</t>
  </si>
  <si>
    <t>333373 (01.08.2024)</t>
  </si>
  <si>
    <t>1E-2024-10369 (22.08.2024)</t>
  </si>
  <si>
    <t>1E-2024-10468 (27.09.2024)</t>
  </si>
  <si>
    <t>Int-Mal-232452 (25.10.2024)</t>
  </si>
  <si>
    <t>batch/2024/s1/00000154 (12.07.2024)</t>
  </si>
  <si>
    <t>W22024LV6 (14.08.2024)</t>
  </si>
  <si>
    <t>W22024LV7 (16.08.2024)</t>
  </si>
  <si>
    <t>24-U-26 (11.09.2024)</t>
  </si>
  <si>
    <t>0062/18/2024 (05.09.2024)</t>
  </si>
  <si>
    <t>FM/0061/18/2024 (05.09.2024)</t>
  </si>
  <si>
    <t>LV22023PT2AD_S080 (22.08.2024)</t>
  </si>
  <si>
    <t>LV22023PT3AD_S080 (26.08.2024)</t>
  </si>
  <si>
    <t>23322401_080 (27.08.2024)</t>
  </si>
  <si>
    <t>335f480e-1025-4594-a5db-9ef7bea37c13 (10.10.2024)</t>
  </si>
  <si>
    <t>f406ff27-c0f2-4224-b3f0-74e5f1c57706 (10.10.2024)</t>
  </si>
  <si>
    <t>LV24091 (26.09.2024)</t>
  </si>
  <si>
    <t>HU-LV/2024/1 (25.03.2024)</t>
  </si>
  <si>
    <t>HU-LV/2024/2 (28.06.2024)</t>
  </si>
  <si>
    <t>HU-LV/2024/4 (25.09.2024)</t>
  </si>
  <si>
    <t>LV/03/2024/00002 (09.07.2024)</t>
  </si>
  <si>
    <t>LV/03/2024/00003 (02.10.2024)</t>
  </si>
  <si>
    <t>LV1S08000001124 (27.05.2024)</t>
  </si>
  <si>
    <t>LV1S08000001624 (27.07.2024)</t>
  </si>
  <si>
    <t>LV1S08000001724 (27.07.2024)</t>
  </si>
  <si>
    <t>LV1S08000001824 (27.08.2024)</t>
  </si>
  <si>
    <t>LV1S08000001924 (27.08.2024)</t>
  </si>
  <si>
    <t>LV1S08000002024 (26.09.2024)</t>
  </si>
  <si>
    <t>LV1S08000002124 (26.09.2024)</t>
  </si>
  <si>
    <t>LV1S08000002224 (16.10.2024)</t>
  </si>
  <si>
    <t>VSO2024-1446 (14.11.2024)</t>
  </si>
  <si>
    <t>M8955-S080 (17.10.2024)</t>
  </si>
  <si>
    <t>M5270-S080 (11.11.2024)</t>
  </si>
  <si>
    <t>LV0019-24-02-19 (26.11.2024)</t>
  </si>
  <si>
    <t>1E-2024-10591 (26.11.2024)</t>
  </si>
  <si>
    <t>Int-Dep-232223 (08.11.2024)</t>
  </si>
  <si>
    <t>23132401_080 (29.11.2024)</t>
  </si>
  <si>
    <t>23332401_080 (29.11.2024)</t>
  </si>
  <si>
    <t>1/2024 (13.12.2024)</t>
  </si>
  <si>
    <t>LV1S08000002324 (16.10.2024)</t>
  </si>
  <si>
    <t>LV1S08000002424 (29.10.2024)</t>
  </si>
  <si>
    <t>LV1S08000002524 (29.10.2024)</t>
  </si>
  <si>
    <t>LV1S08000002624 (29.10.2024)</t>
  </si>
  <si>
    <t>240686136387 (22.10.2024)</t>
  </si>
  <si>
    <t>E125</t>
  </si>
  <si>
    <t>E127</t>
  </si>
  <si>
    <t>2994 (01.04.2021)</t>
  </si>
  <si>
    <t>2994 (30.11.2021)</t>
  </si>
  <si>
    <t>LV/E127/2021PEN (02.12.2022)</t>
  </si>
  <si>
    <t>3351 (07.12.2022)</t>
  </si>
  <si>
    <t>3504 (07.12.2022)</t>
  </si>
  <si>
    <t>220603118029 (17.11.2022)</t>
  </si>
  <si>
    <t>220603120532 (17.11.2022)</t>
  </si>
  <si>
    <t>6.6.1 MCO/PA5-F/2022</t>
  </si>
  <si>
    <t>6.6.1 MCO/PA5-P/2022</t>
  </si>
  <si>
    <t>230644391109</t>
  </si>
  <si>
    <t>4062A65 (21.05.2024)</t>
  </si>
  <si>
    <t>4063A65 (21.05.2024)</t>
  </si>
  <si>
    <t>4064A65 (21.05.2024)</t>
  </si>
  <si>
    <t>4065A65 (21.05.2024)</t>
  </si>
  <si>
    <t>4066A2064 (21.05.2024)</t>
  </si>
  <si>
    <t>4066A65 (21.05.2024)</t>
  </si>
  <si>
    <t>4067A2064 (21.05.2024)</t>
  </si>
  <si>
    <t>4067A65 (21.05.2024)</t>
  </si>
  <si>
    <t>4068A65 (21.05.2024)</t>
  </si>
  <si>
    <t>2021 LV 65+ APP</t>
  </si>
  <si>
    <t>6.6.1 MCO-P/2022</t>
  </si>
  <si>
    <t>1002443571 (05.12.2024)</t>
  </si>
  <si>
    <t>11071241MM2456E (20.12.2024)</t>
  </si>
  <si>
    <t>Grieķija</t>
  </si>
  <si>
    <t>2024000292 (09.12.2024)</t>
  </si>
  <si>
    <t>M13021-S080 (23.12.2024)</t>
  </si>
  <si>
    <t>1E-2024-10630 (02.12.2024)</t>
  </si>
  <si>
    <t>batch/2024/s2/00000179 (23.12.2024)</t>
  </si>
  <si>
    <t>e7aaff86-fe0a-428c-80c7-e0eaeefdc3a2 (20.12.2024)</t>
  </si>
  <si>
    <t>ed2c69bf-d09b-468b-b0eb-6f835706f2fe (20.12.2024)</t>
  </si>
  <si>
    <t>HU-LV/2024/5 (13.12.2024)</t>
  </si>
  <si>
    <t>LV/03/2024/00004 (18.12.2024)</t>
  </si>
  <si>
    <t>LV1S08000002724 (26.11.2024)</t>
  </si>
  <si>
    <t>LV1S08000002824 (27.12.2024)</t>
  </si>
  <si>
    <t>LV1S08000002924 (27.12.2024)</t>
  </si>
  <si>
    <t>LV1S08000003024 (27.12.2024)</t>
  </si>
  <si>
    <t>6.6.1.MCO/PNV-10/2024 (28.11.2024)</t>
  </si>
  <si>
    <t>AT-LV/25-201 (20.01.2025)</t>
  </si>
  <si>
    <t>1002480259 (07.03.2025)</t>
  </si>
  <si>
    <t>402-06/24-02/245 (09.01.2025)</t>
  </si>
  <si>
    <t>VSO2025-1481 (24.03.2025)</t>
  </si>
  <si>
    <t>2024/2 (12.12.2024)</t>
  </si>
  <si>
    <t>31-01-2025 LV (21.02.2025)</t>
  </si>
  <si>
    <t>333425 (04.02.2025)</t>
  </si>
  <si>
    <t>Int-Dep-241246 (25.04.2025)</t>
  </si>
  <si>
    <t>W12025LV8 (29.01.2025)</t>
  </si>
  <si>
    <t>W12025LV9 (30.01.2025)</t>
  </si>
  <si>
    <t>W12025LV10 (13.03.2025)</t>
  </si>
  <si>
    <t>W12025LV11 (13.03.2025)</t>
  </si>
  <si>
    <t>25-U-12 (06.03.2025)</t>
  </si>
  <si>
    <t>0102/18/2024 (06.03.2025)</t>
  </si>
  <si>
    <t>FM/0103/18/2024 (06.03.2025)</t>
  </si>
  <si>
    <t>23142401_080 (18.02.2025)</t>
  </si>
  <si>
    <t>23342401_080 (20.02.2025)</t>
  </si>
  <si>
    <t>3c3a0246-ec39-4623-ae63-5de0ed212c53 (20.03.2025)</t>
  </si>
  <si>
    <t>LV24121 (20.12.2024)</t>
  </si>
  <si>
    <t>LV1S08000000125 (27.01.2025)</t>
  </si>
  <si>
    <t>LV1S08000000225 (27.01.2025)</t>
  </si>
  <si>
    <t>LV1S08000000325 (27.01.2025)</t>
  </si>
  <si>
    <t>LV1S08000000425 (24.02.2025)</t>
  </si>
  <si>
    <t>LV1S08000000525 (24.02.2025)</t>
  </si>
  <si>
    <t>LV2021CAT3PT0AD</t>
  </si>
  <si>
    <t>230644181163</t>
  </si>
  <si>
    <t>230644183689</t>
  </si>
  <si>
    <t>4223A65</t>
  </si>
  <si>
    <t>4249A65</t>
  </si>
  <si>
    <t>4250A65</t>
  </si>
  <si>
    <t>240690408024</t>
  </si>
  <si>
    <t>240690471567</t>
  </si>
  <si>
    <t>240690524761</t>
  </si>
  <si>
    <t>240690634466</t>
  </si>
  <si>
    <t>240690666350</t>
  </si>
  <si>
    <t>240691203853</t>
  </si>
  <si>
    <t>240691217609</t>
  </si>
  <si>
    <t>240691224613</t>
  </si>
  <si>
    <t>240691225791</t>
  </si>
  <si>
    <t>240691237702</t>
  </si>
  <si>
    <t>Apmaksas termiņš 2025.gads</t>
  </si>
  <si>
    <t>Apmaksas termiņš 2026.gads</t>
  </si>
  <si>
    <t>Rumānija</t>
  </si>
  <si>
    <t>AC4092/24.04.2025</t>
  </si>
  <si>
    <t>Apmaksas termiņš 2027.gads</t>
  </si>
  <si>
    <t>LEI</t>
  </si>
  <si>
    <t>db96201f-60a6-4a78-9fe4-9921f3bb0bdb (04.11.2024)</t>
  </si>
  <si>
    <t>S026</t>
  </si>
  <si>
    <t>LV1S08000002823 (28.10.2023)</t>
  </si>
  <si>
    <t>1002557611 (30.05.2025)</t>
  </si>
  <si>
    <t>2025/1 (19.06.2025)</t>
  </si>
  <si>
    <t>0590de8b-5ce0-4ba2-af1a-1c497dbdbc8a (10.04.2025)</t>
  </si>
  <si>
    <t>LV0020-25-01-7 (10.06.2025)</t>
  </si>
  <si>
    <t>1E-2025-10244 (09.04.2025)</t>
  </si>
  <si>
    <t>1E-2025-10290 (16.04.2025)</t>
  </si>
  <si>
    <t>Int-Mal-241490 (04.04.2025)</t>
  </si>
  <si>
    <t>V12025LV14 (16.06.2025)</t>
  </si>
  <si>
    <t>V12025LV13 (15.05.2025)</t>
  </si>
  <si>
    <t>V12025LV12 (09.04.2025)</t>
  </si>
  <si>
    <t>25-U-32 (12.08.2025)</t>
  </si>
  <si>
    <t>LV12024PT0AD_S080 (26.03.2025)</t>
  </si>
  <si>
    <t>LV22024PT1AD_S080 (08.08.2025)</t>
  </si>
  <si>
    <t>23122401_080 (22.04.2025)</t>
  </si>
  <si>
    <t>23112501_080 (09.05.2025)</t>
  </si>
  <si>
    <t>23312501_080 (26.05.2025)</t>
  </si>
  <si>
    <t>23322501_080 (26.08.2025)</t>
  </si>
  <si>
    <t>c2fffb90-61ab-4277-9f2a-9b8e0cce3126 (20.03.2025)</t>
  </si>
  <si>
    <t>6.6.1.MCO/PNV-20/2024 (13.05.2025)</t>
  </si>
  <si>
    <t>LV25031 (27.03.2025)</t>
  </si>
  <si>
    <t>LV25061 (26.06.2025)</t>
  </si>
  <si>
    <t>HU-LV/2025/1 (26.03.2025)</t>
  </si>
  <si>
    <t>HU-LV/2025/2 (26.06.2025)</t>
  </si>
  <si>
    <t>LV/03/2025/00003 (04.04.2025)</t>
  </si>
  <si>
    <t>LV1S08000000625 (27.03.2025)</t>
  </si>
  <si>
    <t>LV1S08000000725 (27.03.2025)</t>
  </si>
  <si>
    <t>LV1S08000000925 (26.04.2025)</t>
  </si>
  <si>
    <t>LV1S08000000825 (26.04.2025)</t>
  </si>
  <si>
    <t>LV1S08000001025 (27.05.2025)</t>
  </si>
  <si>
    <t>LV_2022_2_PN_4 (19.12.2023)</t>
  </si>
  <si>
    <t>LV_2022_3_PN_4 (19.12.2023)</t>
  </si>
  <si>
    <t>2022 LV 65+ APP</t>
  </si>
  <si>
    <t>6.6.1 MCO/PCC-F/2023</t>
  </si>
  <si>
    <t>240691227187</t>
  </si>
  <si>
    <t>4413A65</t>
  </si>
  <si>
    <t>4414A65</t>
  </si>
  <si>
    <t>6.6.1 MCO/MJ-P/2023, compl.</t>
  </si>
  <si>
    <t>LV12024PT1AD_S080 (26.03.2025)</t>
  </si>
  <si>
    <t>Neapmaksātie rēķini uz 2025.gada 15. oktobri</t>
  </si>
  <si>
    <t>AT-LV/25-202 (18.04.2025)</t>
  </si>
  <si>
    <t>AT-LV/25-203 (21.07.2025)</t>
  </si>
  <si>
    <t>5620\A135\24.1\020\CLA25.1 (16.06.2025)</t>
  </si>
  <si>
    <t>62_2_LV202411 (25.03.2025)</t>
  </si>
  <si>
    <t>DK:22166_aeMzD7NP (18.06.2025)</t>
  </si>
  <si>
    <t>M16523-S080 (30.06.2025)</t>
  </si>
  <si>
    <t>M17472-S080 (30.06.2025)</t>
  </si>
  <si>
    <t>333473 (01.08.2025)</t>
  </si>
  <si>
    <t>1E-2025-10414 (31.07.2025)</t>
  </si>
  <si>
    <t>batch/2025/s1/00000216 (07.07.2025)</t>
  </si>
  <si>
    <t>LV22024PT0AD_S080 (08.08.2025)</t>
  </si>
  <si>
    <t>LV22024PT2AD_S080 (08.08.2025)</t>
  </si>
  <si>
    <t>LV22024PT3AD_S080 (08.08.2025)</t>
  </si>
  <si>
    <t>23122501_080 (04.08.2025)</t>
  </si>
  <si>
    <t>1802-104/2025-DI/1 (19.06.2025)</t>
  </si>
  <si>
    <t>a5ff8889-8a4f-48aa-878c-d923957834ab (23.06.2025)</t>
  </si>
  <si>
    <t>ZZ-2025-1 (12.09.2025)</t>
  </si>
  <si>
    <t>LV/03/2025/00002 (04.04.2025)</t>
  </si>
  <si>
    <t>LV/03/2025/00004 (25.06.2025)</t>
  </si>
  <si>
    <t>LV1S08000001125 (27.05.2025)</t>
  </si>
  <si>
    <t>LV1S08000001225 (26.06.2025)</t>
  </si>
  <si>
    <t>LV1S08000001325 (26.06.2025)</t>
  </si>
  <si>
    <t>LV1S08000001425 (26.06.2025)</t>
  </si>
  <si>
    <t>LV1S08000001525 (27.07.2025)</t>
  </si>
  <si>
    <t>LV1S08000001625 (27.07.2025)</t>
  </si>
  <si>
    <t>LV1S08000001725 (27.07.2025)</t>
  </si>
  <si>
    <t>LV1S08000001825 (27.08.2025)</t>
  </si>
  <si>
    <t>250706098270 (01.04.2025)</t>
  </si>
  <si>
    <t>Apmaksas termiņš</t>
  </si>
  <si>
    <t>Projekts</t>
  </si>
  <si>
    <t>Rēķina summa valūtā</t>
  </si>
  <si>
    <t>Rēķina summa, euro*</t>
  </si>
  <si>
    <t>Euro</t>
  </si>
  <si>
    <t xml:space="preserve">Valsts </t>
  </si>
  <si>
    <t>Rēķina Nr., datums</t>
  </si>
  <si>
    <t>* Rēķinu summa var mainīties atkarībā no ECB noteiktā valūtas kursa maksājuma veikšanas dienā</t>
  </si>
  <si>
    <t>Kopējo rēķinu summa, kuri izrakstīti uz š.g.15.oktobri</t>
  </si>
  <si>
    <t>Kopējā rēķinu summa, kuriem apmaksas termiņš iestāsies līdz 2026.gada 9.janvārim, euro</t>
  </si>
  <si>
    <t>Rēķinu summa, kuriem apmaksas termiņš līdz 27.02.2027., euro**</t>
  </si>
  <si>
    <t>Rēķina summa, kuriem apmaksas termiņš iestājas līdz  15.04.2025., euro***</t>
  </si>
  <si>
    <t>1.Pielikums 
Ministru kabineta rīkojuma “Par finanšu līdzekļu piešķiršanu no valsts budžeta programmas “Līdzekļi neparedzētiem gadījumiem”” projekta sākotnējās ietekmes novērtējuma ziņojumam (anotācijai)</t>
  </si>
  <si>
    <t>Rēķinu summa, kuriem apmaksas termiņš līdz 16.12.2026., euro</t>
  </si>
  <si>
    <t>Rēķinu summa, kuriem apmaksas termiņš līdz 27.12.2025., euro****</t>
  </si>
  <si>
    <t>Rēķinu summa, kuriem apmaksas termiņš līdz 09.01.2026., euro****</t>
  </si>
  <si>
    <t xml:space="preserve">***Rēķina summa apmaksāta atbilstoši Ministru kabineta rīkojuma Nr.769 “Par apropriācijas pārdali no budžeta resora “74. Gadskārtējā valsts budžeta izpildes procesā pārdalāmais finansējums “20.00.00 programmā “Veselības aprūpes pasākumu īstenošana”” (prot. Nr. 49 20. §) un Finanšu ministrijas 2025.gada 16.decembra rīkojuma Nr.1.1-1/12/460 "Par apropriācijas pārdali no budžeta programmas 20.00.00 ""Veselības aprūpes pasākumu īstenošana"  piešķirtajam finansējumam. </t>
  </si>
  <si>
    <t>****Rēķinu summa apmaksāta atbilstoši Ministru kabineta 2025.gada 25.novembra rīkojuma Nr.775 “Par finanšu līdzekļu piešķiršanu no valsts budžeta programmas "Līdzekļi neparedzētiem gadījumiem"" (prot. Nr. 49 32. §) un Finanšu ministrijas 2025.gada 4.decembra rīkojuma Nr.1.1-1/12/430 "Par finanšu līdzekļu piešķiršanu no valsts budžeta programmas 02.00.00 "Līdzekļi neparezdētiem gadījumiem"" piešķirtajam finansējumam.</t>
  </si>
  <si>
    <t>Rēķinu summa, kuriem apmaksas termiņš līdz 27.11.2026., euro*****</t>
  </si>
  <si>
    <t>Rēķinu summa, kuriem apmaksas termiņš līdz 26.12.2026., euro</t>
  </si>
  <si>
    <t>**Finansējums, kas pārsniedz 33 644 413.91 euro robežu Nacionālajam veselības dienestam paliek kā nākamo periodu saistības.</t>
  </si>
  <si>
    <t>*****Veselības ministrija iesniegusi priekšlikumus apropriācijas pārdalei nozares 2025.gada valsts budžetā (apropriācijas pārdale apakšprogrammas 33.16.00 "Pārējo ambulatoro veselības aprūpes pakalpojumu nodrošināšana" ietvaros).</t>
  </si>
  <si>
    <t>Kopējā rēķinu summa, kuriem apmaksas termiņš iestāsies līdz 2026.gada 26.decembrim, euro</t>
  </si>
  <si>
    <t>Papildus nepieciešamais finansējums, lai nodrošinātu daļējus norēķinus ar  Eiropas Savienības dalībvalstīm, Eiropas Ekonomikas zonas dalībvalstīm, Šveici un Apvienoto Karalisti par Latvijas iedzīvotājiem sniegtajiem veselības aprūpes pakalpojumiem Eiropas Savienības sociālā nodrošinājuma sistēmas ietvaros atbilstoši rēķiniem.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</si>
</sst>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 #,##0.00\ _€_-;\-* #,##0.00\ _€_-;_-* &quot;-&quot;??\ _€_-;_-@_-"/>
  </numFmts>
  <fonts count="7" x14ac:knownFonts="1">
    <font>
      <sz val="11"/>
      <color theme="1"/>
      <name val="Calibri"/>
      <family val="2"/>
      <charset val="186"/>
      <scheme val="minor"/>
    </font>
    <font>
      <sz val="11"/>
      <color theme="1"/>
      <name val="Calibri"/>
      <family val="2"/>
      <charset val="186"/>
      <scheme val="minor"/>
    </font>
    <font>
      <b/>
      <sz val="10"/>
      <color theme="1"/>
      <name val="Times New Roman"/>
      <family val="1"/>
    </font>
    <font>
      <sz val="10"/>
      <name val="Arial"/>
      <family val="2"/>
    </font>
    <font>
      <sz val="10"/>
      <color theme="1"/>
      <name val="Times New Roman"/>
      <family val="1"/>
    </font>
    <font>
      <i/>
      <sz val="10"/>
      <color theme="1"/>
      <name val="Times New Roman"/>
      <family val="1"/>
      <charset val="186"/>
    </font>
    <font>
      <b/>
      <sz val="16"/>
      <color theme="1"/>
      <name val="Times New Roman"/>
      <family val="1"/>
    </font>
  </fonts>
  <fills count="10">
    <fill>
      <patternFill patternType="none"/>
    </fill>
    <fill>
      <patternFill patternType="gray125"/>
    </fill>
    <fill>
      <patternFill patternType="solid">
        <fgColor theme="0"/>
        <bgColor indexed="64"/>
      </patternFill>
    </fill>
    <fill>
      <patternFill patternType="solid">
        <fgColor theme="9" tint="0.79998168889431442"/>
        <bgColor indexed="64"/>
      </patternFill>
    </fill>
    <fill>
      <patternFill patternType="solid">
        <fgColor theme="9" tint="0.59999389629810485"/>
        <bgColor indexed="64"/>
      </patternFill>
    </fill>
    <fill>
      <patternFill patternType="solid">
        <fgColor theme="9" tint="0.39997558519241921"/>
        <bgColor indexed="64"/>
      </patternFill>
    </fill>
    <fill>
      <patternFill patternType="solid">
        <fgColor theme="7" tint="0.79998168889431442"/>
        <bgColor indexed="64"/>
      </patternFill>
    </fill>
    <fill>
      <patternFill patternType="solid">
        <fgColor theme="8" tint="0.79998168889431442"/>
        <bgColor indexed="64"/>
      </patternFill>
    </fill>
    <fill>
      <patternFill patternType="solid">
        <fgColor rgb="FFFFFF00"/>
        <bgColor indexed="64"/>
      </patternFill>
    </fill>
    <fill>
      <patternFill patternType="solid">
        <fgColor theme="2"/>
        <bgColor indexed="64"/>
      </patternFill>
    </fill>
  </fills>
  <borders count="1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top/>
      <bottom style="thin">
        <color indexed="64"/>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medium">
        <color indexed="64"/>
      </right>
      <top style="thin">
        <color indexed="64"/>
      </top>
      <bottom/>
      <diagonal/>
    </border>
    <border>
      <left style="thin">
        <color indexed="64"/>
      </left>
      <right/>
      <top/>
      <bottom/>
      <diagonal/>
    </border>
    <border>
      <left/>
      <right style="thin">
        <color indexed="64"/>
      </right>
      <top/>
      <bottom/>
      <diagonal/>
    </border>
  </borders>
  <cellStyleXfs count="4">
    <xf numFmtId="0" fontId="0" fillId="0" borderId="0"/>
    <xf numFmtId="43" fontId="1" fillId="0" borderId="0" applyFont="0" applyFill="0" applyBorder="0" applyAlignment="0" applyProtection="0"/>
    <xf numFmtId="43" fontId="1" fillId="0" borderId="0" applyFont="0" applyFill="0" applyBorder="0" applyAlignment="0" applyProtection="0"/>
    <xf numFmtId="0" fontId="3" fillId="0" borderId="0"/>
  </cellStyleXfs>
  <cellXfs count="144">
    <xf numFmtId="0" fontId="0" fillId="0" borderId="0" xfId="0"/>
    <xf numFmtId="0" fontId="2" fillId="0" borderId="0" xfId="0" applyFont="1"/>
    <xf numFmtId="0" fontId="4" fillId="0" borderId="0" xfId="0" applyFont="1"/>
    <xf numFmtId="14" fontId="4" fillId="0" borderId="1" xfId="0" applyNumberFormat="1" applyFont="1" applyBorder="1"/>
    <xf numFmtId="14" fontId="4" fillId="0" borderId="0" xfId="0" applyNumberFormat="1" applyFont="1"/>
    <xf numFmtId="0" fontId="4" fillId="2" borderId="0" xfId="0" applyFont="1" applyFill="1"/>
    <xf numFmtId="0" fontId="4" fillId="2" borderId="1" xfId="0" applyFont="1" applyFill="1" applyBorder="1"/>
    <xf numFmtId="14" fontId="4" fillId="2" borderId="1" xfId="0" applyNumberFormat="1" applyFont="1" applyFill="1" applyBorder="1"/>
    <xf numFmtId="43" fontId="4" fillId="2" borderId="1" xfId="1" applyFont="1" applyFill="1" applyBorder="1"/>
    <xf numFmtId="0" fontId="4" fillId="0" borderId="1" xfId="0" applyFont="1" applyBorder="1"/>
    <xf numFmtId="43" fontId="4" fillId="0" borderId="1" xfId="1" applyFont="1" applyFill="1" applyBorder="1"/>
    <xf numFmtId="43" fontId="4" fillId="0" borderId="3" xfId="1" applyFont="1" applyFill="1" applyBorder="1"/>
    <xf numFmtId="0" fontId="2" fillId="2" borderId="0" xfId="0" applyFont="1" applyFill="1"/>
    <xf numFmtId="0" fontId="2" fillId="4" borderId="1" xfId="0" applyFont="1" applyFill="1" applyBorder="1" applyAlignment="1">
      <alignment horizontal="center" vertical="center" wrapText="1"/>
    </xf>
    <xf numFmtId="0" fontId="2" fillId="3" borderId="1" xfId="0" applyFont="1" applyFill="1" applyBorder="1"/>
    <xf numFmtId="4" fontId="2" fillId="3" borderId="1" xfId="0" applyNumberFormat="1" applyFont="1" applyFill="1" applyBorder="1"/>
    <xf numFmtId="4" fontId="4" fillId="0" borderId="2" xfId="1" applyNumberFormat="1" applyFont="1" applyFill="1" applyBorder="1"/>
    <xf numFmtId="4" fontId="4" fillId="0" borderId="1" xfId="1" applyNumberFormat="1" applyFont="1" applyFill="1" applyBorder="1"/>
    <xf numFmtId="4" fontId="4" fillId="0" borderId="3" xfId="1" applyNumberFormat="1" applyFont="1" applyFill="1" applyBorder="1"/>
    <xf numFmtId="43" fontId="4" fillId="0" borderId="1" xfId="0" applyNumberFormat="1" applyFont="1" applyBorder="1"/>
    <xf numFmtId="164" fontId="4" fillId="0" borderId="0" xfId="0" applyNumberFormat="1" applyFont="1"/>
    <xf numFmtId="14" fontId="2" fillId="3" borderId="1" xfId="0" applyNumberFormat="1" applyFont="1" applyFill="1" applyBorder="1"/>
    <xf numFmtId="43" fontId="2" fillId="3" borderId="1" xfId="1" applyFont="1" applyFill="1" applyBorder="1"/>
    <xf numFmtId="0" fontId="4" fillId="2" borderId="1" xfId="0" applyFont="1" applyFill="1" applyBorder="1" applyAlignment="1">
      <alignment horizontal="center"/>
    </xf>
    <xf numFmtId="0" fontId="4" fillId="0" borderId="1" xfId="0" applyFont="1" applyBorder="1" applyAlignment="1">
      <alignment horizontal="center"/>
    </xf>
    <xf numFmtId="0" fontId="2" fillId="3" borderId="1" xfId="0" applyFont="1" applyFill="1" applyBorder="1" applyAlignment="1">
      <alignment horizontal="center"/>
    </xf>
    <xf numFmtId="0" fontId="4" fillId="0" borderId="0" xfId="0" applyFont="1" applyAlignment="1">
      <alignment wrapText="1"/>
    </xf>
    <xf numFmtId="0" fontId="4" fillId="2" borderId="1" xfId="0" applyFont="1" applyFill="1" applyBorder="1" applyAlignment="1">
      <alignment horizontal="left" vertical="center" wrapText="1"/>
    </xf>
    <xf numFmtId="0" fontId="4" fillId="0" borderId="1" xfId="0" applyFont="1" applyBorder="1" applyAlignment="1">
      <alignment horizontal="left" vertical="center" wrapText="1"/>
    </xf>
    <xf numFmtId="0" fontId="2" fillId="3" borderId="1" xfId="0" applyFont="1" applyFill="1" applyBorder="1" applyAlignment="1">
      <alignment horizontal="left" vertical="center" wrapText="1"/>
    </xf>
    <xf numFmtId="3" fontId="2" fillId="3" borderId="1" xfId="3" applyNumberFormat="1" applyFont="1" applyFill="1" applyBorder="1" applyAlignment="1">
      <alignment horizontal="center" vertical="center" wrapText="1"/>
    </xf>
    <xf numFmtId="43" fontId="4" fillId="0" borderId="0" xfId="0" applyNumberFormat="1" applyFont="1"/>
    <xf numFmtId="0" fontId="2" fillId="4" borderId="4" xfId="0" applyFont="1" applyFill="1" applyBorder="1" applyAlignment="1">
      <alignment horizontal="center" vertical="center" wrapText="1"/>
    </xf>
    <xf numFmtId="0" fontId="2" fillId="3" borderId="4" xfId="0" applyFont="1" applyFill="1" applyBorder="1"/>
    <xf numFmtId="43" fontId="2" fillId="3" borderId="1" xfId="0" applyNumberFormat="1" applyFont="1" applyFill="1" applyBorder="1"/>
    <xf numFmtId="0" fontId="2" fillId="3" borderId="3" xfId="0" applyFont="1" applyFill="1" applyBorder="1"/>
    <xf numFmtId="43" fontId="2" fillId="3" borderId="3" xfId="1" applyFont="1" applyFill="1" applyBorder="1"/>
    <xf numFmtId="0" fontId="4" fillId="2" borderId="1" xfId="0" applyFont="1" applyFill="1" applyBorder="1" applyAlignment="1">
      <alignment horizontal="right"/>
    </xf>
    <xf numFmtId="0" fontId="4" fillId="0" borderId="1" xfId="0" applyFont="1" applyBorder="1" applyAlignment="1">
      <alignment horizontal="right"/>
    </xf>
    <xf numFmtId="0" fontId="2" fillId="3" borderId="1" xfId="0" applyFont="1" applyFill="1" applyBorder="1" applyAlignment="1">
      <alignment horizontal="right"/>
    </xf>
    <xf numFmtId="0" fontId="4" fillId="2" borderId="4" xfId="0" applyFont="1" applyFill="1" applyBorder="1" applyAlignment="1">
      <alignment horizontal="right"/>
    </xf>
    <xf numFmtId="0" fontId="4" fillId="0" borderId="4" xfId="0" applyFont="1" applyBorder="1" applyAlignment="1">
      <alignment horizontal="right"/>
    </xf>
    <xf numFmtId="0" fontId="2" fillId="3" borderId="4" xfId="0" applyFont="1" applyFill="1" applyBorder="1" applyAlignment="1">
      <alignment horizontal="right"/>
    </xf>
    <xf numFmtId="0" fontId="2" fillId="3" borderId="6" xfId="0" applyFont="1" applyFill="1" applyBorder="1" applyAlignment="1">
      <alignment horizontal="right"/>
    </xf>
    <xf numFmtId="0" fontId="2" fillId="2" borderId="0" xfId="0" applyFont="1" applyFill="1" applyAlignment="1">
      <alignment horizontal="left" vertical="center" wrapText="1"/>
    </xf>
    <xf numFmtId="4" fontId="2" fillId="6" borderId="4" xfId="0" applyNumberFormat="1" applyFont="1" applyFill="1" applyBorder="1"/>
    <xf numFmtId="0" fontId="2" fillId="3" borderId="4" xfId="0" applyFont="1" applyFill="1" applyBorder="1" applyAlignment="1">
      <alignment horizontal="center" vertical="center" wrapText="1"/>
    </xf>
    <xf numFmtId="0" fontId="4" fillId="2" borderId="4" xfId="0" applyFont="1" applyFill="1" applyBorder="1"/>
    <xf numFmtId="0" fontId="4" fillId="0" borderId="0" xfId="0" applyFont="1" applyAlignment="1">
      <alignment horizontal="left" vertical="center" wrapText="1"/>
    </xf>
    <xf numFmtId="4" fontId="4" fillId="2" borderId="4" xfId="0" applyNumberFormat="1" applyFont="1" applyFill="1" applyBorder="1"/>
    <xf numFmtId="0" fontId="4" fillId="7" borderId="1" xfId="0" applyFont="1" applyFill="1" applyBorder="1" applyAlignment="1">
      <alignment horizontal="left" vertical="center" wrapText="1"/>
    </xf>
    <xf numFmtId="14" fontId="4" fillId="7" borderId="1" xfId="0" applyNumberFormat="1" applyFont="1" applyFill="1" applyBorder="1"/>
    <xf numFmtId="0" fontId="4" fillId="7" borderId="1" xfId="0" applyFont="1" applyFill="1" applyBorder="1" applyAlignment="1">
      <alignment horizontal="center"/>
    </xf>
    <xf numFmtId="0" fontId="4" fillId="7" borderId="1" xfId="0" applyFont="1" applyFill="1" applyBorder="1"/>
    <xf numFmtId="43" fontId="4" fillId="7" borderId="1" xfId="1" applyFont="1" applyFill="1" applyBorder="1"/>
    <xf numFmtId="0" fontId="4" fillId="7" borderId="1" xfId="0" applyFont="1" applyFill="1" applyBorder="1" applyAlignment="1">
      <alignment horizontal="right"/>
    </xf>
    <xf numFmtId="0" fontId="4" fillId="7" borderId="4" xfId="0" applyFont="1" applyFill="1" applyBorder="1" applyAlignment="1">
      <alignment horizontal="right"/>
    </xf>
    <xf numFmtId="0" fontId="4" fillId="7" borderId="4" xfId="0" applyFont="1" applyFill="1" applyBorder="1"/>
    <xf numFmtId="0" fontId="4" fillId="0" borderId="2" xfId="0" applyFont="1" applyBorder="1" applyAlignment="1">
      <alignment horizontal="left" vertical="center" wrapText="1"/>
    </xf>
    <xf numFmtId="0" fontId="4" fillId="0" borderId="2" xfId="0" applyFont="1" applyBorder="1" applyAlignment="1">
      <alignment horizontal="center"/>
    </xf>
    <xf numFmtId="0" fontId="4" fillId="0" borderId="2" xfId="0" applyFont="1" applyBorder="1"/>
    <xf numFmtId="0" fontId="4" fillId="0" borderId="2" xfId="0" applyFont="1" applyBorder="1" applyAlignment="1">
      <alignment horizontal="right"/>
    </xf>
    <xf numFmtId="0" fontId="4" fillId="0" borderId="5" xfId="0" applyFont="1" applyBorder="1" applyAlignment="1">
      <alignment horizontal="right"/>
    </xf>
    <xf numFmtId="4" fontId="2" fillId="0" borderId="4" xfId="0" applyNumberFormat="1" applyFont="1" applyBorder="1"/>
    <xf numFmtId="0" fontId="4" fillId="0" borderId="4" xfId="0" applyFont="1" applyBorder="1"/>
    <xf numFmtId="4" fontId="4" fillId="0" borderId="2" xfId="0" applyNumberFormat="1" applyFont="1" applyBorder="1"/>
    <xf numFmtId="4" fontId="4" fillId="0" borderId="1" xfId="0" applyNumberFormat="1" applyFont="1" applyBorder="1"/>
    <xf numFmtId="14" fontId="4" fillId="0" borderId="3" xfId="0" applyNumberFormat="1" applyFont="1" applyBorder="1"/>
    <xf numFmtId="0" fontId="4" fillId="0" borderId="3" xfId="0" applyFont="1" applyBorder="1"/>
    <xf numFmtId="0" fontId="4" fillId="0" borderId="6" xfId="0" applyFont="1" applyBorder="1" applyAlignment="1">
      <alignment horizontal="right"/>
    </xf>
    <xf numFmtId="0" fontId="4" fillId="0" borderId="3" xfId="0" applyFont="1" applyBorder="1" applyAlignment="1">
      <alignment horizontal="right"/>
    </xf>
    <xf numFmtId="14" fontId="4" fillId="0" borderId="2" xfId="0" applyNumberFormat="1" applyFont="1" applyBorder="1"/>
    <xf numFmtId="43" fontId="4" fillId="0" borderId="2" xfId="1" applyFont="1" applyFill="1" applyBorder="1"/>
    <xf numFmtId="4" fontId="4" fillId="0" borderId="4" xfId="0" applyNumberFormat="1" applyFont="1" applyBorder="1"/>
    <xf numFmtId="49" fontId="4" fillId="0" borderId="1" xfId="0" applyNumberFormat="1" applyFont="1" applyBorder="1" applyAlignment="1">
      <alignment horizontal="left" vertical="center" wrapText="1"/>
    </xf>
    <xf numFmtId="43" fontId="4" fillId="7" borderId="1" xfId="0" applyNumberFormat="1" applyFont="1" applyFill="1" applyBorder="1"/>
    <xf numFmtId="11" fontId="4" fillId="7" borderId="1" xfId="0" applyNumberFormat="1" applyFont="1" applyFill="1" applyBorder="1" applyAlignment="1">
      <alignment horizontal="left" vertical="center" wrapText="1"/>
    </xf>
    <xf numFmtId="0" fontId="4" fillId="7" borderId="0" xfId="0" applyFont="1" applyFill="1" applyAlignment="1">
      <alignment horizontal="left" vertical="center" wrapText="1"/>
    </xf>
    <xf numFmtId="43" fontId="4" fillId="2" borderId="4" xfId="1" applyFont="1" applyFill="1" applyBorder="1"/>
    <xf numFmtId="43" fontId="4" fillId="2" borderId="4" xfId="0" applyNumberFormat="1" applyFont="1" applyFill="1" applyBorder="1"/>
    <xf numFmtId="3" fontId="2" fillId="3" borderId="4" xfId="3" applyNumberFormat="1" applyFont="1" applyFill="1" applyBorder="1" applyAlignment="1">
      <alignment horizontal="center" vertical="center" wrapText="1"/>
    </xf>
    <xf numFmtId="4" fontId="4" fillId="0" borderId="4" xfId="1" applyNumberFormat="1" applyFont="1" applyFill="1" applyBorder="1"/>
    <xf numFmtId="3" fontId="2" fillId="3" borderId="8" xfId="3" applyNumberFormat="1" applyFont="1" applyFill="1" applyBorder="1" applyAlignment="1">
      <alignment horizontal="center" vertical="center" wrapText="1"/>
    </xf>
    <xf numFmtId="0" fontId="2" fillId="3" borderId="8" xfId="0" applyFont="1" applyFill="1" applyBorder="1"/>
    <xf numFmtId="0" fontId="4" fillId="0" borderId="8" xfId="0" applyFont="1" applyBorder="1"/>
    <xf numFmtId="43" fontId="4" fillId="2" borderId="8" xfId="1" applyFont="1" applyFill="1" applyBorder="1"/>
    <xf numFmtId="43" fontId="2" fillId="3" borderId="8" xfId="0" applyNumberFormat="1" applyFont="1" applyFill="1" applyBorder="1"/>
    <xf numFmtId="0" fontId="2" fillId="3" borderId="10" xfId="0" applyFont="1" applyFill="1" applyBorder="1"/>
    <xf numFmtId="4" fontId="4" fillId="0" borderId="10" xfId="0" applyNumberFormat="1" applyFont="1" applyBorder="1"/>
    <xf numFmtId="4" fontId="4" fillId="0" borderId="10" xfId="1" applyNumberFormat="1" applyFont="1" applyFill="1" applyBorder="1"/>
    <xf numFmtId="43" fontId="4" fillId="2" borderId="10" xfId="1" applyFont="1" applyFill="1" applyBorder="1"/>
    <xf numFmtId="43" fontId="4" fillId="2" borderId="10" xfId="0" applyNumberFormat="1" applyFont="1" applyFill="1" applyBorder="1"/>
    <xf numFmtId="0" fontId="4" fillId="0" borderId="10" xfId="0" applyFont="1" applyBorder="1"/>
    <xf numFmtId="43" fontId="4" fillId="7" borderId="10" xfId="1" applyFont="1" applyFill="1" applyBorder="1"/>
    <xf numFmtId="43" fontId="4" fillId="7" borderId="10" xfId="0" applyNumberFormat="1" applyFont="1" applyFill="1" applyBorder="1"/>
    <xf numFmtId="4" fontId="2" fillId="6" borderId="1" xfId="0" applyNumberFormat="1" applyFont="1" applyFill="1" applyBorder="1"/>
    <xf numFmtId="43" fontId="2" fillId="3" borderId="3" xfId="0" applyNumberFormat="1" applyFont="1" applyFill="1" applyBorder="1"/>
    <xf numFmtId="0" fontId="4" fillId="0" borderId="12" xfId="0" applyFont="1" applyBorder="1"/>
    <xf numFmtId="43" fontId="2" fillId="3" borderId="11" xfId="0" applyNumberFormat="1" applyFont="1" applyFill="1" applyBorder="1" applyAlignment="1">
      <alignment vertical="center"/>
    </xf>
    <xf numFmtId="4" fontId="2" fillId="6" borderId="0" xfId="0" applyNumberFormat="1" applyFont="1" applyFill="1"/>
    <xf numFmtId="3" fontId="2" fillId="5" borderId="9" xfId="3" applyNumberFormat="1" applyFont="1" applyFill="1" applyBorder="1" applyAlignment="1">
      <alignment horizontal="center" vertical="center" wrapText="1"/>
    </xf>
    <xf numFmtId="0" fontId="2" fillId="5" borderId="10" xfId="0" applyFont="1" applyFill="1" applyBorder="1"/>
    <xf numFmtId="0" fontId="4" fillId="8" borderId="1" xfId="0" applyFont="1" applyFill="1" applyBorder="1" applyAlignment="1">
      <alignment horizontal="left" vertical="center" wrapText="1"/>
    </xf>
    <xf numFmtId="14" fontId="4" fillId="8" borderId="1" xfId="0" applyNumberFormat="1" applyFont="1" applyFill="1" applyBorder="1"/>
    <xf numFmtId="0" fontId="4" fillId="8" borderId="1" xfId="0" applyFont="1" applyFill="1" applyBorder="1" applyAlignment="1">
      <alignment horizontal="center"/>
    </xf>
    <xf numFmtId="0" fontId="4" fillId="8" borderId="1" xfId="0" applyFont="1" applyFill="1" applyBorder="1"/>
    <xf numFmtId="43" fontId="4" fillId="8" borderId="1" xfId="1" applyFont="1" applyFill="1" applyBorder="1"/>
    <xf numFmtId="0" fontId="4" fillId="8" borderId="1" xfId="0" applyFont="1" applyFill="1" applyBorder="1" applyAlignment="1">
      <alignment horizontal="right"/>
    </xf>
    <xf numFmtId="0" fontId="4" fillId="8" borderId="4" xfId="0" applyFont="1" applyFill="1" applyBorder="1" applyAlignment="1">
      <alignment horizontal="right"/>
    </xf>
    <xf numFmtId="0" fontId="4" fillId="8" borderId="4" xfId="0" applyFont="1" applyFill="1" applyBorder="1"/>
    <xf numFmtId="0" fontId="4" fillId="8" borderId="10" xfId="0" applyFont="1" applyFill="1" applyBorder="1"/>
    <xf numFmtId="14" fontId="4" fillId="8" borderId="0" xfId="0" applyNumberFormat="1" applyFont="1" applyFill="1"/>
    <xf numFmtId="43" fontId="2" fillId="3" borderId="13" xfId="0" applyNumberFormat="1" applyFont="1" applyFill="1" applyBorder="1" applyAlignment="1">
      <alignment vertical="center"/>
    </xf>
    <xf numFmtId="0" fontId="4" fillId="0" borderId="0" xfId="0" applyFont="1" applyAlignment="1">
      <alignment horizontal="left" vertical="center" wrapText="1"/>
    </xf>
    <xf numFmtId="0" fontId="4" fillId="2" borderId="4" xfId="0" applyFont="1" applyFill="1" applyBorder="1" applyAlignment="1">
      <alignment horizontal="right" wrapText="1"/>
    </xf>
    <xf numFmtId="0" fontId="4" fillId="2" borderId="7" xfId="0" applyFont="1" applyFill="1" applyBorder="1" applyAlignment="1">
      <alignment horizontal="right" wrapText="1"/>
    </xf>
    <xf numFmtId="0" fontId="4" fillId="2" borderId="8" xfId="0" applyFont="1" applyFill="1" applyBorder="1" applyAlignment="1">
      <alignment horizontal="right" wrapText="1"/>
    </xf>
    <xf numFmtId="4" fontId="2" fillId="3" borderId="1" xfId="0" applyNumberFormat="1" applyFont="1" applyFill="1" applyBorder="1" applyAlignment="1">
      <alignment horizontal="center"/>
    </xf>
    <xf numFmtId="4" fontId="2" fillId="3" borderId="4" xfId="0" applyNumberFormat="1" applyFont="1" applyFill="1" applyBorder="1" applyAlignment="1">
      <alignment horizontal="center"/>
    </xf>
    <xf numFmtId="43" fontId="2" fillId="3" borderId="1" xfId="0" applyNumberFormat="1" applyFont="1" applyFill="1" applyBorder="1" applyAlignment="1">
      <alignment horizontal="center"/>
    </xf>
    <xf numFmtId="43" fontId="2" fillId="3" borderId="2" xfId="0" applyNumberFormat="1" applyFont="1" applyFill="1" applyBorder="1" applyAlignment="1">
      <alignment horizontal="center"/>
    </xf>
    <xf numFmtId="0" fontId="5" fillId="0" borderId="0" xfId="0" applyFont="1" applyAlignment="1">
      <alignment horizontal="left" wrapText="1"/>
    </xf>
    <xf numFmtId="0" fontId="5" fillId="0" borderId="0" xfId="0" applyFont="1" applyAlignment="1">
      <alignment horizontal="left"/>
    </xf>
    <xf numFmtId="0" fontId="2" fillId="0" borderId="0" xfId="0" applyFont="1" applyAlignment="1">
      <alignment horizontal="center" vertical="center" wrapText="1"/>
    </xf>
    <xf numFmtId="4" fontId="2" fillId="6" borderId="3" xfId="0" applyNumberFormat="1" applyFont="1" applyFill="1" applyBorder="1" applyAlignment="1">
      <alignment horizontal="center"/>
    </xf>
    <xf numFmtId="4" fontId="2" fillId="6" borderId="6" xfId="0" applyNumberFormat="1" applyFont="1" applyFill="1" applyBorder="1" applyAlignment="1">
      <alignment horizontal="center"/>
    </xf>
    <xf numFmtId="0" fontId="4" fillId="2" borderId="3" xfId="0" applyFont="1" applyFill="1" applyBorder="1" applyAlignment="1">
      <alignment horizontal="right" wrapText="1"/>
    </xf>
    <xf numFmtId="0" fontId="4" fillId="0" borderId="1" xfId="0" applyFont="1" applyBorder="1" applyAlignment="1">
      <alignment horizontal="right"/>
    </xf>
    <xf numFmtId="43" fontId="2" fillId="3" borderId="3" xfId="0" applyNumberFormat="1" applyFont="1" applyFill="1" applyBorder="1" applyAlignment="1">
      <alignment vertical="center"/>
    </xf>
    <xf numFmtId="3" fontId="2" fillId="3" borderId="7" xfId="3" applyNumberFormat="1" applyFont="1" applyFill="1" applyBorder="1" applyAlignment="1">
      <alignment horizontal="center" vertical="center" wrapText="1"/>
    </xf>
    <xf numFmtId="0" fontId="2" fillId="3" borderId="7" xfId="0" applyFont="1" applyFill="1" applyBorder="1"/>
    <xf numFmtId="4" fontId="4" fillId="9" borderId="7" xfId="0" applyNumberFormat="1" applyFont="1" applyFill="1" applyBorder="1"/>
    <xf numFmtId="4" fontId="4" fillId="9" borderId="7" xfId="1" applyNumberFormat="1" applyFont="1" applyFill="1" applyBorder="1"/>
    <xf numFmtId="43" fontId="4" fillId="9" borderId="7" xfId="1" applyFont="1" applyFill="1" applyBorder="1"/>
    <xf numFmtId="43" fontId="4" fillId="9" borderId="7" xfId="0" applyNumberFormat="1" applyFont="1" applyFill="1" applyBorder="1"/>
    <xf numFmtId="0" fontId="4" fillId="9" borderId="7" xfId="0" applyFont="1" applyFill="1" applyBorder="1"/>
    <xf numFmtId="43" fontId="4" fillId="8" borderId="7" xfId="1" applyFont="1" applyFill="1" applyBorder="1"/>
    <xf numFmtId="0" fontId="4" fillId="8" borderId="7" xfId="0" applyFont="1" applyFill="1" applyBorder="1"/>
    <xf numFmtId="43" fontId="2" fillId="3" borderId="7" xfId="0" applyNumberFormat="1" applyFont="1" applyFill="1" applyBorder="1" applyAlignment="1">
      <alignment vertical="center"/>
    </xf>
    <xf numFmtId="43" fontId="2" fillId="3" borderId="14" xfId="0" applyNumberFormat="1" applyFont="1" applyFill="1" applyBorder="1"/>
    <xf numFmtId="43" fontId="4" fillId="0" borderId="10" xfId="1" applyFont="1" applyFill="1" applyBorder="1"/>
    <xf numFmtId="43" fontId="4" fillId="0" borderId="10" xfId="0" applyNumberFormat="1" applyFont="1" applyBorder="1"/>
    <xf numFmtId="43" fontId="2" fillId="3" borderId="11" xfId="0" applyNumberFormat="1" applyFont="1" applyFill="1" applyBorder="1"/>
    <xf numFmtId="43" fontId="6" fillId="5" borderId="1" xfId="0" applyNumberFormat="1" applyFont="1" applyFill="1" applyBorder="1" applyAlignment="1">
      <alignment horizontal="center" vertical="center"/>
    </xf>
  </cellXfs>
  <cellStyles count="4">
    <cellStyle name="Comma" xfId="1" builtinId="3"/>
    <cellStyle name="Comma 2" xfId="2" xr:uid="{9C02D655-B939-4430-AC73-7B7C2C1A7E21}"/>
    <cellStyle name="Normal" xfId="0" builtinId="0"/>
    <cellStyle name="Normal 2 3 2" xfId="3" xr:uid="{9C332CD2-310E-4BE4-83E8-3F2707A52B94}"/>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1B3622-6783-4FF1-9683-B20625425FD8}">
  <dimension ref="A1:CL268"/>
  <sheetViews>
    <sheetView tabSelected="1" topLeftCell="A236" zoomScale="68" zoomScaleNormal="68" workbookViewId="0">
      <selection activeCell="A2" sqref="A2:O2"/>
    </sheetView>
  </sheetViews>
  <sheetFormatPr defaultRowHeight="12.75" x14ac:dyDescent="0.2"/>
  <cols>
    <col min="1" max="1" width="47.140625" style="2" customWidth="1"/>
    <col min="2" max="2" width="14.5703125" style="2" customWidth="1"/>
    <col min="3" max="3" width="11.28515625" style="2" customWidth="1"/>
    <col min="4" max="4" width="12.140625" style="2" customWidth="1"/>
    <col min="5" max="5" width="18.140625" style="2" customWidth="1"/>
    <col min="6" max="6" width="9.85546875" style="2" customWidth="1"/>
    <col min="7" max="7" width="27.42578125" style="2" customWidth="1"/>
    <col min="8" max="8" width="11.85546875" style="2" customWidth="1"/>
    <col min="9" max="9" width="24.140625" style="2" customWidth="1"/>
    <col min="10" max="13" width="22.5703125" style="2" customWidth="1"/>
    <col min="14" max="14" width="21.28515625" style="2" customWidth="1"/>
    <col min="15" max="15" width="21.42578125" style="2" customWidth="1"/>
    <col min="16" max="16" width="13.28515625" style="2" customWidth="1"/>
    <col min="17" max="16384" width="9.140625" style="2"/>
  </cols>
  <sheetData>
    <row r="1" spans="1:15" ht="50.25" customHeight="1" x14ac:dyDescent="0.2">
      <c r="E1" s="26"/>
      <c r="F1" s="26"/>
      <c r="G1" s="26"/>
      <c r="H1" s="26"/>
      <c r="J1" s="121" t="s">
        <v>313</v>
      </c>
      <c r="K1" s="121"/>
      <c r="L1" s="121"/>
      <c r="M1" s="121"/>
      <c r="N1" s="122"/>
      <c r="O1" s="122"/>
    </row>
    <row r="2" spans="1:15" ht="27" customHeight="1" x14ac:dyDescent="0.2">
      <c r="A2" s="123" t="s">
        <v>324</v>
      </c>
      <c r="B2" s="123"/>
      <c r="C2" s="123"/>
      <c r="D2" s="123"/>
      <c r="E2" s="123"/>
      <c r="F2" s="123"/>
      <c r="G2" s="123"/>
      <c r="H2" s="123"/>
      <c r="I2" s="123"/>
      <c r="J2" s="123"/>
      <c r="K2" s="123"/>
      <c r="L2" s="123"/>
      <c r="M2" s="123"/>
      <c r="N2" s="123"/>
      <c r="O2" s="123"/>
    </row>
    <row r="3" spans="1:15" ht="13.5" thickBot="1" x14ac:dyDescent="0.25">
      <c r="A3" s="1" t="s">
        <v>272</v>
      </c>
    </row>
    <row r="4" spans="1:15" ht="51" customHeight="1" x14ac:dyDescent="0.2">
      <c r="A4" s="13" t="s">
        <v>307</v>
      </c>
      <c r="B4" s="13" t="s">
        <v>301</v>
      </c>
      <c r="C4" s="13" t="s">
        <v>302</v>
      </c>
      <c r="D4" s="13" t="s">
        <v>306</v>
      </c>
      <c r="E4" s="13" t="s">
        <v>303</v>
      </c>
      <c r="F4" s="13" t="s">
        <v>29</v>
      </c>
      <c r="G4" s="13" t="s">
        <v>304</v>
      </c>
      <c r="H4" s="32" t="s">
        <v>305</v>
      </c>
      <c r="I4" s="46" t="s">
        <v>312</v>
      </c>
      <c r="J4" s="30" t="s">
        <v>315</v>
      </c>
      <c r="K4" s="80" t="s">
        <v>316</v>
      </c>
      <c r="L4" s="100" t="s">
        <v>314</v>
      </c>
      <c r="M4" s="129" t="s">
        <v>319</v>
      </c>
      <c r="N4" s="100" t="s">
        <v>320</v>
      </c>
      <c r="O4" s="82" t="s">
        <v>311</v>
      </c>
    </row>
    <row r="5" spans="1:15" s="1" customFormat="1" x14ac:dyDescent="0.2">
      <c r="A5" s="14" t="s">
        <v>225</v>
      </c>
      <c r="B5" s="14"/>
      <c r="C5" s="14"/>
      <c r="D5" s="14"/>
      <c r="E5" s="14"/>
      <c r="F5" s="14"/>
      <c r="G5" s="15">
        <f>SUM(G6:G71)</f>
        <v>10029848.60667247</v>
      </c>
      <c r="H5" s="33"/>
      <c r="I5" s="33"/>
      <c r="J5" s="14"/>
      <c r="K5" s="33"/>
      <c r="L5" s="101"/>
      <c r="M5" s="130"/>
      <c r="N5" s="101"/>
      <c r="O5" s="83"/>
    </row>
    <row r="6" spans="1:15" x14ac:dyDescent="0.2">
      <c r="A6" s="58" t="s">
        <v>37</v>
      </c>
      <c r="B6" s="4">
        <v>45762</v>
      </c>
      <c r="C6" s="59" t="s">
        <v>146</v>
      </c>
      <c r="D6" s="60" t="s">
        <v>27</v>
      </c>
      <c r="E6" s="60">
        <v>11361481.66</v>
      </c>
      <c r="F6" s="61" t="s">
        <v>28</v>
      </c>
      <c r="G6" s="16">
        <v>1023903.6479569349</v>
      </c>
      <c r="H6" s="62" t="s">
        <v>1</v>
      </c>
      <c r="I6" s="63">
        <v>278236</v>
      </c>
      <c r="J6" s="66">
        <v>745667.65</v>
      </c>
      <c r="K6" s="73"/>
      <c r="L6" s="88"/>
      <c r="M6" s="131"/>
      <c r="N6" s="92"/>
      <c r="O6" s="84"/>
    </row>
    <row r="7" spans="1:15" x14ac:dyDescent="0.2">
      <c r="A7" s="28" t="s">
        <v>148</v>
      </c>
      <c r="B7" s="3">
        <v>45772</v>
      </c>
      <c r="C7" s="24" t="s">
        <v>147</v>
      </c>
      <c r="D7" s="9" t="s">
        <v>16</v>
      </c>
      <c r="E7" s="10">
        <v>1121725.8000000033</v>
      </c>
      <c r="F7" s="38" t="s">
        <v>17</v>
      </c>
      <c r="G7" s="17">
        <v>1290749.4402862589</v>
      </c>
      <c r="H7" s="41" t="s">
        <v>1</v>
      </c>
      <c r="I7" s="64"/>
      <c r="J7" s="17">
        <v>1290749.4402862589</v>
      </c>
      <c r="K7" s="81"/>
      <c r="L7" s="89"/>
      <c r="M7" s="132"/>
      <c r="N7" s="92"/>
      <c r="O7" s="84"/>
    </row>
    <row r="8" spans="1:15" x14ac:dyDescent="0.2">
      <c r="A8" s="28" t="s">
        <v>149</v>
      </c>
      <c r="B8" s="3">
        <v>45772</v>
      </c>
      <c r="C8" s="24" t="s">
        <v>147</v>
      </c>
      <c r="D8" s="9" t="s">
        <v>16</v>
      </c>
      <c r="E8" s="10">
        <v>1786.08</v>
      </c>
      <c r="F8" s="38" t="s">
        <v>17</v>
      </c>
      <c r="G8" s="17">
        <v>2055.2097137344017</v>
      </c>
      <c r="H8" s="41" t="s">
        <v>1</v>
      </c>
      <c r="I8" s="64"/>
      <c r="J8" s="17">
        <v>2055.2097137344017</v>
      </c>
      <c r="K8" s="81"/>
      <c r="L8" s="89"/>
      <c r="M8" s="132"/>
      <c r="N8" s="92"/>
      <c r="O8" s="84"/>
    </row>
    <row r="9" spans="1:15" x14ac:dyDescent="0.2">
      <c r="A9" s="58" t="s">
        <v>233</v>
      </c>
      <c r="B9" s="3">
        <v>45774</v>
      </c>
      <c r="C9" s="59" t="s">
        <v>146</v>
      </c>
      <c r="D9" s="60" t="s">
        <v>0</v>
      </c>
      <c r="E9" s="65">
        <v>107181.07999999999</v>
      </c>
      <c r="F9" s="61" t="s">
        <v>1</v>
      </c>
      <c r="G9" s="65">
        <v>107181.07999999999</v>
      </c>
      <c r="H9" s="62" t="s">
        <v>1</v>
      </c>
      <c r="I9" s="64"/>
      <c r="J9" s="66">
        <v>107181.07999999999</v>
      </c>
      <c r="K9" s="73"/>
      <c r="L9" s="88"/>
      <c r="M9" s="131"/>
      <c r="N9" s="92"/>
      <c r="O9" s="84"/>
    </row>
    <row r="10" spans="1:15" x14ac:dyDescent="0.2">
      <c r="A10" s="28" t="s">
        <v>50</v>
      </c>
      <c r="B10" s="3">
        <v>45856</v>
      </c>
      <c r="C10" s="24" t="s">
        <v>146</v>
      </c>
      <c r="D10" s="9" t="s">
        <v>48</v>
      </c>
      <c r="E10" s="10">
        <v>45249858</v>
      </c>
      <c r="F10" s="38" t="s">
        <v>49</v>
      </c>
      <c r="G10" s="17">
        <v>304303.01000000007</v>
      </c>
      <c r="H10" s="41" t="s">
        <v>1</v>
      </c>
      <c r="I10" s="64"/>
      <c r="J10" s="17">
        <v>304303.01000000007</v>
      </c>
      <c r="K10" s="81"/>
      <c r="L10" s="89"/>
      <c r="M10" s="132"/>
      <c r="N10" s="92"/>
      <c r="O10" s="84"/>
    </row>
    <row r="11" spans="1:15" ht="14.1" customHeight="1" x14ac:dyDescent="0.2">
      <c r="A11" s="28" t="s">
        <v>47</v>
      </c>
      <c r="B11" s="3">
        <v>45862</v>
      </c>
      <c r="C11" s="24" t="s">
        <v>146</v>
      </c>
      <c r="D11" s="9" t="s">
        <v>48</v>
      </c>
      <c r="E11" s="10">
        <v>11448010</v>
      </c>
      <c r="F11" s="38" t="s">
        <v>49</v>
      </c>
      <c r="G11" s="17">
        <v>76987.289999999994</v>
      </c>
      <c r="H11" s="41" t="s">
        <v>1</v>
      </c>
      <c r="I11" s="64"/>
      <c r="J11" s="17">
        <v>76987.289999999994</v>
      </c>
      <c r="K11" s="81"/>
      <c r="L11" s="89"/>
      <c r="M11" s="132"/>
      <c r="N11" s="92"/>
      <c r="O11" s="84"/>
    </row>
    <row r="12" spans="1:15" x14ac:dyDescent="0.2">
      <c r="A12" s="28" t="s">
        <v>67</v>
      </c>
      <c r="B12" s="3">
        <v>45894</v>
      </c>
      <c r="C12" s="24" t="s">
        <v>146</v>
      </c>
      <c r="D12" s="9" t="s">
        <v>0</v>
      </c>
      <c r="E12" s="17">
        <f>165642-145</f>
        <v>165497</v>
      </c>
      <c r="F12" s="38" t="s">
        <v>1</v>
      </c>
      <c r="G12" s="17">
        <f>165642-145</f>
        <v>165497</v>
      </c>
      <c r="H12" s="41" t="s">
        <v>1</v>
      </c>
      <c r="I12" s="64"/>
      <c r="J12" s="17">
        <f>165642-145</f>
        <v>165497</v>
      </c>
      <c r="K12" s="81"/>
      <c r="L12" s="89"/>
      <c r="M12" s="132"/>
      <c r="N12" s="92"/>
      <c r="O12" s="84"/>
    </row>
    <row r="13" spans="1:15" x14ac:dyDescent="0.2">
      <c r="A13" s="28" t="s">
        <v>68</v>
      </c>
      <c r="B13" s="3">
        <v>45894</v>
      </c>
      <c r="C13" s="24" t="s">
        <v>146</v>
      </c>
      <c r="D13" s="9" t="s">
        <v>0</v>
      </c>
      <c r="E13" s="17">
        <v>33673.82</v>
      </c>
      <c r="F13" s="38" t="s">
        <v>1</v>
      </c>
      <c r="G13" s="17">
        <v>33673.82</v>
      </c>
      <c r="H13" s="41" t="s">
        <v>1</v>
      </c>
      <c r="I13" s="64"/>
      <c r="J13" s="17">
        <v>33673.82</v>
      </c>
      <c r="K13" s="81"/>
      <c r="L13" s="89"/>
      <c r="M13" s="132"/>
      <c r="N13" s="92"/>
      <c r="O13" s="84"/>
    </row>
    <row r="14" spans="1:15" x14ac:dyDescent="0.2">
      <c r="A14" s="28" t="s">
        <v>69</v>
      </c>
      <c r="B14" s="3">
        <v>45895</v>
      </c>
      <c r="C14" s="24" t="s">
        <v>146</v>
      </c>
      <c r="D14" s="9" t="s">
        <v>0</v>
      </c>
      <c r="E14" s="17">
        <v>157.44</v>
      </c>
      <c r="F14" s="38" t="s">
        <v>1</v>
      </c>
      <c r="G14" s="17">
        <v>157.44</v>
      </c>
      <c r="H14" s="41" t="s">
        <v>1</v>
      </c>
      <c r="I14" s="64"/>
      <c r="J14" s="17">
        <v>157.44</v>
      </c>
      <c r="K14" s="81"/>
      <c r="L14" s="89"/>
      <c r="M14" s="132"/>
      <c r="N14" s="92"/>
      <c r="O14" s="84"/>
    </row>
    <row r="15" spans="1:15" x14ac:dyDescent="0.2">
      <c r="A15" s="28" t="s">
        <v>58</v>
      </c>
      <c r="B15" s="3">
        <v>45904</v>
      </c>
      <c r="C15" s="24" t="s">
        <v>146</v>
      </c>
      <c r="D15" s="9" t="s">
        <v>19</v>
      </c>
      <c r="E15" s="9">
        <v>661345.09000000008</v>
      </c>
      <c r="F15" s="38" t="s">
        <v>20</v>
      </c>
      <c r="G15" s="17">
        <v>57668.740000000005</v>
      </c>
      <c r="H15" s="41" t="s">
        <v>1</v>
      </c>
      <c r="I15" s="64"/>
      <c r="J15" s="17">
        <v>57668.740000000005</v>
      </c>
      <c r="K15" s="81"/>
      <c r="L15" s="89"/>
      <c r="M15" s="132"/>
      <c r="N15" s="92"/>
      <c r="O15" s="84"/>
    </row>
    <row r="16" spans="1:15" x14ac:dyDescent="0.2">
      <c r="A16" s="28" t="s">
        <v>46</v>
      </c>
      <c r="B16" s="3">
        <v>45906</v>
      </c>
      <c r="C16" s="24" t="s">
        <v>146</v>
      </c>
      <c r="D16" s="9" t="s">
        <v>13</v>
      </c>
      <c r="E16" s="17">
        <v>14435.5</v>
      </c>
      <c r="F16" s="38" t="s">
        <v>1</v>
      </c>
      <c r="G16" s="17">
        <v>14435.5</v>
      </c>
      <c r="H16" s="41" t="s">
        <v>1</v>
      </c>
      <c r="I16" s="64"/>
      <c r="J16" s="17">
        <v>14435.5</v>
      </c>
      <c r="K16" s="81"/>
      <c r="L16" s="89"/>
      <c r="M16" s="132"/>
      <c r="N16" s="92"/>
      <c r="O16" s="84"/>
    </row>
    <row r="17" spans="1:15" x14ac:dyDescent="0.2">
      <c r="A17" s="28" t="s">
        <v>43</v>
      </c>
      <c r="B17" s="3">
        <v>45913</v>
      </c>
      <c r="C17" s="24" t="s">
        <v>146</v>
      </c>
      <c r="D17" s="9" t="s">
        <v>7</v>
      </c>
      <c r="E17" s="10">
        <v>820586.2</v>
      </c>
      <c r="F17" s="38" t="s">
        <v>8</v>
      </c>
      <c r="G17" s="17">
        <v>32463.749999999993</v>
      </c>
      <c r="H17" s="41" t="s">
        <v>1</v>
      </c>
      <c r="I17" s="64"/>
      <c r="J17" s="17">
        <v>32463.749999999993</v>
      </c>
      <c r="K17" s="81"/>
      <c r="L17" s="89"/>
      <c r="M17" s="132"/>
      <c r="N17" s="92"/>
      <c r="O17" s="84"/>
    </row>
    <row r="18" spans="1:15" x14ac:dyDescent="0.2">
      <c r="A18" s="28" t="s">
        <v>75</v>
      </c>
      <c r="B18" s="3">
        <v>45919</v>
      </c>
      <c r="C18" s="24" t="s">
        <v>146</v>
      </c>
      <c r="D18" s="9" t="s">
        <v>4</v>
      </c>
      <c r="E18" s="17">
        <v>132217.40999999997</v>
      </c>
      <c r="F18" s="38" t="s">
        <v>1</v>
      </c>
      <c r="G18" s="17">
        <v>132217.40999999997</v>
      </c>
      <c r="H18" s="41" t="s">
        <v>1</v>
      </c>
      <c r="I18" s="64"/>
      <c r="J18" s="17">
        <v>132217.40999999997</v>
      </c>
      <c r="K18" s="81"/>
      <c r="L18" s="89"/>
      <c r="M18" s="132"/>
      <c r="N18" s="92"/>
      <c r="O18" s="84"/>
    </row>
    <row r="19" spans="1:15" x14ac:dyDescent="0.2">
      <c r="A19" s="28" t="s">
        <v>119</v>
      </c>
      <c r="B19" s="3">
        <v>45926</v>
      </c>
      <c r="C19" s="24" t="s">
        <v>146</v>
      </c>
      <c r="D19" s="9" t="s">
        <v>25</v>
      </c>
      <c r="E19" s="10">
        <v>223131</v>
      </c>
      <c r="F19" s="38" t="s">
        <v>26</v>
      </c>
      <c r="G19" s="66">
        <v>562.07113708499162</v>
      </c>
      <c r="H19" s="41" t="s">
        <v>1</v>
      </c>
      <c r="I19" s="64"/>
      <c r="J19" s="66">
        <v>562.07113708499162</v>
      </c>
      <c r="K19" s="73"/>
      <c r="L19" s="88"/>
      <c r="M19" s="131"/>
      <c r="N19" s="92"/>
      <c r="O19" s="84"/>
    </row>
    <row r="20" spans="1:15" x14ac:dyDescent="0.2">
      <c r="A20" s="28" t="s">
        <v>70</v>
      </c>
      <c r="B20" s="3">
        <v>45927</v>
      </c>
      <c r="C20" s="24" t="s">
        <v>146</v>
      </c>
      <c r="D20" s="9" t="s">
        <v>0</v>
      </c>
      <c r="E20" s="17">
        <v>112398.82</v>
      </c>
      <c r="F20" s="38" t="s">
        <v>1</v>
      </c>
      <c r="G20" s="17">
        <v>112398.82</v>
      </c>
      <c r="H20" s="41" t="s">
        <v>1</v>
      </c>
      <c r="I20" s="64"/>
      <c r="J20" s="17">
        <v>112398.82</v>
      </c>
      <c r="K20" s="81"/>
      <c r="L20" s="89"/>
      <c r="M20" s="132"/>
      <c r="N20" s="92"/>
      <c r="O20" s="84"/>
    </row>
    <row r="21" spans="1:15" x14ac:dyDescent="0.2">
      <c r="A21" s="28" t="s">
        <v>71</v>
      </c>
      <c r="B21" s="3">
        <v>45927</v>
      </c>
      <c r="C21" s="24" t="s">
        <v>146</v>
      </c>
      <c r="D21" s="9" t="s">
        <v>0</v>
      </c>
      <c r="E21" s="17">
        <v>60060.74</v>
      </c>
      <c r="F21" s="38" t="s">
        <v>1</v>
      </c>
      <c r="G21" s="17">
        <v>60060.74</v>
      </c>
      <c r="H21" s="41" t="s">
        <v>1</v>
      </c>
      <c r="I21" s="64"/>
      <c r="J21" s="17">
        <v>60060.74</v>
      </c>
      <c r="K21" s="81"/>
      <c r="L21" s="89"/>
      <c r="M21" s="132"/>
      <c r="N21" s="92"/>
      <c r="O21" s="84"/>
    </row>
    <row r="22" spans="1:15" x14ac:dyDescent="0.2">
      <c r="A22" s="28" t="s">
        <v>62</v>
      </c>
      <c r="B22" s="3">
        <v>45928</v>
      </c>
      <c r="C22" s="24" t="s">
        <v>146</v>
      </c>
      <c r="D22" s="9" t="s">
        <v>23</v>
      </c>
      <c r="E22" s="17">
        <v>26341.23</v>
      </c>
      <c r="F22" s="38" t="s">
        <v>1</v>
      </c>
      <c r="G22" s="17">
        <v>26341.23</v>
      </c>
      <c r="H22" s="41" t="s">
        <v>1</v>
      </c>
      <c r="I22" s="64"/>
      <c r="J22" s="17">
        <v>26341.23</v>
      </c>
      <c r="K22" s="81"/>
      <c r="L22" s="89"/>
      <c r="M22" s="132"/>
      <c r="N22" s="92"/>
      <c r="O22" s="84"/>
    </row>
    <row r="23" spans="1:15" x14ac:dyDescent="0.2">
      <c r="A23" s="28" t="s">
        <v>63</v>
      </c>
      <c r="B23" s="67">
        <v>45928</v>
      </c>
      <c r="C23" s="24" t="s">
        <v>146</v>
      </c>
      <c r="D23" s="68" t="s">
        <v>23</v>
      </c>
      <c r="E23" s="18">
        <v>23633.209999999995</v>
      </c>
      <c r="F23" s="38" t="s">
        <v>1</v>
      </c>
      <c r="G23" s="18">
        <v>23633.209999999995</v>
      </c>
      <c r="H23" s="69" t="s">
        <v>1</v>
      </c>
      <c r="I23" s="64"/>
      <c r="J23" s="17">
        <v>23633.209999999995</v>
      </c>
      <c r="K23" s="81"/>
      <c r="L23" s="89"/>
      <c r="M23" s="132"/>
      <c r="N23" s="92"/>
      <c r="O23" s="84"/>
    </row>
    <row r="24" spans="1:15" x14ac:dyDescent="0.2">
      <c r="A24" s="28" t="s">
        <v>65</v>
      </c>
      <c r="B24" s="67">
        <v>45932</v>
      </c>
      <c r="C24" s="24" t="s">
        <v>146</v>
      </c>
      <c r="D24" s="68" t="s">
        <v>2</v>
      </c>
      <c r="E24" s="11">
        <v>37807.75</v>
      </c>
      <c r="F24" s="70" t="s">
        <v>3</v>
      </c>
      <c r="G24" s="18">
        <v>38525.07</v>
      </c>
      <c r="H24" s="69" t="s">
        <v>1</v>
      </c>
      <c r="I24" s="64"/>
      <c r="J24" s="17">
        <v>38525.07</v>
      </c>
      <c r="K24" s="81"/>
      <c r="L24" s="89"/>
      <c r="M24" s="132"/>
      <c r="N24" s="92"/>
      <c r="O24" s="84"/>
    </row>
    <row r="25" spans="1:15" x14ac:dyDescent="0.2">
      <c r="A25" s="48" t="s">
        <v>66</v>
      </c>
      <c r="B25" s="67">
        <v>45932</v>
      </c>
      <c r="C25" s="24" t="s">
        <v>146</v>
      </c>
      <c r="D25" s="68" t="s">
        <v>0</v>
      </c>
      <c r="E25" s="18">
        <f>4430.99-935.33</f>
        <v>3495.66</v>
      </c>
      <c r="F25" s="70" t="s">
        <v>1</v>
      </c>
      <c r="G25" s="18">
        <f>4430.99-935.33</f>
        <v>3495.66</v>
      </c>
      <c r="H25" s="69" t="s">
        <v>1</v>
      </c>
      <c r="I25" s="64"/>
      <c r="J25" s="17">
        <f>4430.99-935.33</f>
        <v>3495.66</v>
      </c>
      <c r="K25" s="81"/>
      <c r="L25" s="89"/>
      <c r="M25" s="132"/>
      <c r="N25" s="92"/>
      <c r="O25" s="84"/>
    </row>
    <row r="26" spans="1:15" x14ac:dyDescent="0.2">
      <c r="A26" s="28" t="s">
        <v>157</v>
      </c>
      <c r="B26" s="3">
        <v>45934</v>
      </c>
      <c r="C26" s="24" t="s">
        <v>147</v>
      </c>
      <c r="D26" s="9" t="s">
        <v>27</v>
      </c>
      <c r="E26" s="10">
        <v>11024.1</v>
      </c>
      <c r="F26" s="38" t="s">
        <v>28</v>
      </c>
      <c r="G26" s="17">
        <v>956.45485951297837</v>
      </c>
      <c r="H26" s="41" t="s">
        <v>1</v>
      </c>
      <c r="I26" s="64"/>
      <c r="J26" s="17">
        <v>956.45485951297837</v>
      </c>
      <c r="K26" s="81"/>
      <c r="L26" s="89"/>
      <c r="M26" s="132"/>
      <c r="N26" s="92"/>
      <c r="O26" s="84"/>
    </row>
    <row r="27" spans="1:15" x14ac:dyDescent="0.2">
      <c r="A27" s="28" t="s">
        <v>153</v>
      </c>
      <c r="B27" s="3">
        <v>45942</v>
      </c>
      <c r="C27" s="24" t="s">
        <v>147</v>
      </c>
      <c r="D27" s="9" t="s">
        <v>27</v>
      </c>
      <c r="E27" s="10">
        <v>20100</v>
      </c>
      <c r="F27" s="38" t="s">
        <v>28</v>
      </c>
      <c r="G27" s="17">
        <v>1737.2650000000001</v>
      </c>
      <c r="H27" s="41" t="s">
        <v>1</v>
      </c>
      <c r="I27" s="64"/>
      <c r="J27" s="17">
        <v>1737.2650000000001</v>
      </c>
      <c r="K27" s="81"/>
      <c r="L27" s="89"/>
      <c r="M27" s="132"/>
      <c r="N27" s="92"/>
      <c r="O27" s="84"/>
    </row>
    <row r="28" spans="1:15" x14ac:dyDescent="0.2">
      <c r="A28" s="58" t="s">
        <v>154</v>
      </c>
      <c r="B28" s="71">
        <v>45945</v>
      </c>
      <c r="C28" s="24" t="s">
        <v>147</v>
      </c>
      <c r="D28" s="60" t="s">
        <v>27</v>
      </c>
      <c r="E28" s="72">
        <v>302697</v>
      </c>
      <c r="F28" s="61" t="s">
        <v>28</v>
      </c>
      <c r="G28" s="16">
        <v>26510.509999999995</v>
      </c>
      <c r="H28" s="62" t="s">
        <v>1</v>
      </c>
      <c r="I28" s="64"/>
      <c r="J28" s="17">
        <v>26510.509999999995</v>
      </c>
      <c r="K28" s="81"/>
      <c r="L28" s="89"/>
      <c r="M28" s="132"/>
      <c r="N28" s="92"/>
      <c r="O28" s="84"/>
    </row>
    <row r="29" spans="1:15" x14ac:dyDescent="0.2">
      <c r="A29" s="58" t="s">
        <v>52</v>
      </c>
      <c r="B29" s="71">
        <v>45948</v>
      </c>
      <c r="C29" s="24" t="s">
        <v>146</v>
      </c>
      <c r="D29" s="60" t="s">
        <v>18</v>
      </c>
      <c r="E29" s="16">
        <v>1547636.6000000008</v>
      </c>
      <c r="F29" s="61" t="s">
        <v>1</v>
      </c>
      <c r="G29" s="16">
        <v>1547636.6000000008</v>
      </c>
      <c r="H29" s="62" t="s">
        <v>1</v>
      </c>
      <c r="I29" s="64"/>
      <c r="J29" s="17">
        <v>1547636.6000000008</v>
      </c>
      <c r="K29" s="81"/>
      <c r="L29" s="89"/>
      <c r="M29" s="132"/>
      <c r="N29" s="92"/>
      <c r="O29" s="84"/>
    </row>
    <row r="30" spans="1:15" x14ac:dyDescent="0.2">
      <c r="A30" s="58" t="s">
        <v>39</v>
      </c>
      <c r="B30" s="71">
        <v>45949</v>
      </c>
      <c r="C30" s="24" t="s">
        <v>146</v>
      </c>
      <c r="D30" s="60" t="s">
        <v>30</v>
      </c>
      <c r="E30" s="16">
        <v>68483.819999999992</v>
      </c>
      <c r="F30" s="61" t="s">
        <v>1</v>
      </c>
      <c r="G30" s="16">
        <v>68483.819999999992</v>
      </c>
      <c r="H30" s="62" t="s">
        <v>1</v>
      </c>
      <c r="I30" s="64"/>
      <c r="J30" s="17">
        <v>68483.819999999992</v>
      </c>
      <c r="K30" s="81"/>
      <c r="L30" s="89"/>
      <c r="M30" s="132"/>
      <c r="N30" s="92"/>
      <c r="O30" s="84"/>
    </row>
    <row r="31" spans="1:15" x14ac:dyDescent="0.2">
      <c r="A31" s="28" t="s">
        <v>54</v>
      </c>
      <c r="B31" s="3">
        <v>45956</v>
      </c>
      <c r="C31" s="24" t="s">
        <v>146</v>
      </c>
      <c r="D31" s="9" t="s">
        <v>32</v>
      </c>
      <c r="E31" s="17">
        <v>135060.67000000004</v>
      </c>
      <c r="F31" s="61" t="s">
        <v>1</v>
      </c>
      <c r="G31" s="17">
        <v>135060.67000000004</v>
      </c>
      <c r="H31" s="41" t="s">
        <v>1</v>
      </c>
      <c r="I31" s="64"/>
      <c r="J31" s="17">
        <v>135060.67000000004</v>
      </c>
      <c r="K31" s="81"/>
      <c r="L31" s="89"/>
      <c r="M31" s="132"/>
      <c r="N31" s="92"/>
      <c r="O31" s="84"/>
    </row>
    <row r="32" spans="1:15" x14ac:dyDescent="0.2">
      <c r="A32" s="28" t="s">
        <v>61</v>
      </c>
      <c r="B32" s="3">
        <v>45956</v>
      </c>
      <c r="C32" s="24" t="s">
        <v>146</v>
      </c>
      <c r="D32" s="9" t="s">
        <v>22</v>
      </c>
      <c r="E32" s="17">
        <v>4855.4000000000005</v>
      </c>
      <c r="F32" s="61" t="s">
        <v>1</v>
      </c>
      <c r="G32" s="17">
        <v>4855.4000000000005</v>
      </c>
      <c r="H32" s="41" t="s">
        <v>1</v>
      </c>
      <c r="I32" s="64"/>
      <c r="J32" s="17">
        <v>4855.4000000000005</v>
      </c>
      <c r="K32" s="81"/>
      <c r="L32" s="89"/>
      <c r="M32" s="132"/>
      <c r="N32" s="92"/>
      <c r="O32" s="84"/>
    </row>
    <row r="33" spans="1:15" x14ac:dyDescent="0.2">
      <c r="A33" s="28" t="s">
        <v>72</v>
      </c>
      <c r="B33" s="3">
        <v>45956</v>
      </c>
      <c r="C33" s="24" t="s">
        <v>146</v>
      </c>
      <c r="D33" s="9" t="s">
        <v>0</v>
      </c>
      <c r="E33" s="17">
        <v>27416.059999999998</v>
      </c>
      <c r="F33" s="61" t="s">
        <v>1</v>
      </c>
      <c r="G33" s="17">
        <v>27416.059999999998</v>
      </c>
      <c r="H33" s="41" t="s">
        <v>1</v>
      </c>
      <c r="I33" s="64"/>
      <c r="J33" s="17">
        <v>27416.059999999998</v>
      </c>
      <c r="K33" s="81"/>
      <c r="L33" s="89"/>
      <c r="M33" s="132"/>
      <c r="N33" s="92"/>
      <c r="O33" s="84"/>
    </row>
    <row r="34" spans="1:15" x14ac:dyDescent="0.2">
      <c r="A34" s="28" t="s">
        <v>73</v>
      </c>
      <c r="B34" s="3">
        <v>45956</v>
      </c>
      <c r="C34" s="24" t="s">
        <v>146</v>
      </c>
      <c r="D34" s="9" t="s">
        <v>0</v>
      </c>
      <c r="E34" s="17">
        <v>50.79</v>
      </c>
      <c r="F34" s="61" t="s">
        <v>1</v>
      </c>
      <c r="G34" s="17">
        <v>50.79</v>
      </c>
      <c r="H34" s="41" t="s">
        <v>1</v>
      </c>
      <c r="I34" s="64"/>
      <c r="J34" s="17">
        <v>50.79</v>
      </c>
      <c r="K34" s="81"/>
      <c r="L34" s="89"/>
      <c r="M34" s="132"/>
      <c r="N34" s="92"/>
      <c r="O34" s="84"/>
    </row>
    <row r="35" spans="1:15" x14ac:dyDescent="0.2">
      <c r="A35" s="28" t="s">
        <v>88</v>
      </c>
      <c r="B35" s="3">
        <v>45956</v>
      </c>
      <c r="C35" s="24" t="s">
        <v>146</v>
      </c>
      <c r="D35" s="9" t="s">
        <v>0</v>
      </c>
      <c r="E35" s="17">
        <v>1487791.2299999986</v>
      </c>
      <c r="F35" s="61" t="s">
        <v>1</v>
      </c>
      <c r="G35" s="17">
        <v>1487791.2299999986</v>
      </c>
      <c r="H35" s="41" t="s">
        <v>1</v>
      </c>
      <c r="I35" s="64"/>
      <c r="J35" s="17">
        <v>1487791.2299999986</v>
      </c>
      <c r="K35" s="81"/>
      <c r="L35" s="89"/>
      <c r="M35" s="132"/>
      <c r="N35" s="92"/>
      <c r="O35" s="84"/>
    </row>
    <row r="36" spans="1:15" x14ac:dyDescent="0.2">
      <c r="A36" s="28" t="s">
        <v>64</v>
      </c>
      <c r="B36" s="3">
        <v>45959</v>
      </c>
      <c r="C36" s="24" t="s">
        <v>146</v>
      </c>
      <c r="D36" s="9" t="s">
        <v>24</v>
      </c>
      <c r="E36" s="17">
        <v>303615.08999999973</v>
      </c>
      <c r="F36" s="61" t="s">
        <v>1</v>
      </c>
      <c r="G36" s="17">
        <v>303615.08999999973</v>
      </c>
      <c r="H36" s="41" t="s">
        <v>1</v>
      </c>
      <c r="I36" s="64"/>
      <c r="J36" s="17">
        <v>303615.08999999973</v>
      </c>
      <c r="K36" s="81"/>
      <c r="L36" s="89"/>
      <c r="M36" s="132"/>
      <c r="N36" s="92"/>
      <c r="O36" s="84"/>
    </row>
    <row r="37" spans="1:15" x14ac:dyDescent="0.2">
      <c r="A37" s="28" t="s">
        <v>78</v>
      </c>
      <c r="B37" s="3">
        <v>45963</v>
      </c>
      <c r="C37" s="24" t="s">
        <v>146</v>
      </c>
      <c r="D37" s="9" t="s">
        <v>13</v>
      </c>
      <c r="E37" s="17">
        <v>100582.38999999994</v>
      </c>
      <c r="F37" s="61" t="s">
        <v>1</v>
      </c>
      <c r="G37" s="17">
        <v>100582.38999999994</v>
      </c>
      <c r="H37" s="41" t="s">
        <v>1</v>
      </c>
      <c r="I37" s="73"/>
      <c r="J37" s="17">
        <v>100582.38999999994</v>
      </c>
      <c r="K37" s="81"/>
      <c r="L37" s="89"/>
      <c r="M37" s="132"/>
      <c r="N37" s="92"/>
      <c r="O37" s="84"/>
    </row>
    <row r="38" spans="1:15" x14ac:dyDescent="0.2">
      <c r="A38" s="28" t="s">
        <v>231</v>
      </c>
      <c r="B38" s="3">
        <v>45965</v>
      </c>
      <c r="C38" s="24" t="s">
        <v>232</v>
      </c>
      <c r="D38" s="9" t="s">
        <v>23</v>
      </c>
      <c r="E38" s="17">
        <v>763.55</v>
      </c>
      <c r="F38" s="61" t="s">
        <v>1</v>
      </c>
      <c r="G38" s="17">
        <v>763.55</v>
      </c>
      <c r="H38" s="41" t="s">
        <v>1</v>
      </c>
      <c r="I38" s="64"/>
      <c r="J38" s="17">
        <v>763.55</v>
      </c>
      <c r="K38" s="81"/>
      <c r="L38" s="89"/>
      <c r="M38" s="132"/>
      <c r="N38" s="92"/>
      <c r="O38" s="84"/>
    </row>
    <row r="39" spans="1:15" x14ac:dyDescent="0.2">
      <c r="A39" s="28" t="s">
        <v>59</v>
      </c>
      <c r="B39" s="3">
        <v>45967</v>
      </c>
      <c r="C39" s="24" t="s">
        <v>146</v>
      </c>
      <c r="D39" s="9" t="s">
        <v>21</v>
      </c>
      <c r="E39" s="17">
        <v>1223.7300000000002</v>
      </c>
      <c r="F39" s="61" t="s">
        <v>1</v>
      </c>
      <c r="G39" s="17">
        <v>1223.7300000000002</v>
      </c>
      <c r="H39" s="41" t="s">
        <v>1</v>
      </c>
      <c r="I39" s="73"/>
      <c r="J39" s="17">
        <v>1223.7300000000002</v>
      </c>
      <c r="K39" s="81"/>
      <c r="L39" s="89"/>
      <c r="M39" s="132"/>
      <c r="N39" s="92"/>
      <c r="O39" s="84"/>
    </row>
    <row r="40" spans="1:15" x14ac:dyDescent="0.2">
      <c r="A40" s="28" t="s">
        <v>42</v>
      </c>
      <c r="B40" s="3">
        <v>45971</v>
      </c>
      <c r="C40" s="24" t="s">
        <v>146</v>
      </c>
      <c r="D40" s="9" t="s">
        <v>5</v>
      </c>
      <c r="E40" s="10">
        <v>115242.1</v>
      </c>
      <c r="F40" s="38" t="s">
        <v>6</v>
      </c>
      <c r="G40" s="17">
        <v>58923.253911442887</v>
      </c>
      <c r="H40" s="41" t="s">
        <v>1</v>
      </c>
      <c r="I40" s="64"/>
      <c r="J40" s="17">
        <v>58923.253911442887</v>
      </c>
      <c r="K40" s="81"/>
      <c r="L40" s="89"/>
      <c r="M40" s="132"/>
      <c r="N40" s="92"/>
      <c r="O40" s="84"/>
    </row>
    <row r="41" spans="1:15" x14ac:dyDescent="0.2">
      <c r="A41" s="28" t="s">
        <v>45</v>
      </c>
      <c r="B41" s="3">
        <v>45976</v>
      </c>
      <c r="C41" s="24" t="s">
        <v>146</v>
      </c>
      <c r="D41" s="9" t="s">
        <v>12</v>
      </c>
      <c r="E41" s="17">
        <v>5168.8900000000021</v>
      </c>
      <c r="F41" s="38" t="s">
        <v>1</v>
      </c>
      <c r="G41" s="17">
        <v>5168.8900000000021</v>
      </c>
      <c r="H41" s="41" t="s">
        <v>1</v>
      </c>
      <c r="I41" s="64"/>
      <c r="J41" s="17">
        <v>5168.8900000000021</v>
      </c>
      <c r="K41" s="81"/>
      <c r="L41" s="89"/>
      <c r="M41" s="132"/>
      <c r="N41" s="92"/>
      <c r="O41" s="84"/>
    </row>
    <row r="42" spans="1:15" x14ac:dyDescent="0.2">
      <c r="A42" s="28" t="s">
        <v>92</v>
      </c>
      <c r="B42" s="3">
        <v>45976</v>
      </c>
      <c r="C42" s="24" t="s">
        <v>146</v>
      </c>
      <c r="D42" s="9" t="s">
        <v>27</v>
      </c>
      <c r="E42" s="10">
        <v>3633318.7</v>
      </c>
      <c r="F42" s="38" t="s">
        <v>28</v>
      </c>
      <c r="G42" s="17">
        <v>319602.0573942833</v>
      </c>
      <c r="H42" s="41" t="s">
        <v>1</v>
      </c>
      <c r="I42" s="73"/>
      <c r="J42" s="17">
        <v>319602.0573942833</v>
      </c>
      <c r="K42" s="81"/>
      <c r="L42" s="89"/>
      <c r="M42" s="132"/>
      <c r="N42" s="92"/>
      <c r="O42" s="84"/>
    </row>
    <row r="43" spans="1:15" x14ac:dyDescent="0.2">
      <c r="A43" s="28" t="s">
        <v>44</v>
      </c>
      <c r="B43" s="3">
        <v>45977</v>
      </c>
      <c r="C43" s="24" t="s">
        <v>146</v>
      </c>
      <c r="D43" s="9" t="s">
        <v>9</v>
      </c>
      <c r="E43" s="10">
        <v>795722.66</v>
      </c>
      <c r="F43" s="38" t="s">
        <v>10</v>
      </c>
      <c r="G43" s="17">
        <v>106676.68000000002</v>
      </c>
      <c r="H43" s="41" t="s">
        <v>1</v>
      </c>
      <c r="I43" s="73"/>
      <c r="J43" s="17">
        <v>106676.68000000002</v>
      </c>
      <c r="K43" s="81"/>
      <c r="L43" s="89"/>
      <c r="M43" s="132"/>
      <c r="N43" s="92"/>
      <c r="O43" s="84"/>
    </row>
    <row r="44" spans="1:15" x14ac:dyDescent="0.2">
      <c r="A44" s="28" t="s">
        <v>53</v>
      </c>
      <c r="B44" s="3">
        <v>45978</v>
      </c>
      <c r="C44" s="24" t="s">
        <v>146</v>
      </c>
      <c r="D44" s="9" t="s">
        <v>32</v>
      </c>
      <c r="E44" s="17">
        <v>28676.49</v>
      </c>
      <c r="F44" s="38" t="s">
        <v>1</v>
      </c>
      <c r="G44" s="17">
        <v>28676.49</v>
      </c>
      <c r="H44" s="41" t="s">
        <v>1</v>
      </c>
      <c r="I44" s="64"/>
      <c r="J44" s="17">
        <v>28676.49</v>
      </c>
      <c r="K44" s="81"/>
      <c r="L44" s="89"/>
      <c r="M44" s="132"/>
      <c r="N44" s="92"/>
      <c r="O44" s="84"/>
    </row>
    <row r="45" spans="1:15" x14ac:dyDescent="0.2">
      <c r="A45" s="28" t="s">
        <v>41</v>
      </c>
      <c r="B45" s="3">
        <v>45982</v>
      </c>
      <c r="C45" s="24" t="s">
        <v>146</v>
      </c>
      <c r="D45" s="9" t="s">
        <v>4</v>
      </c>
      <c r="E45" s="17">
        <v>852.16</v>
      </c>
      <c r="F45" s="38" t="s">
        <v>1</v>
      </c>
      <c r="G45" s="17">
        <v>852.16</v>
      </c>
      <c r="H45" s="41" t="s">
        <v>1</v>
      </c>
      <c r="I45" s="64"/>
      <c r="J45" s="17">
        <v>852.16</v>
      </c>
      <c r="K45" s="81"/>
      <c r="L45" s="89"/>
      <c r="M45" s="132"/>
      <c r="N45" s="92"/>
      <c r="O45" s="84"/>
    </row>
    <row r="46" spans="1:15" x14ac:dyDescent="0.2">
      <c r="A46" s="28" t="s">
        <v>74</v>
      </c>
      <c r="B46" s="3">
        <v>45988</v>
      </c>
      <c r="C46" s="24" t="s">
        <v>146</v>
      </c>
      <c r="D46" s="9" t="s">
        <v>0</v>
      </c>
      <c r="E46" s="17">
        <v>10194.82</v>
      </c>
      <c r="F46" s="38" t="s">
        <v>1</v>
      </c>
      <c r="G46" s="17">
        <v>10194.82</v>
      </c>
      <c r="H46" s="41" t="s">
        <v>1</v>
      </c>
      <c r="I46" s="64"/>
      <c r="J46" s="17">
        <v>10194.82</v>
      </c>
      <c r="K46" s="81"/>
      <c r="L46" s="89"/>
      <c r="M46" s="132"/>
      <c r="N46" s="92"/>
      <c r="O46" s="84"/>
    </row>
    <row r="47" spans="1:15" x14ac:dyDescent="0.2">
      <c r="A47" s="28" t="s">
        <v>124</v>
      </c>
      <c r="B47" s="3">
        <v>45988</v>
      </c>
      <c r="C47" s="24" t="s">
        <v>146</v>
      </c>
      <c r="D47" s="9" t="s">
        <v>0</v>
      </c>
      <c r="E47" s="17">
        <v>131600.31999999998</v>
      </c>
      <c r="F47" s="38" t="s">
        <v>1</v>
      </c>
      <c r="G47" s="17">
        <v>131600.31999999998</v>
      </c>
      <c r="H47" s="41" t="s">
        <v>1</v>
      </c>
      <c r="I47" s="64"/>
      <c r="J47" s="17">
        <v>131600.31999999998</v>
      </c>
      <c r="K47" s="81"/>
      <c r="L47" s="89"/>
      <c r="M47" s="132"/>
      <c r="N47" s="92"/>
      <c r="O47" s="84"/>
    </row>
    <row r="48" spans="1:15" x14ac:dyDescent="0.2">
      <c r="A48" s="28" t="s">
        <v>55</v>
      </c>
      <c r="B48" s="3">
        <v>45989</v>
      </c>
      <c r="C48" s="24" t="s">
        <v>146</v>
      </c>
      <c r="D48" s="9" t="s">
        <v>56</v>
      </c>
      <c r="E48" s="17">
        <v>2081.5100000000002</v>
      </c>
      <c r="F48" s="38" t="s">
        <v>1</v>
      </c>
      <c r="G48" s="17">
        <v>2081.5100000000002</v>
      </c>
      <c r="H48" s="41" t="s">
        <v>1</v>
      </c>
      <c r="I48" s="64"/>
      <c r="J48" s="17">
        <v>2081.5100000000002</v>
      </c>
      <c r="K48" s="81"/>
      <c r="L48" s="89"/>
      <c r="M48" s="132"/>
      <c r="N48" s="92"/>
      <c r="O48" s="84"/>
    </row>
    <row r="49" spans="1:15" x14ac:dyDescent="0.2">
      <c r="A49" s="28" t="s">
        <v>150</v>
      </c>
      <c r="B49" s="3">
        <v>45989</v>
      </c>
      <c r="C49" s="24" t="s">
        <v>147</v>
      </c>
      <c r="D49" s="9" t="s">
        <v>14</v>
      </c>
      <c r="E49" s="17">
        <v>1134785.2399999967</v>
      </c>
      <c r="F49" s="38" t="s">
        <v>1</v>
      </c>
      <c r="G49" s="17">
        <v>1134785.2399999967</v>
      </c>
      <c r="H49" s="41" t="s">
        <v>1</v>
      </c>
      <c r="I49" s="64"/>
      <c r="J49" s="17">
        <v>1134785.2399999967</v>
      </c>
      <c r="K49" s="81"/>
      <c r="L49" s="89"/>
      <c r="M49" s="132"/>
      <c r="N49" s="92"/>
      <c r="O49" s="84"/>
    </row>
    <row r="50" spans="1:15" x14ac:dyDescent="0.2">
      <c r="A50" s="28" t="s">
        <v>158</v>
      </c>
      <c r="B50" s="3">
        <v>45989</v>
      </c>
      <c r="C50" s="24" t="s">
        <v>147</v>
      </c>
      <c r="D50" s="9" t="s">
        <v>16</v>
      </c>
      <c r="E50" s="10">
        <v>8706</v>
      </c>
      <c r="F50" s="38" t="s">
        <v>17</v>
      </c>
      <c r="G50" s="17">
        <v>10221.31</v>
      </c>
      <c r="H50" s="41" t="s">
        <v>1</v>
      </c>
      <c r="I50" s="64"/>
      <c r="J50" s="17">
        <v>10221.31</v>
      </c>
      <c r="K50" s="81"/>
      <c r="L50" s="89"/>
      <c r="M50" s="132"/>
      <c r="N50" s="92"/>
      <c r="O50" s="84"/>
    </row>
    <row r="51" spans="1:15" x14ac:dyDescent="0.2">
      <c r="A51" s="28" t="s">
        <v>159</v>
      </c>
      <c r="B51" s="3">
        <v>45989</v>
      </c>
      <c r="C51" s="24" t="s">
        <v>147</v>
      </c>
      <c r="D51" s="9" t="s">
        <v>16</v>
      </c>
      <c r="E51" s="9">
        <v>9080.64</v>
      </c>
      <c r="F51" s="38" t="s">
        <v>17</v>
      </c>
      <c r="G51" s="17">
        <v>10661.16</v>
      </c>
      <c r="H51" s="41" t="s">
        <v>1</v>
      </c>
      <c r="I51" s="64"/>
      <c r="J51" s="17">
        <v>10661.16</v>
      </c>
      <c r="K51" s="81"/>
      <c r="L51" s="89"/>
      <c r="M51" s="132"/>
      <c r="N51" s="92"/>
      <c r="O51" s="84"/>
    </row>
    <row r="52" spans="1:15" x14ac:dyDescent="0.2">
      <c r="A52" s="28" t="s">
        <v>160</v>
      </c>
      <c r="B52" s="3">
        <v>45989</v>
      </c>
      <c r="C52" s="24" t="s">
        <v>147</v>
      </c>
      <c r="D52" s="9" t="s">
        <v>16</v>
      </c>
      <c r="E52" s="10">
        <v>9110.8799999999992</v>
      </c>
      <c r="F52" s="38" t="s">
        <v>17</v>
      </c>
      <c r="G52" s="17">
        <v>10696.66</v>
      </c>
      <c r="H52" s="41" t="s">
        <v>1</v>
      </c>
      <c r="I52" s="64"/>
      <c r="J52" s="17">
        <v>10696.66</v>
      </c>
      <c r="K52" s="81"/>
      <c r="L52" s="89"/>
      <c r="M52" s="132"/>
      <c r="N52" s="92"/>
      <c r="O52" s="84"/>
    </row>
    <row r="53" spans="1:15" x14ac:dyDescent="0.2">
      <c r="A53" s="28" t="s">
        <v>161</v>
      </c>
      <c r="B53" s="3">
        <v>45989</v>
      </c>
      <c r="C53" s="24" t="s">
        <v>147</v>
      </c>
      <c r="D53" s="9" t="s">
        <v>16</v>
      </c>
      <c r="E53" s="10">
        <v>9279.36</v>
      </c>
      <c r="F53" s="38" t="s">
        <v>17</v>
      </c>
      <c r="G53" s="17">
        <v>10906.63</v>
      </c>
      <c r="H53" s="41" t="s">
        <v>1</v>
      </c>
      <c r="I53" s="64"/>
      <c r="J53" s="17">
        <v>10906.63</v>
      </c>
      <c r="K53" s="81"/>
      <c r="L53" s="89"/>
      <c r="M53" s="132"/>
      <c r="N53" s="92"/>
      <c r="O53" s="84"/>
    </row>
    <row r="54" spans="1:15" x14ac:dyDescent="0.2">
      <c r="A54" s="28" t="s">
        <v>162</v>
      </c>
      <c r="B54" s="3">
        <v>45989</v>
      </c>
      <c r="C54" s="24" t="s">
        <v>147</v>
      </c>
      <c r="D54" s="9" t="s">
        <v>16</v>
      </c>
      <c r="E54" s="10">
        <v>428.28</v>
      </c>
      <c r="F54" s="38" t="s">
        <v>17</v>
      </c>
      <c r="G54" s="17">
        <v>502.82</v>
      </c>
      <c r="H54" s="41" t="s">
        <v>1</v>
      </c>
      <c r="I54" s="64"/>
      <c r="J54" s="17">
        <v>502.82</v>
      </c>
      <c r="K54" s="81"/>
      <c r="L54" s="89"/>
      <c r="M54" s="132"/>
      <c r="N54" s="92"/>
      <c r="O54" s="84"/>
    </row>
    <row r="55" spans="1:15" x14ac:dyDescent="0.2">
      <c r="A55" s="28" t="s">
        <v>163</v>
      </c>
      <c r="B55" s="3">
        <v>45989</v>
      </c>
      <c r="C55" s="24" t="s">
        <v>147</v>
      </c>
      <c r="D55" s="9" t="s">
        <v>16</v>
      </c>
      <c r="E55" s="10">
        <v>9453.6</v>
      </c>
      <c r="F55" s="38" t="s">
        <v>17</v>
      </c>
      <c r="G55" s="17">
        <v>11099.03</v>
      </c>
      <c r="H55" s="41" t="s">
        <v>1</v>
      </c>
      <c r="I55" s="64"/>
      <c r="J55" s="17">
        <v>11099.03</v>
      </c>
      <c r="K55" s="81"/>
      <c r="L55" s="89"/>
      <c r="M55" s="132"/>
      <c r="N55" s="92"/>
      <c r="O55" s="84"/>
    </row>
    <row r="56" spans="1:15" ht="14.1" customHeight="1" x14ac:dyDescent="0.2">
      <c r="A56" s="28" t="s">
        <v>164</v>
      </c>
      <c r="B56" s="3">
        <v>45989</v>
      </c>
      <c r="C56" s="24" t="s">
        <v>147</v>
      </c>
      <c r="D56" s="9" t="s">
        <v>16</v>
      </c>
      <c r="E56" s="10">
        <v>332.68</v>
      </c>
      <c r="F56" s="38" t="s">
        <v>17</v>
      </c>
      <c r="G56" s="17">
        <v>390.58</v>
      </c>
      <c r="H56" s="41" t="s">
        <v>1</v>
      </c>
      <c r="I56" s="64"/>
      <c r="J56" s="17">
        <v>390.58</v>
      </c>
      <c r="K56" s="81"/>
      <c r="L56" s="89"/>
      <c r="M56" s="132"/>
      <c r="N56" s="92"/>
      <c r="O56" s="84"/>
    </row>
    <row r="57" spans="1:15" x14ac:dyDescent="0.2">
      <c r="A57" s="28" t="s">
        <v>165</v>
      </c>
      <c r="B57" s="3">
        <v>45989</v>
      </c>
      <c r="C57" s="24" t="s">
        <v>147</v>
      </c>
      <c r="D57" s="9" t="s">
        <v>16</v>
      </c>
      <c r="E57" s="10">
        <v>15440.76</v>
      </c>
      <c r="F57" s="38" t="s">
        <v>17</v>
      </c>
      <c r="G57" s="17">
        <v>18087.93</v>
      </c>
      <c r="H57" s="41" t="s">
        <v>1</v>
      </c>
      <c r="I57" s="64"/>
      <c r="J57" s="17">
        <v>18087.93</v>
      </c>
      <c r="K57" s="81"/>
      <c r="L57" s="89"/>
      <c r="M57" s="132"/>
      <c r="N57" s="92"/>
      <c r="O57" s="84"/>
    </row>
    <row r="58" spans="1:15" x14ac:dyDescent="0.2">
      <c r="A58" s="28" t="s">
        <v>57</v>
      </c>
      <c r="B58" s="3">
        <v>45990</v>
      </c>
      <c r="C58" s="24" t="s">
        <v>146</v>
      </c>
      <c r="D58" s="9" t="s">
        <v>56</v>
      </c>
      <c r="E58" s="17">
        <v>60036.81</v>
      </c>
      <c r="F58" s="38" t="s">
        <v>1</v>
      </c>
      <c r="G58" s="17">
        <v>60036.81</v>
      </c>
      <c r="H58" s="41" t="s">
        <v>1</v>
      </c>
      <c r="I58" s="64"/>
      <c r="J58" s="17">
        <v>60036.81</v>
      </c>
      <c r="K58" s="81"/>
      <c r="L58" s="89"/>
      <c r="M58" s="132"/>
      <c r="N58" s="92"/>
      <c r="O58" s="84"/>
    </row>
    <row r="59" spans="1:15" x14ac:dyDescent="0.2">
      <c r="A59" s="28" t="s">
        <v>60</v>
      </c>
      <c r="B59" s="3">
        <v>45991</v>
      </c>
      <c r="C59" s="24" t="s">
        <v>146</v>
      </c>
      <c r="D59" s="9" t="s">
        <v>21</v>
      </c>
      <c r="E59" s="17">
        <v>54.21</v>
      </c>
      <c r="F59" s="38" t="s">
        <v>1</v>
      </c>
      <c r="G59" s="17">
        <v>54.21</v>
      </c>
      <c r="H59" s="41" t="s">
        <v>1</v>
      </c>
      <c r="I59" s="64"/>
      <c r="J59" s="17">
        <v>54.21</v>
      </c>
      <c r="K59" s="81"/>
      <c r="L59" s="89"/>
      <c r="M59" s="132"/>
      <c r="N59" s="92"/>
      <c r="O59" s="84"/>
    </row>
    <row r="60" spans="1:15" x14ac:dyDescent="0.2">
      <c r="A60" s="28" t="s">
        <v>51</v>
      </c>
      <c r="B60" s="3">
        <v>45996</v>
      </c>
      <c r="C60" s="24" t="s">
        <v>146</v>
      </c>
      <c r="D60" s="9" t="s">
        <v>14</v>
      </c>
      <c r="E60" s="17">
        <v>1004.7</v>
      </c>
      <c r="F60" s="38" t="s">
        <v>1</v>
      </c>
      <c r="G60" s="17">
        <v>1004.7</v>
      </c>
      <c r="H60" s="41" t="s">
        <v>1</v>
      </c>
      <c r="I60" s="64"/>
      <c r="J60" s="17">
        <v>1004.7</v>
      </c>
      <c r="K60" s="81"/>
      <c r="L60" s="89"/>
      <c r="M60" s="132"/>
      <c r="N60" s="92"/>
      <c r="O60" s="84"/>
    </row>
    <row r="61" spans="1:15" x14ac:dyDescent="0.2">
      <c r="A61" s="28" t="s">
        <v>40</v>
      </c>
      <c r="B61" s="3">
        <v>46001</v>
      </c>
      <c r="C61" s="24" t="s">
        <v>146</v>
      </c>
      <c r="D61" s="9" t="s">
        <v>4</v>
      </c>
      <c r="E61" s="17">
        <v>94.17</v>
      </c>
      <c r="F61" s="38" t="s">
        <v>1</v>
      </c>
      <c r="G61" s="17">
        <v>94.17</v>
      </c>
      <c r="H61" s="41" t="s">
        <v>1</v>
      </c>
      <c r="I61" s="64"/>
      <c r="J61" s="17">
        <v>94.17</v>
      </c>
      <c r="K61" s="81"/>
      <c r="L61" s="89"/>
      <c r="M61" s="132"/>
      <c r="N61" s="92"/>
      <c r="O61" s="84"/>
    </row>
    <row r="62" spans="1:15" x14ac:dyDescent="0.2">
      <c r="A62" s="28" t="s">
        <v>82</v>
      </c>
      <c r="B62" s="3">
        <v>46002</v>
      </c>
      <c r="C62" s="24" t="s">
        <v>146</v>
      </c>
      <c r="D62" s="9" t="s">
        <v>56</v>
      </c>
      <c r="E62" s="17">
        <v>12035.210000000001</v>
      </c>
      <c r="F62" s="38" t="s">
        <v>1</v>
      </c>
      <c r="G62" s="17">
        <v>12035.210000000001</v>
      </c>
      <c r="H62" s="41" t="s">
        <v>1</v>
      </c>
      <c r="I62" s="64"/>
      <c r="J62" s="17">
        <v>12035.210000000001</v>
      </c>
      <c r="K62" s="81"/>
      <c r="L62" s="89"/>
      <c r="M62" s="132"/>
      <c r="N62" s="92"/>
      <c r="O62" s="84"/>
    </row>
    <row r="63" spans="1:15" x14ac:dyDescent="0.2">
      <c r="A63" s="28" t="s">
        <v>83</v>
      </c>
      <c r="B63" s="3">
        <v>46002</v>
      </c>
      <c r="C63" s="24" t="s">
        <v>146</v>
      </c>
      <c r="D63" s="9" t="s">
        <v>56</v>
      </c>
      <c r="E63" s="17">
        <v>66333.11</v>
      </c>
      <c r="F63" s="38" t="s">
        <v>1</v>
      </c>
      <c r="G63" s="17">
        <v>66333.11</v>
      </c>
      <c r="H63" s="41" t="s">
        <v>1</v>
      </c>
      <c r="I63" s="64"/>
      <c r="J63" s="17">
        <v>66333.11</v>
      </c>
      <c r="K63" s="81"/>
      <c r="L63" s="89"/>
      <c r="M63" s="132"/>
      <c r="N63" s="92"/>
      <c r="O63" s="84"/>
    </row>
    <row r="64" spans="1:15" x14ac:dyDescent="0.2">
      <c r="A64" s="28" t="s">
        <v>76</v>
      </c>
      <c r="B64" s="3">
        <v>46004</v>
      </c>
      <c r="C64" s="24" t="s">
        <v>146</v>
      </c>
      <c r="D64" s="9" t="s">
        <v>7</v>
      </c>
      <c r="E64" s="10">
        <v>294605.07</v>
      </c>
      <c r="F64" s="38" t="s">
        <v>8</v>
      </c>
      <c r="G64" s="17">
        <v>11693.463524467408</v>
      </c>
      <c r="H64" s="41" t="s">
        <v>1</v>
      </c>
      <c r="I64" s="64"/>
      <c r="J64" s="17">
        <v>11693.463524467408</v>
      </c>
      <c r="K64" s="81"/>
      <c r="L64" s="89"/>
      <c r="M64" s="132"/>
      <c r="N64" s="92"/>
      <c r="O64" s="84"/>
    </row>
    <row r="65" spans="1:16" x14ac:dyDescent="0.2">
      <c r="A65" s="28" t="s">
        <v>167</v>
      </c>
      <c r="B65" s="3">
        <v>46011</v>
      </c>
      <c r="C65" s="24" t="s">
        <v>147</v>
      </c>
      <c r="D65" s="9" t="s">
        <v>15</v>
      </c>
      <c r="E65" s="17">
        <v>2956.08</v>
      </c>
      <c r="F65" s="38" t="s">
        <v>1</v>
      </c>
      <c r="G65" s="17">
        <v>2956.08</v>
      </c>
      <c r="H65" s="41" t="s">
        <v>1</v>
      </c>
      <c r="I65" s="64"/>
      <c r="J65" s="17">
        <v>2956.08</v>
      </c>
      <c r="K65" s="81"/>
      <c r="L65" s="89"/>
      <c r="M65" s="132"/>
      <c r="N65" s="92"/>
      <c r="O65" s="84"/>
    </row>
    <row r="66" spans="1:16" x14ac:dyDescent="0.2">
      <c r="A66" s="28" t="s">
        <v>81</v>
      </c>
      <c r="B66" s="3">
        <v>46012</v>
      </c>
      <c r="C66" s="24" t="s">
        <v>146</v>
      </c>
      <c r="D66" s="9" t="s">
        <v>80</v>
      </c>
      <c r="E66" s="9">
        <v>113.35</v>
      </c>
      <c r="F66" s="38" t="s">
        <v>3</v>
      </c>
      <c r="G66" s="17">
        <v>118.85288874908251</v>
      </c>
      <c r="H66" s="41" t="s">
        <v>1</v>
      </c>
      <c r="I66" s="73"/>
      <c r="J66" s="17">
        <v>118.85288874908251</v>
      </c>
      <c r="K66" s="81"/>
      <c r="L66" s="89"/>
      <c r="M66" s="132"/>
      <c r="N66" s="92"/>
      <c r="O66" s="84"/>
    </row>
    <row r="67" spans="1:16" ht="14.1" customHeight="1" x14ac:dyDescent="0.2">
      <c r="A67" s="28" t="s">
        <v>86</v>
      </c>
      <c r="B67" s="3">
        <v>46015</v>
      </c>
      <c r="C67" s="24" t="s">
        <v>146</v>
      </c>
      <c r="D67" s="9" t="s">
        <v>23</v>
      </c>
      <c r="E67" s="17">
        <v>259798.66999999995</v>
      </c>
      <c r="F67" s="38" t="s">
        <v>1</v>
      </c>
      <c r="G67" s="17">
        <v>259798.66999999995</v>
      </c>
      <c r="H67" s="41" t="s">
        <v>1</v>
      </c>
      <c r="I67" s="73"/>
      <c r="J67" s="17">
        <v>259798.66999999995</v>
      </c>
      <c r="K67" s="81"/>
      <c r="L67" s="89"/>
      <c r="M67" s="132"/>
      <c r="N67" s="92"/>
      <c r="O67" s="84"/>
    </row>
    <row r="68" spans="1:16" ht="14.1" customHeight="1" x14ac:dyDescent="0.2">
      <c r="A68" s="28" t="s">
        <v>89</v>
      </c>
      <c r="B68" s="3">
        <v>46017</v>
      </c>
      <c r="C68" s="24" t="s">
        <v>146</v>
      </c>
      <c r="D68" s="9" t="s">
        <v>0</v>
      </c>
      <c r="E68" s="17">
        <v>30227.97</v>
      </c>
      <c r="F68" s="38" t="s">
        <v>1</v>
      </c>
      <c r="G68" s="17">
        <v>30227.97</v>
      </c>
      <c r="H68" s="41" t="s">
        <v>1</v>
      </c>
      <c r="I68" s="47"/>
      <c r="J68" s="17">
        <v>30227.97</v>
      </c>
      <c r="K68" s="81"/>
      <c r="L68" s="89"/>
      <c r="M68" s="132"/>
      <c r="N68" s="92"/>
      <c r="O68" s="84"/>
    </row>
    <row r="69" spans="1:16" ht="14.1" customHeight="1" x14ac:dyDescent="0.2">
      <c r="A69" s="28" t="s">
        <v>90</v>
      </c>
      <c r="B69" s="3">
        <v>46017</v>
      </c>
      <c r="C69" s="24" t="s">
        <v>146</v>
      </c>
      <c r="D69" s="9" t="s">
        <v>0</v>
      </c>
      <c r="E69" s="17">
        <v>5586.87</v>
      </c>
      <c r="F69" s="38" t="s">
        <v>1</v>
      </c>
      <c r="G69" s="17">
        <v>5586.87</v>
      </c>
      <c r="H69" s="41" t="s">
        <v>1</v>
      </c>
      <c r="I69" s="49"/>
      <c r="J69" s="17">
        <v>5586.87</v>
      </c>
      <c r="K69" s="81"/>
      <c r="L69" s="89"/>
      <c r="M69" s="132"/>
      <c r="N69" s="92"/>
      <c r="O69" s="84"/>
    </row>
    <row r="70" spans="1:16" x14ac:dyDescent="0.2">
      <c r="A70" s="28" t="s">
        <v>91</v>
      </c>
      <c r="B70" s="3">
        <v>46017</v>
      </c>
      <c r="C70" s="24" t="s">
        <v>146</v>
      </c>
      <c r="D70" s="9" t="s">
        <v>0</v>
      </c>
      <c r="E70" s="17">
        <v>321249.94999999995</v>
      </c>
      <c r="F70" s="38" t="s">
        <v>1</v>
      </c>
      <c r="G70" s="17">
        <v>321249.94999999995</v>
      </c>
      <c r="H70" s="41" t="s">
        <v>1</v>
      </c>
      <c r="I70" s="47"/>
      <c r="J70" s="17">
        <v>321249.94999999995</v>
      </c>
      <c r="K70" s="81"/>
      <c r="L70" s="89"/>
      <c r="M70" s="132"/>
      <c r="N70" s="92"/>
      <c r="O70" s="84"/>
    </row>
    <row r="71" spans="1:16" x14ac:dyDescent="0.2">
      <c r="A71" s="28" t="s">
        <v>77</v>
      </c>
      <c r="B71" s="3">
        <v>46018</v>
      </c>
      <c r="C71" s="24" t="s">
        <v>146</v>
      </c>
      <c r="D71" s="9" t="s">
        <v>11</v>
      </c>
      <c r="E71" s="17">
        <v>174537.29999999993</v>
      </c>
      <c r="F71" s="38" t="s">
        <v>1</v>
      </c>
      <c r="G71" s="17">
        <v>174537.29999999993</v>
      </c>
      <c r="H71" s="41" t="s">
        <v>1</v>
      </c>
      <c r="I71" s="47"/>
      <c r="J71" s="17">
        <v>174537.29999999993</v>
      </c>
      <c r="K71" s="81"/>
      <c r="L71" s="89"/>
      <c r="M71" s="132"/>
      <c r="N71" s="92"/>
      <c r="O71" s="84"/>
    </row>
    <row r="72" spans="1:16" s="1" customFormat="1" x14ac:dyDescent="0.2">
      <c r="A72" s="29" t="s">
        <v>226</v>
      </c>
      <c r="B72" s="21"/>
      <c r="C72" s="25"/>
      <c r="D72" s="14"/>
      <c r="E72" s="14"/>
      <c r="F72" s="39"/>
      <c r="G72" s="22">
        <f>SUM(G73:G236)</f>
        <v>23614565.297211204</v>
      </c>
      <c r="H72" s="42"/>
      <c r="I72" s="33"/>
      <c r="J72" s="14"/>
      <c r="K72" s="33"/>
      <c r="L72" s="87"/>
      <c r="M72" s="130"/>
      <c r="N72" s="87"/>
      <c r="O72" s="83"/>
    </row>
    <row r="73" spans="1:16" x14ac:dyDescent="0.2">
      <c r="A73" s="28" t="s">
        <v>79</v>
      </c>
      <c r="B73" s="3">
        <v>46023</v>
      </c>
      <c r="C73" s="24" t="s">
        <v>146</v>
      </c>
      <c r="D73" s="9" t="s">
        <v>31</v>
      </c>
      <c r="E73" s="10">
        <v>187458.58999999994</v>
      </c>
      <c r="F73" s="38" t="s">
        <v>1</v>
      </c>
      <c r="G73" s="10">
        <v>187458.58999999994</v>
      </c>
      <c r="H73" s="41" t="s">
        <v>1</v>
      </c>
      <c r="I73" s="47"/>
      <c r="J73" s="9"/>
      <c r="K73" s="78">
        <v>187458.58999999994</v>
      </c>
      <c r="L73" s="90"/>
      <c r="M73" s="133"/>
      <c r="N73" s="90"/>
      <c r="O73" s="84"/>
      <c r="P73" s="20"/>
    </row>
    <row r="74" spans="1:16" x14ac:dyDescent="0.2">
      <c r="A74" s="28" t="s">
        <v>120</v>
      </c>
      <c r="B74" s="3">
        <v>46024</v>
      </c>
      <c r="C74" s="24" t="s">
        <v>146</v>
      </c>
      <c r="D74" s="9" t="s">
        <v>25</v>
      </c>
      <c r="E74" s="10">
        <v>489309</v>
      </c>
      <c r="F74" s="38" t="s">
        <v>26</v>
      </c>
      <c r="G74" s="19">
        <v>1238.2867265595346</v>
      </c>
      <c r="H74" s="41" t="s">
        <v>1</v>
      </c>
      <c r="I74" s="47"/>
      <c r="J74" s="9"/>
      <c r="K74" s="79">
        <v>1238.2867265595346</v>
      </c>
      <c r="L74" s="91"/>
      <c r="M74" s="134"/>
      <c r="N74" s="91"/>
      <c r="O74" s="84"/>
      <c r="P74" s="20"/>
    </row>
    <row r="75" spans="1:16" x14ac:dyDescent="0.2">
      <c r="A75" s="28" t="s">
        <v>87</v>
      </c>
      <c r="B75" s="3">
        <v>46031</v>
      </c>
      <c r="C75" s="24" t="s">
        <v>146</v>
      </c>
      <c r="D75" s="9" t="s">
        <v>2</v>
      </c>
      <c r="E75" s="10">
        <v>41380.85</v>
      </c>
      <c r="F75" s="38" t="s">
        <v>3</v>
      </c>
      <c r="G75" s="19">
        <v>42691.479999999996</v>
      </c>
      <c r="H75" s="41" t="s">
        <v>1</v>
      </c>
      <c r="I75" s="47"/>
      <c r="J75" s="9"/>
      <c r="K75" s="79">
        <v>42691.479999999996</v>
      </c>
      <c r="L75" s="91"/>
      <c r="M75" s="134"/>
      <c r="N75" s="91"/>
      <c r="O75" s="84"/>
      <c r="P75" s="20"/>
    </row>
    <row r="76" spans="1:16" x14ac:dyDescent="0.2">
      <c r="A76" s="28" t="s">
        <v>122</v>
      </c>
      <c r="B76" s="3">
        <v>46031</v>
      </c>
      <c r="C76" s="24" t="s">
        <v>146</v>
      </c>
      <c r="D76" s="9" t="s">
        <v>0</v>
      </c>
      <c r="E76" s="10">
        <v>45820.88</v>
      </c>
      <c r="F76" s="38" t="s">
        <v>1</v>
      </c>
      <c r="G76" s="10">
        <v>45820.88</v>
      </c>
      <c r="H76" s="41" t="s">
        <v>1</v>
      </c>
      <c r="I76" s="47"/>
      <c r="J76" s="9"/>
      <c r="K76" s="78">
        <v>45820.88</v>
      </c>
      <c r="L76" s="90"/>
      <c r="M76" s="133"/>
      <c r="N76" s="90"/>
      <c r="O76" s="84"/>
      <c r="P76" s="20"/>
    </row>
    <row r="77" spans="1:16" x14ac:dyDescent="0.2">
      <c r="A77" s="28" t="s">
        <v>84</v>
      </c>
      <c r="B77" s="3">
        <v>46033</v>
      </c>
      <c r="C77" s="24" t="s">
        <v>146</v>
      </c>
      <c r="D77" s="9" t="s">
        <v>56</v>
      </c>
      <c r="E77" s="10">
        <v>339427.25000000012</v>
      </c>
      <c r="F77" s="38" t="s">
        <v>1</v>
      </c>
      <c r="G77" s="10">
        <v>339427.25000000012</v>
      </c>
      <c r="H77" s="41" t="s">
        <v>1</v>
      </c>
      <c r="I77" s="47"/>
      <c r="J77" s="9"/>
      <c r="K77" s="64"/>
      <c r="L77" s="92"/>
      <c r="M77" s="135"/>
      <c r="N77" s="140">
        <v>339427.25000000012</v>
      </c>
      <c r="O77" s="84"/>
      <c r="P77" s="20"/>
    </row>
    <row r="78" spans="1:16" x14ac:dyDescent="0.2">
      <c r="A78" s="28" t="s">
        <v>107</v>
      </c>
      <c r="B78" s="3">
        <v>46034</v>
      </c>
      <c r="C78" s="24" t="s">
        <v>146</v>
      </c>
      <c r="D78" s="9" t="s">
        <v>33</v>
      </c>
      <c r="E78" s="10">
        <v>80759.559999999983</v>
      </c>
      <c r="F78" s="38" t="s">
        <v>1</v>
      </c>
      <c r="G78" s="10">
        <v>80759.559999999983</v>
      </c>
      <c r="H78" s="41" t="s">
        <v>1</v>
      </c>
      <c r="I78" s="47"/>
      <c r="J78" s="9"/>
      <c r="K78" s="64"/>
      <c r="L78" s="92"/>
      <c r="M78" s="135"/>
      <c r="N78" s="140">
        <v>80759.559999999983</v>
      </c>
      <c r="O78" s="84"/>
      <c r="P78" s="20"/>
    </row>
    <row r="79" spans="1:16" x14ac:dyDescent="0.2">
      <c r="A79" s="28" t="s">
        <v>95</v>
      </c>
      <c r="B79" s="3">
        <v>46038</v>
      </c>
      <c r="C79" s="24" t="s">
        <v>146</v>
      </c>
      <c r="D79" s="9" t="s">
        <v>4</v>
      </c>
      <c r="E79" s="10">
        <v>219556.57</v>
      </c>
      <c r="F79" s="38" t="s">
        <v>1</v>
      </c>
      <c r="G79" s="10">
        <v>219556.57</v>
      </c>
      <c r="H79" s="41" t="s">
        <v>1</v>
      </c>
      <c r="I79" s="47"/>
      <c r="J79" s="9"/>
      <c r="K79" s="64"/>
      <c r="L79" s="92"/>
      <c r="M79" s="135"/>
      <c r="N79" s="140">
        <v>219556.57</v>
      </c>
      <c r="O79" s="84"/>
      <c r="P79" s="20"/>
    </row>
    <row r="80" spans="1:16" x14ac:dyDescent="0.2">
      <c r="A80" s="28" t="s">
        <v>93</v>
      </c>
      <c r="B80" s="3">
        <v>46041</v>
      </c>
      <c r="C80" s="24" t="s">
        <v>146</v>
      </c>
      <c r="D80" s="9" t="s">
        <v>30</v>
      </c>
      <c r="E80" s="10">
        <v>167474.43000000002</v>
      </c>
      <c r="F80" s="38" t="s">
        <v>1</v>
      </c>
      <c r="G80" s="10">
        <v>167474.43000000002</v>
      </c>
      <c r="H80" s="41" t="s">
        <v>1</v>
      </c>
      <c r="I80" s="47"/>
      <c r="J80" s="9"/>
      <c r="K80" s="64"/>
      <c r="L80" s="92"/>
      <c r="M80" s="135"/>
      <c r="N80" s="140">
        <v>167474.43000000002</v>
      </c>
      <c r="O80" s="84"/>
      <c r="P80" s="20"/>
    </row>
    <row r="81" spans="1:16" x14ac:dyDescent="0.2">
      <c r="A81" s="28" t="s">
        <v>155</v>
      </c>
      <c r="B81" s="3">
        <v>46044</v>
      </c>
      <c r="C81" s="24" t="s">
        <v>147</v>
      </c>
      <c r="D81" s="9" t="s">
        <v>24</v>
      </c>
      <c r="E81" s="10">
        <v>1081.92</v>
      </c>
      <c r="F81" s="38" t="s">
        <v>1</v>
      </c>
      <c r="G81" s="10">
        <v>1081.92</v>
      </c>
      <c r="H81" s="41" t="s">
        <v>1</v>
      </c>
      <c r="I81" s="47"/>
      <c r="J81" s="9"/>
      <c r="K81" s="64"/>
      <c r="L81" s="92"/>
      <c r="M81" s="135"/>
      <c r="N81" s="140">
        <v>1081.92</v>
      </c>
      <c r="O81" s="84"/>
      <c r="P81" s="20"/>
    </row>
    <row r="82" spans="1:16" x14ac:dyDescent="0.2">
      <c r="A82" s="28" t="s">
        <v>156</v>
      </c>
      <c r="B82" s="3">
        <v>46044</v>
      </c>
      <c r="C82" s="24" t="s">
        <v>147</v>
      </c>
      <c r="D82" s="9" t="s">
        <v>24</v>
      </c>
      <c r="E82" s="10">
        <v>208487.72000000015</v>
      </c>
      <c r="F82" s="38" t="s">
        <v>1</v>
      </c>
      <c r="G82" s="10">
        <v>208487.72000000015</v>
      </c>
      <c r="H82" s="41" t="s">
        <v>1</v>
      </c>
      <c r="I82" s="47"/>
      <c r="J82" s="9"/>
      <c r="K82" s="64"/>
      <c r="L82" s="92"/>
      <c r="M82" s="135"/>
      <c r="N82" s="140">
        <v>208487.72000000015</v>
      </c>
      <c r="O82" s="84"/>
      <c r="P82" s="20"/>
    </row>
    <row r="83" spans="1:16" x14ac:dyDescent="0.2">
      <c r="A83" s="28" t="s">
        <v>85</v>
      </c>
      <c r="B83" s="3">
        <v>46047</v>
      </c>
      <c r="C83" s="24" t="s">
        <v>146</v>
      </c>
      <c r="D83" s="9" t="s">
        <v>36</v>
      </c>
      <c r="E83" s="10">
        <v>1222.6799999999998</v>
      </c>
      <c r="F83" s="38" t="s">
        <v>1</v>
      </c>
      <c r="G83" s="10">
        <v>1222.6799999999998</v>
      </c>
      <c r="H83" s="41" t="s">
        <v>1</v>
      </c>
      <c r="I83" s="64"/>
      <c r="J83" s="9"/>
      <c r="K83" s="64"/>
      <c r="L83" s="92"/>
      <c r="M83" s="135"/>
      <c r="N83" s="140">
        <v>1222.6799999999998</v>
      </c>
      <c r="O83" s="84"/>
      <c r="P83" s="20"/>
    </row>
    <row r="84" spans="1:16" x14ac:dyDescent="0.2">
      <c r="A84" s="50" t="s">
        <v>125</v>
      </c>
      <c r="B84" s="51">
        <v>46049</v>
      </c>
      <c r="C84" s="52" t="s">
        <v>146</v>
      </c>
      <c r="D84" s="53" t="s">
        <v>0</v>
      </c>
      <c r="E84" s="54">
        <v>1071894.2500000005</v>
      </c>
      <c r="F84" s="55" t="s">
        <v>1</v>
      </c>
      <c r="G84" s="54">
        <v>1071894.2500000005</v>
      </c>
      <c r="H84" s="56" t="s">
        <v>1</v>
      </c>
      <c r="I84" s="57"/>
      <c r="J84" s="53"/>
      <c r="K84" s="57"/>
      <c r="L84" s="93">
        <v>1071894.2500000005</v>
      </c>
      <c r="M84" s="133"/>
      <c r="N84" s="92"/>
      <c r="O84" s="84"/>
      <c r="P84" s="20"/>
    </row>
    <row r="85" spans="1:16" x14ac:dyDescent="0.2">
      <c r="A85" s="50" t="s">
        <v>126</v>
      </c>
      <c r="B85" s="51">
        <v>46049</v>
      </c>
      <c r="C85" s="52" t="s">
        <v>146</v>
      </c>
      <c r="D85" s="53" t="s">
        <v>0</v>
      </c>
      <c r="E85" s="54">
        <v>20502.739999999998</v>
      </c>
      <c r="F85" s="55" t="s">
        <v>1</v>
      </c>
      <c r="G85" s="54">
        <v>20502.739999999998</v>
      </c>
      <c r="H85" s="56" t="s">
        <v>1</v>
      </c>
      <c r="I85" s="57"/>
      <c r="J85" s="53"/>
      <c r="K85" s="57"/>
      <c r="L85" s="93">
        <v>20502.739999999998</v>
      </c>
      <c r="M85" s="133"/>
      <c r="N85" s="92"/>
      <c r="O85" s="84"/>
      <c r="P85" s="20"/>
    </row>
    <row r="86" spans="1:16" x14ac:dyDescent="0.2">
      <c r="A86" s="28" t="s">
        <v>103</v>
      </c>
      <c r="B86" s="3">
        <v>46054</v>
      </c>
      <c r="C86" s="24" t="s">
        <v>146</v>
      </c>
      <c r="D86" s="9" t="s">
        <v>16</v>
      </c>
      <c r="E86" s="9">
        <v>125599.98999999999</v>
      </c>
      <c r="F86" s="38" t="s">
        <v>17</v>
      </c>
      <c r="G86" s="10">
        <v>148942.21373683712</v>
      </c>
      <c r="H86" s="41" t="s">
        <v>1</v>
      </c>
      <c r="I86" s="64"/>
      <c r="J86" s="9"/>
      <c r="K86" s="64"/>
      <c r="L86" s="92"/>
      <c r="M86" s="135"/>
      <c r="N86" s="140">
        <v>148942.21373683712</v>
      </c>
      <c r="O86" s="84"/>
      <c r="P86" s="20"/>
    </row>
    <row r="87" spans="1:16" x14ac:dyDescent="0.2">
      <c r="A87" s="28" t="s">
        <v>151</v>
      </c>
      <c r="B87" s="3">
        <v>46061</v>
      </c>
      <c r="C87" s="24" t="s">
        <v>147</v>
      </c>
      <c r="D87" s="9" t="s">
        <v>16</v>
      </c>
      <c r="E87" s="10">
        <v>1902</v>
      </c>
      <c r="F87" s="38" t="s">
        <v>17</v>
      </c>
      <c r="G87" s="10">
        <v>2217.2199999999998</v>
      </c>
      <c r="H87" s="41" t="s">
        <v>1</v>
      </c>
      <c r="I87" s="64"/>
      <c r="J87" s="9"/>
      <c r="K87" s="64"/>
      <c r="L87" s="92"/>
      <c r="M87" s="135"/>
      <c r="N87" s="140">
        <v>2217.2199999999998</v>
      </c>
      <c r="O87" s="84"/>
      <c r="P87" s="20"/>
    </row>
    <row r="88" spans="1:16" x14ac:dyDescent="0.2">
      <c r="A88" s="28" t="s">
        <v>152</v>
      </c>
      <c r="B88" s="3">
        <v>46061</v>
      </c>
      <c r="C88" s="24" t="s">
        <v>147</v>
      </c>
      <c r="D88" s="9" t="s">
        <v>16</v>
      </c>
      <c r="E88" s="10">
        <v>11543.039999999999</v>
      </c>
      <c r="F88" s="38" t="s">
        <v>17</v>
      </c>
      <c r="G88" s="10">
        <v>13456.089999999998</v>
      </c>
      <c r="H88" s="41" t="s">
        <v>1</v>
      </c>
      <c r="I88" s="64"/>
      <c r="J88" s="9"/>
      <c r="K88" s="64"/>
      <c r="L88" s="92"/>
      <c r="M88" s="135"/>
      <c r="N88" s="140">
        <v>13456.089999999998</v>
      </c>
      <c r="O88" s="84"/>
      <c r="P88" s="20"/>
    </row>
    <row r="89" spans="1:16" x14ac:dyDescent="0.2">
      <c r="A89" s="28" t="s">
        <v>166</v>
      </c>
      <c r="B89" s="3">
        <v>46061</v>
      </c>
      <c r="C89" s="24" t="s">
        <v>147</v>
      </c>
      <c r="D89" s="9" t="s">
        <v>16</v>
      </c>
      <c r="E89" s="10">
        <v>17314.560000000001</v>
      </c>
      <c r="F89" s="38" t="s">
        <v>17</v>
      </c>
      <c r="G89" s="10">
        <v>20184.14</v>
      </c>
      <c r="H89" s="41" t="s">
        <v>1</v>
      </c>
      <c r="I89" s="64"/>
      <c r="J89" s="9"/>
      <c r="K89" s="64"/>
      <c r="L89" s="92"/>
      <c r="M89" s="135"/>
      <c r="N89" s="140">
        <v>20184.14</v>
      </c>
      <c r="O89" s="84"/>
      <c r="P89" s="20"/>
    </row>
    <row r="90" spans="1:16" x14ac:dyDescent="0.2">
      <c r="A90" s="50" t="s">
        <v>108</v>
      </c>
      <c r="B90" s="51">
        <v>46067</v>
      </c>
      <c r="C90" s="52" t="s">
        <v>146</v>
      </c>
      <c r="D90" s="53" t="s">
        <v>56</v>
      </c>
      <c r="E90" s="54">
        <v>6174.16</v>
      </c>
      <c r="F90" s="55" t="s">
        <v>1</v>
      </c>
      <c r="G90" s="54">
        <v>6174.16</v>
      </c>
      <c r="H90" s="56" t="s">
        <v>1</v>
      </c>
      <c r="I90" s="57"/>
      <c r="J90" s="53"/>
      <c r="K90" s="57"/>
      <c r="L90" s="93">
        <v>6174.16</v>
      </c>
      <c r="M90" s="133"/>
      <c r="N90" s="92"/>
      <c r="O90" s="84"/>
      <c r="P90" s="20"/>
    </row>
    <row r="91" spans="1:16" x14ac:dyDescent="0.2">
      <c r="A91" s="28" t="s">
        <v>151</v>
      </c>
      <c r="B91" s="3">
        <v>46067</v>
      </c>
      <c r="C91" s="24" t="s">
        <v>147</v>
      </c>
      <c r="D91" s="9" t="s">
        <v>16</v>
      </c>
      <c r="E91" s="10">
        <v>1093222.0800000022</v>
      </c>
      <c r="F91" s="38" t="s">
        <v>17</v>
      </c>
      <c r="G91" s="10">
        <v>1322063.7109546876</v>
      </c>
      <c r="H91" s="41" t="s">
        <v>1</v>
      </c>
      <c r="I91" s="64"/>
      <c r="J91" s="9"/>
      <c r="K91" s="64"/>
      <c r="L91" s="92"/>
      <c r="M91" s="135"/>
      <c r="N91" s="140">
        <v>1322063.7109546876</v>
      </c>
      <c r="O91" s="84"/>
      <c r="P91" s="20"/>
    </row>
    <row r="92" spans="1:16" x14ac:dyDescent="0.2">
      <c r="A92" s="50" t="s">
        <v>109</v>
      </c>
      <c r="B92" s="51">
        <v>46069</v>
      </c>
      <c r="C92" s="52" t="s">
        <v>146</v>
      </c>
      <c r="D92" s="53" t="s">
        <v>56</v>
      </c>
      <c r="E92" s="54">
        <v>68065.02</v>
      </c>
      <c r="F92" s="55" t="s">
        <v>1</v>
      </c>
      <c r="G92" s="54">
        <v>68065.02</v>
      </c>
      <c r="H92" s="56" t="s">
        <v>1</v>
      </c>
      <c r="I92" s="57"/>
      <c r="J92" s="53"/>
      <c r="K92" s="57"/>
      <c r="L92" s="93">
        <v>68065.02</v>
      </c>
      <c r="M92" s="133"/>
      <c r="N92" s="92"/>
      <c r="O92" s="84"/>
      <c r="P92" s="20"/>
    </row>
    <row r="93" spans="1:16" x14ac:dyDescent="0.2">
      <c r="A93" s="50" t="s">
        <v>96</v>
      </c>
      <c r="B93" s="51">
        <v>46071</v>
      </c>
      <c r="C93" s="52" t="s">
        <v>146</v>
      </c>
      <c r="D93" s="53" t="s">
        <v>5</v>
      </c>
      <c r="E93" s="54">
        <v>208364.99</v>
      </c>
      <c r="F93" s="55" t="s">
        <v>6</v>
      </c>
      <c r="G93" s="54">
        <v>106536.9618570406</v>
      </c>
      <c r="H93" s="56" t="s">
        <v>1</v>
      </c>
      <c r="I93" s="57"/>
      <c r="J93" s="53"/>
      <c r="K93" s="57"/>
      <c r="L93" s="93">
        <v>106536.9618570406</v>
      </c>
      <c r="M93" s="133"/>
      <c r="N93" s="92"/>
      <c r="O93" s="84"/>
      <c r="P93" s="20"/>
    </row>
    <row r="94" spans="1:16" x14ac:dyDescent="0.2">
      <c r="A94" s="50" t="s">
        <v>104</v>
      </c>
      <c r="B94" s="51">
        <v>46075</v>
      </c>
      <c r="C94" s="52" t="s">
        <v>146</v>
      </c>
      <c r="D94" s="53" t="s">
        <v>18</v>
      </c>
      <c r="E94" s="54">
        <v>9638.5</v>
      </c>
      <c r="F94" s="55" t="s">
        <v>1</v>
      </c>
      <c r="G94" s="54">
        <v>9638.5</v>
      </c>
      <c r="H94" s="56" t="s">
        <v>1</v>
      </c>
      <c r="I94" s="57"/>
      <c r="J94" s="53"/>
      <c r="K94" s="57"/>
      <c r="L94" s="93">
        <v>9638.5</v>
      </c>
      <c r="M94" s="133"/>
      <c r="N94" s="92"/>
      <c r="O94" s="84"/>
      <c r="P94" s="20"/>
    </row>
    <row r="95" spans="1:16" x14ac:dyDescent="0.2">
      <c r="A95" s="50" t="s">
        <v>113</v>
      </c>
      <c r="B95" s="51">
        <v>46075</v>
      </c>
      <c r="C95" s="52" t="s">
        <v>146</v>
      </c>
      <c r="D95" s="53" t="s">
        <v>36</v>
      </c>
      <c r="E95" s="54">
        <v>593.90000000000009</v>
      </c>
      <c r="F95" s="55" t="s">
        <v>1</v>
      </c>
      <c r="G95" s="54">
        <v>593.90000000000009</v>
      </c>
      <c r="H95" s="56" t="s">
        <v>1</v>
      </c>
      <c r="I95" s="57"/>
      <c r="J95" s="53"/>
      <c r="K95" s="57"/>
      <c r="L95" s="93">
        <v>593.90000000000009</v>
      </c>
      <c r="M95" s="133"/>
      <c r="N95" s="92"/>
      <c r="O95" s="84"/>
      <c r="P95" s="20"/>
    </row>
    <row r="96" spans="1:16" x14ac:dyDescent="0.2">
      <c r="A96" s="50" t="s">
        <v>114</v>
      </c>
      <c r="B96" s="51">
        <v>46079</v>
      </c>
      <c r="C96" s="52" t="s">
        <v>146</v>
      </c>
      <c r="D96" s="53" t="s">
        <v>36</v>
      </c>
      <c r="E96" s="54">
        <v>17969.329999999994</v>
      </c>
      <c r="F96" s="55" t="s">
        <v>1</v>
      </c>
      <c r="G96" s="54">
        <v>17969.329999999994</v>
      </c>
      <c r="H96" s="56" t="s">
        <v>1</v>
      </c>
      <c r="I96" s="57"/>
      <c r="J96" s="53"/>
      <c r="K96" s="57"/>
      <c r="L96" s="93">
        <v>17969.329999999994</v>
      </c>
      <c r="M96" s="133"/>
      <c r="N96" s="92"/>
      <c r="O96" s="84"/>
      <c r="P96" s="20"/>
    </row>
    <row r="97" spans="1:16" x14ac:dyDescent="0.2">
      <c r="A97" s="50" t="s">
        <v>115</v>
      </c>
      <c r="B97" s="51">
        <v>46080</v>
      </c>
      <c r="C97" s="52" t="s">
        <v>146</v>
      </c>
      <c r="D97" s="53" t="s">
        <v>21</v>
      </c>
      <c r="E97" s="54">
        <v>19.29</v>
      </c>
      <c r="F97" s="55" t="s">
        <v>1</v>
      </c>
      <c r="G97" s="54">
        <v>19.29</v>
      </c>
      <c r="H97" s="56" t="s">
        <v>1</v>
      </c>
      <c r="I97" s="57"/>
      <c r="J97" s="53"/>
      <c r="K97" s="57"/>
      <c r="L97" s="93">
        <v>19.29</v>
      </c>
      <c r="M97" s="133"/>
      <c r="N97" s="92"/>
      <c r="O97" s="84"/>
      <c r="P97" s="20"/>
    </row>
    <row r="98" spans="1:16" x14ac:dyDescent="0.2">
      <c r="A98" s="50" t="s">
        <v>127</v>
      </c>
      <c r="B98" s="51">
        <v>46081</v>
      </c>
      <c r="C98" s="52" t="s">
        <v>146</v>
      </c>
      <c r="D98" s="53" t="s">
        <v>0</v>
      </c>
      <c r="E98" s="54">
        <v>264950.39999999997</v>
      </c>
      <c r="F98" s="55" t="s">
        <v>1</v>
      </c>
      <c r="G98" s="54">
        <v>264950.39999999997</v>
      </c>
      <c r="H98" s="56" t="s">
        <v>1</v>
      </c>
      <c r="I98" s="57"/>
      <c r="J98" s="53"/>
      <c r="K98" s="57"/>
      <c r="L98" s="93">
        <v>264950.39999999997</v>
      </c>
      <c r="M98" s="133"/>
      <c r="N98" s="92"/>
      <c r="O98" s="84"/>
      <c r="P98" s="20"/>
    </row>
    <row r="99" spans="1:16" x14ac:dyDescent="0.2">
      <c r="A99" s="50" t="s">
        <v>128</v>
      </c>
      <c r="B99" s="51">
        <v>46081</v>
      </c>
      <c r="C99" s="52" t="s">
        <v>146</v>
      </c>
      <c r="D99" s="53" t="s">
        <v>0</v>
      </c>
      <c r="E99" s="54">
        <v>13868.869999999999</v>
      </c>
      <c r="F99" s="55" t="s">
        <v>1</v>
      </c>
      <c r="G99" s="54">
        <v>13868.869999999999</v>
      </c>
      <c r="H99" s="56" t="s">
        <v>1</v>
      </c>
      <c r="I99" s="57"/>
      <c r="J99" s="53"/>
      <c r="K99" s="57"/>
      <c r="L99" s="93">
        <v>13868.869999999999</v>
      </c>
      <c r="M99" s="133"/>
      <c r="N99" s="92"/>
      <c r="O99" s="84"/>
      <c r="P99" s="20"/>
    </row>
    <row r="100" spans="1:16" x14ac:dyDescent="0.2">
      <c r="A100" s="50" t="s">
        <v>97</v>
      </c>
      <c r="B100" s="51">
        <v>46087</v>
      </c>
      <c r="C100" s="52" t="s">
        <v>146</v>
      </c>
      <c r="D100" s="53" t="s">
        <v>7</v>
      </c>
      <c r="E100" s="54">
        <v>2302092.049999998</v>
      </c>
      <c r="F100" s="55" t="s">
        <v>8</v>
      </c>
      <c r="G100" s="54">
        <v>91724.119999999981</v>
      </c>
      <c r="H100" s="56" t="s">
        <v>1</v>
      </c>
      <c r="I100" s="57"/>
      <c r="J100" s="53"/>
      <c r="K100" s="57"/>
      <c r="L100" s="93">
        <v>91724.119999999981</v>
      </c>
      <c r="M100" s="133"/>
      <c r="N100" s="92"/>
      <c r="O100" s="84"/>
      <c r="P100" s="20"/>
    </row>
    <row r="101" spans="1:16" x14ac:dyDescent="0.2">
      <c r="A101" s="28" t="s">
        <v>110</v>
      </c>
      <c r="B101" s="3">
        <v>46092</v>
      </c>
      <c r="C101" s="24" t="s">
        <v>146</v>
      </c>
      <c r="D101" s="9" t="s">
        <v>19</v>
      </c>
      <c r="E101" s="9">
        <v>483771.59</v>
      </c>
      <c r="F101" s="38" t="s">
        <v>20</v>
      </c>
      <c r="G101" s="10">
        <v>41462.109999999993</v>
      </c>
      <c r="H101" s="41" t="s">
        <v>1</v>
      </c>
      <c r="I101" s="64"/>
      <c r="J101" s="9"/>
      <c r="K101" s="64"/>
      <c r="L101" s="92"/>
      <c r="M101" s="135"/>
      <c r="N101" s="140">
        <v>41462.109999999993</v>
      </c>
      <c r="O101" s="84"/>
      <c r="P101" s="20"/>
    </row>
    <row r="102" spans="1:16" x14ac:dyDescent="0.2">
      <c r="A102" s="50" t="s">
        <v>99</v>
      </c>
      <c r="B102" s="51">
        <v>46097</v>
      </c>
      <c r="C102" s="52" t="s">
        <v>146</v>
      </c>
      <c r="D102" s="53" t="s">
        <v>13</v>
      </c>
      <c r="E102" s="54">
        <v>101369.52000000018</v>
      </c>
      <c r="F102" s="55" t="s">
        <v>1</v>
      </c>
      <c r="G102" s="54">
        <v>101369.52000000018</v>
      </c>
      <c r="H102" s="56" t="s">
        <v>1</v>
      </c>
      <c r="I102" s="57"/>
      <c r="J102" s="53"/>
      <c r="K102" s="57"/>
      <c r="L102" s="93">
        <v>101369.52000000018</v>
      </c>
      <c r="M102" s="133"/>
      <c r="N102" s="92"/>
      <c r="O102" s="84"/>
      <c r="P102" s="20"/>
    </row>
    <row r="103" spans="1:16" x14ac:dyDescent="0.2">
      <c r="A103" s="28" t="s">
        <v>111</v>
      </c>
      <c r="B103" s="3">
        <v>46097</v>
      </c>
      <c r="C103" s="24" t="s">
        <v>146</v>
      </c>
      <c r="D103" s="9" t="s">
        <v>34</v>
      </c>
      <c r="E103" s="9">
        <v>346045.60000000027</v>
      </c>
      <c r="F103" s="38" t="s">
        <v>35</v>
      </c>
      <c r="G103" s="10">
        <v>81025.943617120909</v>
      </c>
      <c r="H103" s="41" t="s">
        <v>1</v>
      </c>
      <c r="I103" s="64"/>
      <c r="J103" s="9"/>
      <c r="K103" s="64"/>
      <c r="L103" s="92"/>
      <c r="M103" s="135"/>
      <c r="N103" s="140">
        <v>81025.943617120909</v>
      </c>
      <c r="O103" s="84"/>
      <c r="P103" s="20"/>
    </row>
    <row r="104" spans="1:16" x14ac:dyDescent="0.2">
      <c r="A104" s="28" t="s">
        <v>112</v>
      </c>
      <c r="B104" s="3">
        <v>46097</v>
      </c>
      <c r="C104" s="24" t="s">
        <v>146</v>
      </c>
      <c r="D104" s="9" t="s">
        <v>34</v>
      </c>
      <c r="E104" s="9">
        <v>5384.2899999999991</v>
      </c>
      <c r="F104" s="38" t="s">
        <v>35</v>
      </c>
      <c r="G104" s="10">
        <v>1260.7216446567386</v>
      </c>
      <c r="H104" s="41" t="s">
        <v>1</v>
      </c>
      <c r="I104" s="64"/>
      <c r="J104" s="9"/>
      <c r="K104" s="64"/>
      <c r="L104" s="92"/>
      <c r="M104" s="135"/>
      <c r="N104" s="140">
        <v>1260.7216446567386</v>
      </c>
      <c r="O104" s="84"/>
      <c r="P104" s="20"/>
    </row>
    <row r="105" spans="1:16" x14ac:dyDescent="0.2">
      <c r="A105" s="50" t="s">
        <v>168</v>
      </c>
      <c r="B105" s="51">
        <v>46099</v>
      </c>
      <c r="C105" s="52" t="s">
        <v>147</v>
      </c>
      <c r="D105" s="53" t="s">
        <v>24</v>
      </c>
      <c r="E105" s="54">
        <v>12094.8</v>
      </c>
      <c r="F105" s="55" t="s">
        <v>1</v>
      </c>
      <c r="G105" s="54">
        <v>12094.8</v>
      </c>
      <c r="H105" s="56" t="s">
        <v>1</v>
      </c>
      <c r="I105" s="57"/>
      <c r="J105" s="53"/>
      <c r="K105" s="57"/>
      <c r="L105" s="93">
        <v>12094.8</v>
      </c>
      <c r="M105" s="133"/>
      <c r="N105" s="92"/>
      <c r="O105" s="84"/>
      <c r="P105" s="20"/>
    </row>
    <row r="106" spans="1:16" x14ac:dyDescent="0.2">
      <c r="A106" s="50" t="s">
        <v>121</v>
      </c>
      <c r="B106" s="51">
        <v>46106</v>
      </c>
      <c r="C106" s="52" t="s">
        <v>146</v>
      </c>
      <c r="D106" s="53" t="s">
        <v>25</v>
      </c>
      <c r="E106" s="54">
        <v>144702</v>
      </c>
      <c r="F106" s="55" t="s">
        <v>26</v>
      </c>
      <c r="G106" s="75">
        <v>366.23218850446705</v>
      </c>
      <c r="H106" s="56" t="s">
        <v>1</v>
      </c>
      <c r="I106" s="57"/>
      <c r="J106" s="53"/>
      <c r="K106" s="57"/>
      <c r="L106" s="94">
        <v>366.23218850446705</v>
      </c>
      <c r="M106" s="134"/>
      <c r="N106" s="92"/>
      <c r="O106" s="84"/>
      <c r="P106" s="20"/>
    </row>
    <row r="107" spans="1:16" x14ac:dyDescent="0.2">
      <c r="A107" s="28" t="s">
        <v>118</v>
      </c>
      <c r="B107" s="3">
        <v>46107</v>
      </c>
      <c r="C107" s="24" t="s">
        <v>146</v>
      </c>
      <c r="D107" s="9" t="s">
        <v>2</v>
      </c>
      <c r="E107" s="10">
        <v>89604.049999999988</v>
      </c>
      <c r="F107" s="38" t="s">
        <v>3</v>
      </c>
      <c r="G107" s="19">
        <v>94799.037240795646</v>
      </c>
      <c r="H107" s="41" t="s">
        <v>1</v>
      </c>
      <c r="I107" s="64"/>
      <c r="J107" s="9"/>
      <c r="K107" s="64"/>
      <c r="L107" s="92"/>
      <c r="M107" s="135"/>
      <c r="N107" s="141">
        <v>94799.037240795646</v>
      </c>
      <c r="O107" s="84"/>
      <c r="P107" s="20"/>
    </row>
    <row r="108" spans="1:16" x14ac:dyDescent="0.2">
      <c r="A108" s="50" t="s">
        <v>129</v>
      </c>
      <c r="B108" s="51">
        <v>46107</v>
      </c>
      <c r="C108" s="52" t="s">
        <v>146</v>
      </c>
      <c r="D108" s="53" t="s">
        <v>0</v>
      </c>
      <c r="E108" s="54">
        <v>403417.01999999979</v>
      </c>
      <c r="F108" s="55" t="s">
        <v>1</v>
      </c>
      <c r="G108" s="54">
        <v>403417.01999999979</v>
      </c>
      <c r="H108" s="56" t="s">
        <v>1</v>
      </c>
      <c r="I108" s="57"/>
      <c r="J108" s="53"/>
      <c r="K108" s="57"/>
      <c r="L108" s="93">
        <v>403417.01999999979</v>
      </c>
      <c r="M108" s="133"/>
      <c r="N108" s="92"/>
      <c r="O108" s="84"/>
      <c r="P108" s="20"/>
    </row>
    <row r="109" spans="1:16" x14ac:dyDescent="0.2">
      <c r="A109" s="50" t="s">
        <v>130</v>
      </c>
      <c r="B109" s="51">
        <v>46107</v>
      </c>
      <c r="C109" s="52" t="s">
        <v>146</v>
      </c>
      <c r="D109" s="53" t="s">
        <v>0</v>
      </c>
      <c r="E109" s="54">
        <v>8537.0600000000013</v>
      </c>
      <c r="F109" s="55" t="s">
        <v>1</v>
      </c>
      <c r="G109" s="54">
        <v>8537.0600000000013</v>
      </c>
      <c r="H109" s="56" t="s">
        <v>1</v>
      </c>
      <c r="I109" s="57"/>
      <c r="J109" s="53"/>
      <c r="K109" s="57"/>
      <c r="L109" s="93">
        <v>8537.0600000000013</v>
      </c>
      <c r="M109" s="133"/>
      <c r="N109" s="92"/>
      <c r="O109" s="84"/>
      <c r="P109" s="20"/>
    </row>
    <row r="110" spans="1:16" x14ac:dyDescent="0.2">
      <c r="A110" s="50" t="s">
        <v>105</v>
      </c>
      <c r="B110" s="51">
        <v>46108</v>
      </c>
      <c r="C110" s="52" t="s">
        <v>146</v>
      </c>
      <c r="D110" s="53" t="s">
        <v>18</v>
      </c>
      <c r="E110" s="54">
        <v>1920567.5699999998</v>
      </c>
      <c r="F110" s="55" t="s">
        <v>1</v>
      </c>
      <c r="G110" s="54">
        <v>1920567.5699999998</v>
      </c>
      <c r="H110" s="56" t="s">
        <v>1</v>
      </c>
      <c r="I110" s="57"/>
      <c r="J110" s="53"/>
      <c r="K110" s="57"/>
      <c r="L110" s="93">
        <v>1920567.5699999998</v>
      </c>
      <c r="M110" s="133"/>
      <c r="N110" s="92"/>
      <c r="O110" s="84"/>
      <c r="P110" s="20"/>
    </row>
    <row r="111" spans="1:16" x14ac:dyDescent="0.2">
      <c r="A111" s="28" t="s">
        <v>98</v>
      </c>
      <c r="B111" s="3">
        <v>46114</v>
      </c>
      <c r="C111" s="24" t="s">
        <v>146</v>
      </c>
      <c r="D111" s="9" t="s">
        <v>9</v>
      </c>
      <c r="E111" s="10">
        <v>1091682.79</v>
      </c>
      <c r="F111" s="38" t="s">
        <v>10</v>
      </c>
      <c r="G111" s="10">
        <v>146351.90835601193</v>
      </c>
      <c r="H111" s="41" t="s">
        <v>1</v>
      </c>
      <c r="I111" s="64"/>
      <c r="J111" s="9"/>
      <c r="K111" s="64"/>
      <c r="L111" s="92"/>
      <c r="M111" s="135"/>
      <c r="N111" s="140">
        <v>146351.90835601193</v>
      </c>
      <c r="O111" s="84"/>
      <c r="P111" s="20"/>
    </row>
    <row r="112" spans="1:16" x14ac:dyDescent="0.2">
      <c r="A112" s="50" t="s">
        <v>123</v>
      </c>
      <c r="B112" s="51">
        <v>46114</v>
      </c>
      <c r="C112" s="52" t="s">
        <v>146</v>
      </c>
      <c r="D112" s="53" t="s">
        <v>0</v>
      </c>
      <c r="E112" s="54">
        <f>1891.95+214.33</f>
        <v>2106.2800000000002</v>
      </c>
      <c r="F112" s="55" t="s">
        <v>1</v>
      </c>
      <c r="G112" s="54">
        <f>1891.95+214.33</f>
        <v>2106.2800000000002</v>
      </c>
      <c r="H112" s="56" t="s">
        <v>1</v>
      </c>
      <c r="I112" s="57"/>
      <c r="J112" s="53"/>
      <c r="K112" s="57"/>
      <c r="L112" s="93">
        <f>1891.95+214.33</f>
        <v>2106.2800000000002</v>
      </c>
      <c r="M112" s="133"/>
      <c r="N112" s="92"/>
      <c r="O112" s="84"/>
      <c r="P112" s="20"/>
    </row>
    <row r="113" spans="1:16" x14ac:dyDescent="0.2">
      <c r="A113" s="50" t="s">
        <v>116</v>
      </c>
      <c r="B113" s="51">
        <v>46122</v>
      </c>
      <c r="C113" s="52" t="s">
        <v>146</v>
      </c>
      <c r="D113" s="53" t="s">
        <v>23</v>
      </c>
      <c r="E113" s="54">
        <v>26234.599999999988</v>
      </c>
      <c r="F113" s="55" t="s">
        <v>1</v>
      </c>
      <c r="G113" s="54">
        <v>26234.599999999988</v>
      </c>
      <c r="H113" s="56" t="s">
        <v>1</v>
      </c>
      <c r="I113" s="57"/>
      <c r="J113" s="53"/>
      <c r="K113" s="57"/>
      <c r="L113" s="93">
        <v>26234.599999999988</v>
      </c>
      <c r="M113" s="133"/>
      <c r="N113" s="92"/>
      <c r="O113" s="84"/>
      <c r="P113" s="20"/>
    </row>
    <row r="114" spans="1:16" x14ac:dyDescent="0.2">
      <c r="A114" s="50" t="s">
        <v>117</v>
      </c>
      <c r="B114" s="51">
        <v>46122</v>
      </c>
      <c r="C114" s="52" t="s">
        <v>146</v>
      </c>
      <c r="D114" s="53" t="s">
        <v>23</v>
      </c>
      <c r="E114" s="54">
        <v>73377.36</v>
      </c>
      <c r="F114" s="55" t="s">
        <v>1</v>
      </c>
      <c r="G114" s="54">
        <v>73377.36</v>
      </c>
      <c r="H114" s="56" t="s">
        <v>1</v>
      </c>
      <c r="I114" s="57"/>
      <c r="J114" s="53"/>
      <c r="K114" s="57"/>
      <c r="L114" s="93">
        <v>73377.36</v>
      </c>
      <c r="M114" s="133"/>
      <c r="N114" s="92"/>
      <c r="O114" s="84"/>
      <c r="P114" s="20"/>
    </row>
    <row r="115" spans="1:16" x14ac:dyDescent="0.2">
      <c r="A115" s="50" t="s">
        <v>94</v>
      </c>
      <c r="B115" s="51">
        <v>46127</v>
      </c>
      <c r="C115" s="52" t="s">
        <v>146</v>
      </c>
      <c r="D115" s="53" t="s">
        <v>30</v>
      </c>
      <c r="E115" s="54">
        <v>155435.91000000006</v>
      </c>
      <c r="F115" s="55" t="s">
        <v>1</v>
      </c>
      <c r="G115" s="54">
        <v>155435.91000000006</v>
      </c>
      <c r="H115" s="56" t="s">
        <v>1</v>
      </c>
      <c r="I115" s="57"/>
      <c r="J115" s="53"/>
      <c r="K115" s="57"/>
      <c r="L115" s="93">
        <v>155435.91000000006</v>
      </c>
      <c r="M115" s="133"/>
      <c r="N115" s="92"/>
      <c r="O115" s="84"/>
      <c r="P115" s="20"/>
    </row>
    <row r="116" spans="1:16" x14ac:dyDescent="0.2">
      <c r="A116" s="50" t="s">
        <v>131</v>
      </c>
      <c r="B116" s="51">
        <v>46128</v>
      </c>
      <c r="C116" s="52" t="s">
        <v>146</v>
      </c>
      <c r="D116" s="53" t="s">
        <v>0</v>
      </c>
      <c r="E116" s="54">
        <v>134654.26</v>
      </c>
      <c r="F116" s="55" t="s">
        <v>1</v>
      </c>
      <c r="G116" s="54">
        <v>134654.26</v>
      </c>
      <c r="H116" s="56" t="s">
        <v>1</v>
      </c>
      <c r="I116" s="57"/>
      <c r="J116" s="53"/>
      <c r="K116" s="57"/>
      <c r="L116" s="93">
        <v>134654.26</v>
      </c>
      <c r="M116" s="133"/>
      <c r="N116" s="92"/>
      <c r="O116" s="84"/>
      <c r="P116" s="20"/>
    </row>
    <row r="117" spans="1:16" x14ac:dyDescent="0.2">
      <c r="A117" s="50" t="s">
        <v>141</v>
      </c>
      <c r="B117" s="51">
        <v>46128</v>
      </c>
      <c r="C117" s="52" t="s">
        <v>146</v>
      </c>
      <c r="D117" s="53" t="s">
        <v>0</v>
      </c>
      <c r="E117" s="54">
        <v>1113096.3699999989</v>
      </c>
      <c r="F117" s="55" t="s">
        <v>1</v>
      </c>
      <c r="G117" s="54">
        <v>1113096.3699999989</v>
      </c>
      <c r="H117" s="56" t="s">
        <v>1</v>
      </c>
      <c r="I117" s="57"/>
      <c r="J117" s="53"/>
      <c r="K117" s="57"/>
      <c r="L117" s="93">
        <v>1113096.3699999989</v>
      </c>
      <c r="M117" s="133"/>
      <c r="N117" s="92"/>
      <c r="O117" s="84"/>
      <c r="P117" s="20"/>
    </row>
    <row r="118" spans="1:16" x14ac:dyDescent="0.2">
      <c r="A118" s="50" t="s">
        <v>100</v>
      </c>
      <c r="B118" s="51">
        <v>46129</v>
      </c>
      <c r="C118" s="52" t="s">
        <v>146</v>
      </c>
      <c r="D118" s="53" t="s">
        <v>48</v>
      </c>
      <c r="E118" s="54">
        <v>232797</v>
      </c>
      <c r="F118" s="55" t="s">
        <v>49</v>
      </c>
      <c r="G118" s="54">
        <v>1555.0900000000004</v>
      </c>
      <c r="H118" s="56" t="s">
        <v>1</v>
      </c>
      <c r="I118" s="57"/>
      <c r="J118" s="53"/>
      <c r="K118" s="57"/>
      <c r="L118" s="93">
        <v>1555.0900000000004</v>
      </c>
      <c r="M118" s="133"/>
      <c r="N118" s="92"/>
      <c r="O118" s="84"/>
      <c r="P118" s="20"/>
    </row>
    <row r="119" spans="1:16" x14ac:dyDescent="0.2">
      <c r="A119" s="77" t="s">
        <v>101</v>
      </c>
      <c r="B119" s="51">
        <v>46129</v>
      </c>
      <c r="C119" s="52" t="s">
        <v>146</v>
      </c>
      <c r="D119" s="53" t="s">
        <v>48</v>
      </c>
      <c r="E119" s="54">
        <v>2551825</v>
      </c>
      <c r="F119" s="55" t="s">
        <v>49</v>
      </c>
      <c r="G119" s="54">
        <v>17046.259999999991</v>
      </c>
      <c r="H119" s="56" t="s">
        <v>1</v>
      </c>
      <c r="I119" s="57"/>
      <c r="J119" s="53"/>
      <c r="K119" s="57"/>
      <c r="L119" s="93">
        <v>17046.259999999991</v>
      </c>
      <c r="M119" s="133"/>
      <c r="N119" s="92"/>
      <c r="O119" s="84"/>
      <c r="P119" s="20"/>
    </row>
    <row r="120" spans="1:16" x14ac:dyDescent="0.2">
      <c r="A120" s="50" t="s">
        <v>102</v>
      </c>
      <c r="B120" s="51">
        <v>46129</v>
      </c>
      <c r="C120" s="52" t="s">
        <v>146</v>
      </c>
      <c r="D120" s="53" t="s">
        <v>48</v>
      </c>
      <c r="E120" s="54">
        <v>12870</v>
      </c>
      <c r="F120" s="55" t="s">
        <v>49</v>
      </c>
      <c r="G120" s="54">
        <v>85.97</v>
      </c>
      <c r="H120" s="56" t="s">
        <v>1</v>
      </c>
      <c r="I120" s="57"/>
      <c r="J120" s="53"/>
      <c r="K120" s="57"/>
      <c r="L120" s="93">
        <v>85.97</v>
      </c>
      <c r="M120" s="133"/>
      <c r="N120" s="92"/>
      <c r="O120" s="84"/>
      <c r="P120" s="20"/>
    </row>
    <row r="121" spans="1:16" x14ac:dyDescent="0.2">
      <c r="A121" s="50" t="s">
        <v>133</v>
      </c>
      <c r="B121" s="51">
        <v>46129</v>
      </c>
      <c r="C121" s="52" t="s">
        <v>146</v>
      </c>
      <c r="D121" s="53" t="s">
        <v>48</v>
      </c>
      <c r="E121" s="54">
        <v>2394444</v>
      </c>
      <c r="F121" s="55" t="s">
        <v>49</v>
      </c>
      <c r="G121" s="54">
        <v>16403.15376257545</v>
      </c>
      <c r="H121" s="56" t="s">
        <v>1</v>
      </c>
      <c r="I121" s="57"/>
      <c r="J121" s="53"/>
      <c r="K121" s="57"/>
      <c r="L121" s="93">
        <v>16403.15376257545</v>
      </c>
      <c r="M121" s="133"/>
      <c r="N121" s="92"/>
      <c r="O121" s="84"/>
      <c r="P121" s="20"/>
    </row>
    <row r="122" spans="1:16" x14ac:dyDescent="0.2">
      <c r="A122" s="50"/>
      <c r="B122" s="51"/>
      <c r="C122" s="52"/>
      <c r="D122" s="53"/>
      <c r="E122" s="54"/>
      <c r="F122" s="55"/>
      <c r="G122" s="54"/>
      <c r="H122" s="56"/>
      <c r="I122" s="57"/>
      <c r="J122" s="53"/>
      <c r="K122" s="57"/>
      <c r="L122" s="93"/>
      <c r="M122" s="133"/>
      <c r="N122" s="92"/>
      <c r="O122" s="84"/>
      <c r="P122" s="20"/>
    </row>
    <row r="123" spans="1:16" x14ac:dyDescent="0.2">
      <c r="A123" s="28" t="s">
        <v>145</v>
      </c>
      <c r="B123" s="3">
        <v>46134</v>
      </c>
      <c r="C123" s="24" t="s">
        <v>146</v>
      </c>
      <c r="D123" s="9" t="s">
        <v>27</v>
      </c>
      <c r="E123" s="10">
        <v>10004106.120000001</v>
      </c>
      <c r="F123" s="38" t="s">
        <v>28</v>
      </c>
      <c r="G123" s="10">
        <v>877514.6809350471</v>
      </c>
      <c r="H123" s="41" t="s">
        <v>1</v>
      </c>
      <c r="I123" s="64"/>
      <c r="J123" s="9"/>
      <c r="K123" s="64"/>
      <c r="L123" s="92"/>
      <c r="M123" s="135"/>
      <c r="N123" s="140">
        <v>877514.6809350471</v>
      </c>
      <c r="O123" s="84"/>
      <c r="P123" s="20"/>
    </row>
    <row r="124" spans="1:16" x14ac:dyDescent="0.2">
      <c r="A124" s="50" t="s">
        <v>140</v>
      </c>
      <c r="B124" s="51">
        <v>46137</v>
      </c>
      <c r="C124" s="52" t="s">
        <v>146</v>
      </c>
      <c r="D124" s="53" t="s">
        <v>22</v>
      </c>
      <c r="E124" s="54">
        <v>20989.629999999997</v>
      </c>
      <c r="F124" s="55" t="s">
        <v>1</v>
      </c>
      <c r="G124" s="54">
        <v>20989.629999999997</v>
      </c>
      <c r="H124" s="56" t="s">
        <v>1</v>
      </c>
      <c r="I124" s="57"/>
      <c r="J124" s="53"/>
      <c r="K124" s="57"/>
      <c r="L124" s="93">
        <v>20989.629999999997</v>
      </c>
      <c r="M124" s="133"/>
      <c r="N124" s="92"/>
      <c r="O124" s="84"/>
      <c r="P124" s="20"/>
    </row>
    <row r="125" spans="1:16" x14ac:dyDescent="0.2">
      <c r="A125" s="50" t="s">
        <v>142</v>
      </c>
      <c r="B125" s="51">
        <v>46141</v>
      </c>
      <c r="C125" s="52" t="s">
        <v>146</v>
      </c>
      <c r="D125" s="53" t="s">
        <v>0</v>
      </c>
      <c r="E125" s="54">
        <v>219.5</v>
      </c>
      <c r="F125" s="55" t="s">
        <v>1</v>
      </c>
      <c r="G125" s="54">
        <v>219.5</v>
      </c>
      <c r="H125" s="56" t="s">
        <v>1</v>
      </c>
      <c r="I125" s="57"/>
      <c r="J125" s="53"/>
      <c r="K125" s="57"/>
      <c r="L125" s="93">
        <v>219.5</v>
      </c>
      <c r="M125" s="133"/>
      <c r="N125" s="92"/>
      <c r="O125" s="84"/>
      <c r="P125" s="20"/>
    </row>
    <row r="126" spans="1:16" x14ac:dyDescent="0.2">
      <c r="A126" s="50" t="s">
        <v>143</v>
      </c>
      <c r="B126" s="51">
        <v>46141</v>
      </c>
      <c r="C126" s="52" t="s">
        <v>146</v>
      </c>
      <c r="D126" s="53" t="s">
        <v>0</v>
      </c>
      <c r="E126" s="54">
        <v>220804.9200000001</v>
      </c>
      <c r="F126" s="55" t="s">
        <v>1</v>
      </c>
      <c r="G126" s="54">
        <v>220804.9200000001</v>
      </c>
      <c r="H126" s="56" t="s">
        <v>1</v>
      </c>
      <c r="I126" s="57"/>
      <c r="J126" s="53"/>
      <c r="K126" s="57"/>
      <c r="L126" s="93">
        <v>220804.9200000001</v>
      </c>
      <c r="M126" s="133"/>
      <c r="N126" s="92"/>
      <c r="O126" s="84"/>
      <c r="P126" s="20"/>
    </row>
    <row r="127" spans="1:16" ht="16.5" customHeight="1" x14ac:dyDescent="0.2">
      <c r="A127" s="50" t="s">
        <v>144</v>
      </c>
      <c r="B127" s="51">
        <v>46141</v>
      </c>
      <c r="C127" s="52" t="s">
        <v>146</v>
      </c>
      <c r="D127" s="53" t="s">
        <v>0</v>
      </c>
      <c r="E127" s="54">
        <v>1555.38</v>
      </c>
      <c r="F127" s="55" t="s">
        <v>1</v>
      </c>
      <c r="G127" s="54">
        <v>1555.38</v>
      </c>
      <c r="H127" s="56" t="s">
        <v>1</v>
      </c>
      <c r="I127" s="57"/>
      <c r="J127" s="53"/>
      <c r="K127" s="57"/>
      <c r="L127" s="93">
        <v>1555.38</v>
      </c>
      <c r="M127" s="133"/>
      <c r="N127" s="92"/>
      <c r="O127" s="84"/>
      <c r="P127" s="20"/>
    </row>
    <row r="128" spans="1:16" ht="15" customHeight="1" x14ac:dyDescent="0.2">
      <c r="A128" s="50" t="s">
        <v>106</v>
      </c>
      <c r="B128" s="51">
        <v>46146</v>
      </c>
      <c r="C128" s="52" t="s">
        <v>146</v>
      </c>
      <c r="D128" s="53" t="s">
        <v>32</v>
      </c>
      <c r="E128" s="54">
        <v>30172.929999999997</v>
      </c>
      <c r="F128" s="55" t="s">
        <v>1</v>
      </c>
      <c r="G128" s="54">
        <v>30172.929999999997</v>
      </c>
      <c r="H128" s="56" t="s">
        <v>1</v>
      </c>
      <c r="I128" s="57"/>
      <c r="J128" s="53"/>
      <c r="K128" s="57"/>
      <c r="L128" s="93">
        <v>30172.929999999997</v>
      </c>
      <c r="M128" s="133"/>
      <c r="N128" s="92"/>
      <c r="O128" s="84"/>
      <c r="P128" s="20"/>
    </row>
    <row r="129" spans="1:16" ht="15" customHeight="1" x14ac:dyDescent="0.2">
      <c r="A129" s="50" t="s">
        <v>134</v>
      </c>
      <c r="B129" s="51">
        <v>46153</v>
      </c>
      <c r="C129" s="52" t="s">
        <v>146</v>
      </c>
      <c r="D129" s="53" t="s">
        <v>48</v>
      </c>
      <c r="E129" s="54">
        <v>813637</v>
      </c>
      <c r="F129" s="55" t="s">
        <v>49</v>
      </c>
      <c r="G129" s="54">
        <v>5486.4261631827376</v>
      </c>
      <c r="H129" s="56" t="s">
        <v>1</v>
      </c>
      <c r="I129" s="57"/>
      <c r="J129" s="53"/>
      <c r="K129" s="57"/>
      <c r="L129" s="93">
        <v>5486.4261631827376</v>
      </c>
      <c r="M129" s="133"/>
      <c r="N129" s="92"/>
      <c r="O129" s="84"/>
      <c r="P129" s="20"/>
    </row>
    <row r="130" spans="1:16" ht="15" customHeight="1" x14ac:dyDescent="0.2">
      <c r="A130" s="50" t="s">
        <v>132</v>
      </c>
      <c r="B130" s="51">
        <v>46156</v>
      </c>
      <c r="C130" s="52" t="s">
        <v>146</v>
      </c>
      <c r="D130" s="53" t="s">
        <v>13</v>
      </c>
      <c r="E130" s="54">
        <v>170456.0499999999</v>
      </c>
      <c r="F130" s="55" t="s">
        <v>1</v>
      </c>
      <c r="G130" s="54">
        <v>170456.0499999999</v>
      </c>
      <c r="H130" s="56" t="s">
        <v>1</v>
      </c>
      <c r="I130" s="57"/>
      <c r="J130" s="53"/>
      <c r="K130" s="57"/>
      <c r="L130" s="93">
        <v>170456.0499999999</v>
      </c>
      <c r="M130" s="133"/>
      <c r="N130" s="92"/>
      <c r="O130" s="84"/>
      <c r="P130" s="20"/>
    </row>
    <row r="131" spans="1:16" ht="15" customHeight="1" x14ac:dyDescent="0.2">
      <c r="A131" s="50" t="s">
        <v>137</v>
      </c>
      <c r="B131" s="51">
        <v>46163</v>
      </c>
      <c r="C131" s="52" t="s">
        <v>146</v>
      </c>
      <c r="D131" s="53" t="s">
        <v>32</v>
      </c>
      <c r="E131" s="54">
        <v>91383.07</v>
      </c>
      <c r="F131" s="55" t="s">
        <v>1</v>
      </c>
      <c r="G131" s="54">
        <v>91383.07</v>
      </c>
      <c r="H131" s="56" t="s">
        <v>1</v>
      </c>
      <c r="I131" s="57"/>
      <c r="J131" s="53"/>
      <c r="K131" s="57"/>
      <c r="L131" s="93">
        <v>91383.07</v>
      </c>
      <c r="M131" s="133"/>
      <c r="N131" s="92"/>
      <c r="O131" s="84"/>
      <c r="P131" s="20"/>
    </row>
    <row r="132" spans="1:16" ht="15" customHeight="1" x14ac:dyDescent="0.2">
      <c r="A132" s="50" t="s">
        <v>135</v>
      </c>
      <c r="B132" s="51">
        <v>46168</v>
      </c>
      <c r="C132" s="52" t="s">
        <v>146</v>
      </c>
      <c r="D132" s="53" t="s">
        <v>14</v>
      </c>
      <c r="E132" s="54">
        <v>3091.2800000000007</v>
      </c>
      <c r="F132" s="55" t="s">
        <v>1</v>
      </c>
      <c r="G132" s="54">
        <v>3091.2800000000007</v>
      </c>
      <c r="H132" s="56" t="s">
        <v>1</v>
      </c>
      <c r="I132" s="57"/>
      <c r="J132" s="53"/>
      <c r="K132" s="57"/>
      <c r="L132" s="93">
        <v>3091.2800000000007</v>
      </c>
      <c r="M132" s="133"/>
      <c r="N132" s="92"/>
      <c r="O132" s="84"/>
      <c r="P132" s="20"/>
    </row>
    <row r="133" spans="1:16" ht="15" customHeight="1" x14ac:dyDescent="0.2">
      <c r="A133" s="50" t="s">
        <v>136</v>
      </c>
      <c r="B133" s="51">
        <v>46168</v>
      </c>
      <c r="C133" s="52" t="s">
        <v>146</v>
      </c>
      <c r="D133" s="53" t="s">
        <v>18</v>
      </c>
      <c r="E133" s="54">
        <v>628.24</v>
      </c>
      <c r="F133" s="55" t="s">
        <v>1</v>
      </c>
      <c r="G133" s="54">
        <v>628.24</v>
      </c>
      <c r="H133" s="56" t="s">
        <v>1</v>
      </c>
      <c r="I133" s="57"/>
      <c r="J133" s="53"/>
      <c r="K133" s="57"/>
      <c r="L133" s="93">
        <v>628.24</v>
      </c>
      <c r="M133" s="133"/>
      <c r="N133" s="92"/>
      <c r="O133" s="84"/>
      <c r="P133" s="20"/>
    </row>
    <row r="134" spans="1:16" ht="15" customHeight="1" x14ac:dyDescent="0.2">
      <c r="A134" s="50" t="s">
        <v>180</v>
      </c>
      <c r="B134" s="51">
        <v>46170</v>
      </c>
      <c r="C134" s="52" t="s">
        <v>146</v>
      </c>
      <c r="D134" s="53" t="s">
        <v>0</v>
      </c>
      <c r="E134" s="54">
        <v>460474.42999999982</v>
      </c>
      <c r="F134" s="55" t="s">
        <v>1</v>
      </c>
      <c r="G134" s="54">
        <v>460474.42999999982</v>
      </c>
      <c r="H134" s="56" t="s">
        <v>1</v>
      </c>
      <c r="I134" s="57"/>
      <c r="J134" s="53"/>
      <c r="K134" s="57"/>
      <c r="L134" s="93">
        <v>460474.42999999982</v>
      </c>
      <c r="M134" s="133"/>
      <c r="N134" s="92"/>
      <c r="O134" s="84"/>
      <c r="P134" s="20"/>
    </row>
    <row r="135" spans="1:16" ht="15" customHeight="1" x14ac:dyDescent="0.2">
      <c r="A135" s="50" t="s">
        <v>138</v>
      </c>
      <c r="B135" s="51">
        <v>46171</v>
      </c>
      <c r="C135" s="52" t="s">
        <v>146</v>
      </c>
      <c r="D135" s="53" t="s">
        <v>21</v>
      </c>
      <c r="E135" s="54">
        <v>4580.8600000000015</v>
      </c>
      <c r="F135" s="55" t="s">
        <v>1</v>
      </c>
      <c r="G135" s="54">
        <v>4580.8600000000015</v>
      </c>
      <c r="H135" s="56" t="s">
        <v>1</v>
      </c>
      <c r="I135" s="57"/>
      <c r="J135" s="53"/>
      <c r="K135" s="57"/>
      <c r="L135" s="93">
        <v>4580.8600000000015</v>
      </c>
      <c r="M135" s="133"/>
      <c r="N135" s="92"/>
      <c r="O135" s="84"/>
      <c r="P135" s="20"/>
    </row>
    <row r="136" spans="1:16" ht="15" customHeight="1" x14ac:dyDescent="0.2">
      <c r="A136" s="50" t="s">
        <v>139</v>
      </c>
      <c r="B136" s="51">
        <v>46171</v>
      </c>
      <c r="C136" s="52" t="s">
        <v>146</v>
      </c>
      <c r="D136" s="53" t="s">
        <v>21</v>
      </c>
      <c r="E136" s="54">
        <v>5263.2000000000007</v>
      </c>
      <c r="F136" s="55" t="s">
        <v>1</v>
      </c>
      <c r="G136" s="54">
        <v>5263.2000000000007</v>
      </c>
      <c r="H136" s="56" t="s">
        <v>1</v>
      </c>
      <c r="I136" s="57"/>
      <c r="J136" s="53"/>
      <c r="K136" s="57"/>
      <c r="L136" s="93">
        <v>5263.2000000000007</v>
      </c>
      <c r="M136" s="133"/>
      <c r="N136" s="92"/>
      <c r="O136" s="84"/>
      <c r="P136" s="20"/>
    </row>
    <row r="137" spans="1:16" ht="15" customHeight="1" x14ac:dyDescent="0.2">
      <c r="A137" s="50" t="s">
        <v>174</v>
      </c>
      <c r="B137" s="51">
        <v>46175</v>
      </c>
      <c r="C137" s="52" t="s">
        <v>146</v>
      </c>
      <c r="D137" s="53" t="s">
        <v>18</v>
      </c>
      <c r="E137" s="54">
        <v>454164.4200000001</v>
      </c>
      <c r="F137" s="55" t="s">
        <v>1</v>
      </c>
      <c r="G137" s="54">
        <v>454164.4200000001</v>
      </c>
      <c r="H137" s="56" t="s">
        <v>1</v>
      </c>
      <c r="I137" s="57"/>
      <c r="J137" s="53"/>
      <c r="K137" s="57"/>
      <c r="L137" s="93">
        <v>454164.4200000001</v>
      </c>
      <c r="M137" s="133"/>
      <c r="N137" s="92"/>
      <c r="O137" s="84"/>
      <c r="P137" s="20"/>
    </row>
    <row r="138" spans="1:16" ht="15" customHeight="1" x14ac:dyDescent="0.2">
      <c r="A138" s="50" t="s">
        <v>169</v>
      </c>
      <c r="B138" s="51">
        <v>46178</v>
      </c>
      <c r="C138" s="52" t="s">
        <v>146</v>
      </c>
      <c r="D138" s="53" t="s">
        <v>7</v>
      </c>
      <c r="E138" s="54">
        <v>381914.00999999989</v>
      </c>
      <c r="F138" s="55" t="s">
        <v>8</v>
      </c>
      <c r="G138" s="54">
        <v>15187.863278453822</v>
      </c>
      <c r="H138" s="56" t="s">
        <v>1</v>
      </c>
      <c r="I138" s="57"/>
      <c r="J138" s="53"/>
      <c r="K138" s="57"/>
      <c r="L138" s="93">
        <v>15187.863278453822</v>
      </c>
      <c r="M138" s="133"/>
      <c r="N138" s="92"/>
      <c r="O138" s="84"/>
      <c r="P138" s="20"/>
    </row>
    <row r="139" spans="1:16" ht="15" customHeight="1" x14ac:dyDescent="0.2">
      <c r="A139" s="50" t="s">
        <v>172</v>
      </c>
      <c r="B139" s="51">
        <v>46182</v>
      </c>
      <c r="C139" s="52" t="s">
        <v>146</v>
      </c>
      <c r="D139" s="53" t="s">
        <v>171</v>
      </c>
      <c r="E139" s="54">
        <v>38861.5</v>
      </c>
      <c r="F139" s="55" t="s">
        <v>1</v>
      </c>
      <c r="G139" s="54">
        <v>38861.5</v>
      </c>
      <c r="H139" s="56" t="s">
        <v>1</v>
      </c>
      <c r="I139" s="57"/>
      <c r="J139" s="53"/>
      <c r="K139" s="57"/>
      <c r="L139" s="93">
        <v>38861.5</v>
      </c>
      <c r="M139" s="133"/>
      <c r="N139" s="92"/>
      <c r="O139" s="84"/>
      <c r="P139" s="20"/>
    </row>
    <row r="140" spans="1:16" ht="15" customHeight="1" x14ac:dyDescent="0.2">
      <c r="A140" s="50" t="s">
        <v>189</v>
      </c>
      <c r="B140" s="51">
        <v>46185</v>
      </c>
      <c r="C140" s="52" t="s">
        <v>146</v>
      </c>
      <c r="D140" s="53" t="s">
        <v>31</v>
      </c>
      <c r="E140" s="54">
        <v>77117.12000000001</v>
      </c>
      <c r="F140" s="55" t="s">
        <v>1</v>
      </c>
      <c r="G140" s="54">
        <v>77117.12000000001</v>
      </c>
      <c r="H140" s="56" t="s">
        <v>1</v>
      </c>
      <c r="I140" s="57"/>
      <c r="J140" s="53"/>
      <c r="K140" s="57"/>
      <c r="L140" s="93">
        <v>77117.12000000001</v>
      </c>
      <c r="M140" s="133"/>
      <c r="N140" s="92"/>
      <c r="O140" s="84"/>
      <c r="P140" s="20"/>
    </row>
    <row r="141" spans="1:16" ht="15" customHeight="1" x14ac:dyDescent="0.2">
      <c r="A141" s="50" t="s">
        <v>178</v>
      </c>
      <c r="B141" s="51">
        <v>46186</v>
      </c>
      <c r="C141" s="52" t="s">
        <v>146</v>
      </c>
      <c r="D141" s="53" t="s">
        <v>25</v>
      </c>
      <c r="E141" s="54">
        <v>233926</v>
      </c>
      <c r="F141" s="55" t="s">
        <v>26</v>
      </c>
      <c r="G141" s="75">
        <v>570.94113052816556</v>
      </c>
      <c r="H141" s="56" t="s">
        <v>1</v>
      </c>
      <c r="I141" s="57"/>
      <c r="J141" s="53"/>
      <c r="K141" s="57"/>
      <c r="L141" s="94">
        <v>570.94113052816556</v>
      </c>
      <c r="M141" s="134"/>
      <c r="N141" s="92"/>
      <c r="O141" s="84"/>
      <c r="P141" s="20"/>
    </row>
    <row r="142" spans="1:16" ht="15" customHeight="1" x14ac:dyDescent="0.2">
      <c r="A142" s="50" t="s">
        <v>184</v>
      </c>
      <c r="B142" s="51">
        <v>46189</v>
      </c>
      <c r="C142" s="52" t="s">
        <v>146</v>
      </c>
      <c r="D142" s="53" t="s">
        <v>24</v>
      </c>
      <c r="E142" s="54">
        <v>275781.06999999972</v>
      </c>
      <c r="F142" s="55" t="s">
        <v>1</v>
      </c>
      <c r="G142" s="54">
        <v>275781.06999999972</v>
      </c>
      <c r="H142" s="56" t="s">
        <v>1</v>
      </c>
      <c r="I142" s="57"/>
      <c r="J142" s="53"/>
      <c r="K142" s="57"/>
      <c r="L142" s="93">
        <v>275781.06999999972</v>
      </c>
      <c r="M142" s="133"/>
      <c r="N142" s="92"/>
      <c r="O142" s="84"/>
      <c r="P142" s="20"/>
    </row>
    <row r="143" spans="1:16" ht="15" customHeight="1" x14ac:dyDescent="0.2">
      <c r="A143" s="50" t="s">
        <v>179</v>
      </c>
      <c r="B143" s="51">
        <v>46191</v>
      </c>
      <c r="C143" s="52" t="s">
        <v>146</v>
      </c>
      <c r="D143" s="53" t="s">
        <v>0</v>
      </c>
      <c r="E143" s="54">
        <v>5681.22</v>
      </c>
      <c r="F143" s="55" t="s">
        <v>1</v>
      </c>
      <c r="G143" s="54">
        <v>5681.22</v>
      </c>
      <c r="H143" s="56" t="s">
        <v>1</v>
      </c>
      <c r="I143" s="57"/>
      <c r="J143" s="53"/>
      <c r="K143" s="57"/>
      <c r="L143" s="93">
        <v>5681.22</v>
      </c>
      <c r="M143" s="133"/>
      <c r="N143" s="92"/>
      <c r="O143" s="84"/>
      <c r="P143" s="20"/>
    </row>
    <row r="144" spans="1:16" ht="15" customHeight="1" x14ac:dyDescent="0.2">
      <c r="A144" s="50" t="s">
        <v>170</v>
      </c>
      <c r="B144" s="51">
        <v>46193</v>
      </c>
      <c r="C144" s="52" t="s">
        <v>146</v>
      </c>
      <c r="D144" s="53" t="s">
        <v>11</v>
      </c>
      <c r="E144" s="54">
        <v>338493.95</v>
      </c>
      <c r="F144" s="55" t="s">
        <v>1</v>
      </c>
      <c r="G144" s="54">
        <v>338493.95</v>
      </c>
      <c r="H144" s="56" t="s">
        <v>1</v>
      </c>
      <c r="I144" s="57"/>
      <c r="J144" s="53"/>
      <c r="K144" s="57"/>
      <c r="L144" s="93">
        <v>338493.95</v>
      </c>
      <c r="M144" s="133"/>
      <c r="N144" s="92"/>
      <c r="O144" s="84"/>
      <c r="P144" s="20"/>
    </row>
    <row r="145" spans="1:16" ht="15" customHeight="1" x14ac:dyDescent="0.2">
      <c r="A145" s="50" t="s">
        <v>176</v>
      </c>
      <c r="B145" s="51">
        <v>46193</v>
      </c>
      <c r="C145" s="52" t="s">
        <v>146</v>
      </c>
      <c r="D145" s="53" t="s">
        <v>23</v>
      </c>
      <c r="E145" s="54">
        <v>925.12</v>
      </c>
      <c r="F145" s="55" t="s">
        <v>1</v>
      </c>
      <c r="G145" s="54">
        <v>925.12</v>
      </c>
      <c r="H145" s="56" t="s">
        <v>1</v>
      </c>
      <c r="I145" s="57"/>
      <c r="J145" s="53"/>
      <c r="K145" s="57"/>
      <c r="L145" s="93">
        <v>925.12</v>
      </c>
      <c r="M145" s="133"/>
      <c r="N145" s="92"/>
      <c r="O145" s="84"/>
      <c r="P145" s="20"/>
    </row>
    <row r="146" spans="1:16" ht="15" customHeight="1" x14ac:dyDescent="0.2">
      <c r="A146" s="50" t="s">
        <v>177</v>
      </c>
      <c r="B146" s="51">
        <v>46193</v>
      </c>
      <c r="C146" s="52" t="s">
        <v>146</v>
      </c>
      <c r="D146" s="53" t="s">
        <v>23</v>
      </c>
      <c r="E146" s="54">
        <v>91964.640000000014</v>
      </c>
      <c r="F146" s="55" t="s">
        <v>1</v>
      </c>
      <c r="G146" s="54">
        <v>91964.640000000014</v>
      </c>
      <c r="H146" s="56" t="s">
        <v>1</v>
      </c>
      <c r="I146" s="57"/>
      <c r="J146" s="53"/>
      <c r="K146" s="57"/>
      <c r="L146" s="93">
        <v>91964.640000000014</v>
      </c>
      <c r="M146" s="133"/>
      <c r="N146" s="92"/>
      <c r="O146" s="84"/>
      <c r="P146" s="20"/>
    </row>
    <row r="147" spans="1:16" ht="15" customHeight="1" x14ac:dyDescent="0.2">
      <c r="A147" s="50" t="s">
        <v>173</v>
      </c>
      <c r="B147" s="51">
        <v>46196</v>
      </c>
      <c r="C147" s="52" t="s">
        <v>146</v>
      </c>
      <c r="D147" s="53" t="s">
        <v>48</v>
      </c>
      <c r="E147" s="54">
        <v>10915996</v>
      </c>
      <c r="F147" s="55" t="s">
        <v>49</v>
      </c>
      <c r="G147" s="54">
        <v>75230.8476912474</v>
      </c>
      <c r="H147" s="56" t="s">
        <v>1</v>
      </c>
      <c r="I147" s="57"/>
      <c r="J147" s="53"/>
      <c r="K147" s="57"/>
      <c r="L147" s="93">
        <v>75230.8476912474</v>
      </c>
      <c r="M147" s="133"/>
      <c r="N147" s="92"/>
      <c r="O147" s="84"/>
      <c r="P147" s="20"/>
    </row>
    <row r="148" spans="1:16" ht="15" customHeight="1" x14ac:dyDescent="0.2">
      <c r="A148" s="50" t="s">
        <v>175</v>
      </c>
      <c r="B148" s="51">
        <v>46196</v>
      </c>
      <c r="C148" s="52" t="s">
        <v>146</v>
      </c>
      <c r="D148" s="53" t="s">
        <v>33</v>
      </c>
      <c r="E148" s="54">
        <v>11171.95</v>
      </c>
      <c r="F148" s="55" t="s">
        <v>1</v>
      </c>
      <c r="G148" s="54">
        <v>11171.95</v>
      </c>
      <c r="H148" s="56" t="s">
        <v>1</v>
      </c>
      <c r="I148" s="57"/>
      <c r="J148" s="53"/>
      <c r="K148" s="57"/>
      <c r="L148" s="93">
        <v>11171.95</v>
      </c>
      <c r="M148" s="133"/>
      <c r="N148" s="92"/>
      <c r="O148" s="84"/>
      <c r="P148" s="20"/>
    </row>
    <row r="149" spans="1:16" ht="15" customHeight="1" x14ac:dyDescent="0.2">
      <c r="A149" s="50" t="s">
        <v>181</v>
      </c>
      <c r="B149" s="51">
        <v>46200</v>
      </c>
      <c r="C149" s="52" t="s">
        <v>146</v>
      </c>
      <c r="D149" s="53" t="s">
        <v>0</v>
      </c>
      <c r="E149" s="54">
        <f>321411.19-480</f>
        <v>320931.19</v>
      </c>
      <c r="F149" s="55" t="s">
        <v>1</v>
      </c>
      <c r="G149" s="54">
        <f>321411.19-480</f>
        <v>320931.19</v>
      </c>
      <c r="H149" s="56" t="s">
        <v>1</v>
      </c>
      <c r="I149" s="57"/>
      <c r="J149" s="53"/>
      <c r="K149" s="57"/>
      <c r="L149" s="93">
        <f>321411.19-480</f>
        <v>320931.19</v>
      </c>
      <c r="M149" s="133"/>
      <c r="N149" s="92"/>
      <c r="O149" s="84"/>
      <c r="P149" s="20"/>
    </row>
    <row r="150" spans="1:16" ht="15" customHeight="1" x14ac:dyDescent="0.2">
      <c r="A150" s="50" t="s">
        <v>182</v>
      </c>
      <c r="B150" s="51">
        <v>46200</v>
      </c>
      <c r="C150" s="52" t="s">
        <v>146</v>
      </c>
      <c r="D150" s="53" t="s">
        <v>0</v>
      </c>
      <c r="E150" s="54">
        <v>8421.9699999999993</v>
      </c>
      <c r="F150" s="55" t="s">
        <v>1</v>
      </c>
      <c r="G150" s="54">
        <v>8421.9699999999993</v>
      </c>
      <c r="H150" s="56" t="s">
        <v>1</v>
      </c>
      <c r="I150" s="57"/>
      <c r="J150" s="53"/>
      <c r="K150" s="57"/>
      <c r="L150" s="93">
        <v>8421.9699999999993</v>
      </c>
      <c r="M150" s="133"/>
      <c r="N150" s="92"/>
      <c r="O150" s="84"/>
      <c r="P150" s="20"/>
    </row>
    <row r="151" spans="1:16" ht="15" customHeight="1" x14ac:dyDescent="0.2">
      <c r="A151" s="50" t="s">
        <v>183</v>
      </c>
      <c r="B151" s="51">
        <v>46200</v>
      </c>
      <c r="C151" s="52" t="s">
        <v>146</v>
      </c>
      <c r="D151" s="53" t="s">
        <v>0</v>
      </c>
      <c r="E151" s="54">
        <v>23256.55</v>
      </c>
      <c r="F151" s="55" t="s">
        <v>1</v>
      </c>
      <c r="G151" s="54">
        <v>23256.55</v>
      </c>
      <c r="H151" s="56" t="s">
        <v>1</v>
      </c>
      <c r="I151" s="57"/>
      <c r="J151" s="53"/>
      <c r="K151" s="57"/>
      <c r="L151" s="93">
        <v>23256.55</v>
      </c>
      <c r="M151" s="133"/>
      <c r="N151" s="92"/>
      <c r="O151" s="84"/>
      <c r="P151" s="20"/>
    </row>
    <row r="152" spans="1:16" ht="15" customHeight="1" x14ac:dyDescent="0.2">
      <c r="A152" s="28" t="s">
        <v>203</v>
      </c>
      <c r="B152" s="3">
        <v>46211</v>
      </c>
      <c r="C152" s="24" t="s">
        <v>146</v>
      </c>
      <c r="D152" s="9" t="s">
        <v>2</v>
      </c>
      <c r="E152" s="10">
        <v>56539.299999999996</v>
      </c>
      <c r="F152" s="38" t="s">
        <v>3</v>
      </c>
      <c r="G152" s="10">
        <v>60814.563837797148</v>
      </c>
      <c r="H152" s="41" t="s">
        <v>1</v>
      </c>
      <c r="I152" s="64"/>
      <c r="J152" s="9"/>
      <c r="K152" s="64"/>
      <c r="L152" s="92"/>
      <c r="M152" s="135"/>
      <c r="N152" s="140">
        <v>60814.563837797148</v>
      </c>
      <c r="O152" s="84"/>
      <c r="P152" s="20"/>
    </row>
    <row r="153" spans="1:16" ht="15" customHeight="1" x14ac:dyDescent="0.2">
      <c r="A153" s="50" t="s">
        <v>187</v>
      </c>
      <c r="B153" s="51">
        <v>46212</v>
      </c>
      <c r="C153" s="52" t="s">
        <v>146</v>
      </c>
      <c r="D153" s="53" t="s">
        <v>12</v>
      </c>
      <c r="E153" s="54">
        <v>9998.409999999998</v>
      </c>
      <c r="F153" s="55" t="s">
        <v>1</v>
      </c>
      <c r="G153" s="54">
        <v>9998.409999999998</v>
      </c>
      <c r="H153" s="56" t="s">
        <v>1</v>
      </c>
      <c r="I153" s="57"/>
      <c r="J153" s="53"/>
      <c r="K153" s="57"/>
      <c r="L153" s="93">
        <v>9998.409999999998</v>
      </c>
      <c r="M153" s="133"/>
      <c r="N153" s="92"/>
      <c r="O153" s="84"/>
      <c r="P153" s="20"/>
    </row>
    <row r="154" spans="1:16" ht="15" customHeight="1" x14ac:dyDescent="0.2">
      <c r="A154" s="50" t="s">
        <v>185</v>
      </c>
      <c r="B154" s="51">
        <v>46223</v>
      </c>
      <c r="C154" s="52" t="s">
        <v>146</v>
      </c>
      <c r="D154" s="53" t="s">
        <v>30</v>
      </c>
      <c r="E154" s="54">
        <v>71940.81</v>
      </c>
      <c r="F154" s="55" t="s">
        <v>1</v>
      </c>
      <c r="G154" s="54">
        <v>71940.81</v>
      </c>
      <c r="H154" s="56" t="s">
        <v>1</v>
      </c>
      <c r="I154" s="57"/>
      <c r="J154" s="53"/>
      <c r="K154" s="57"/>
      <c r="L154" s="93">
        <v>71940.81</v>
      </c>
      <c r="M154" s="133"/>
      <c r="N154" s="92"/>
      <c r="O154" s="84"/>
      <c r="P154" s="20"/>
    </row>
    <row r="155" spans="1:16" ht="15" customHeight="1" x14ac:dyDescent="0.2">
      <c r="A155" s="50" t="s">
        <v>204</v>
      </c>
      <c r="B155" s="51">
        <v>46230</v>
      </c>
      <c r="C155" s="52" t="s">
        <v>146</v>
      </c>
      <c r="D155" s="53" t="s">
        <v>0</v>
      </c>
      <c r="E155" s="54">
        <v>35886.520000000011</v>
      </c>
      <c r="F155" s="55" t="s">
        <v>1</v>
      </c>
      <c r="G155" s="54">
        <v>35886.520000000011</v>
      </c>
      <c r="H155" s="56" t="s">
        <v>1</v>
      </c>
      <c r="I155" s="57"/>
      <c r="J155" s="53"/>
      <c r="K155" s="57"/>
      <c r="L155" s="93">
        <v>35886.520000000011</v>
      </c>
      <c r="M155" s="133"/>
      <c r="N155" s="92"/>
      <c r="O155" s="84"/>
      <c r="P155" s="20"/>
    </row>
    <row r="156" spans="1:16" ht="15" customHeight="1" x14ac:dyDescent="0.2">
      <c r="A156" s="50" t="s">
        <v>205</v>
      </c>
      <c r="B156" s="51">
        <v>46230</v>
      </c>
      <c r="C156" s="52" t="s">
        <v>146</v>
      </c>
      <c r="D156" s="53" t="s">
        <v>0</v>
      </c>
      <c r="E156" s="54">
        <v>5618.13</v>
      </c>
      <c r="F156" s="55" t="s">
        <v>1</v>
      </c>
      <c r="G156" s="54">
        <v>5618.13</v>
      </c>
      <c r="H156" s="56" t="s">
        <v>1</v>
      </c>
      <c r="I156" s="57"/>
      <c r="J156" s="53"/>
      <c r="K156" s="57"/>
      <c r="L156" s="93">
        <v>5618.13</v>
      </c>
      <c r="M156" s="133"/>
      <c r="N156" s="92"/>
      <c r="O156" s="84"/>
      <c r="P156" s="20"/>
    </row>
    <row r="157" spans="1:16" ht="15" customHeight="1" x14ac:dyDescent="0.2">
      <c r="A157" s="50" t="s">
        <v>206</v>
      </c>
      <c r="B157" s="51">
        <v>46231</v>
      </c>
      <c r="C157" s="52" t="s">
        <v>146</v>
      </c>
      <c r="D157" s="53" t="s">
        <v>0</v>
      </c>
      <c r="E157" s="54">
        <v>869695.55999999994</v>
      </c>
      <c r="F157" s="55" t="s">
        <v>1</v>
      </c>
      <c r="G157" s="54">
        <v>869695.55999999994</v>
      </c>
      <c r="H157" s="56" t="s">
        <v>1</v>
      </c>
      <c r="I157" s="57"/>
      <c r="J157" s="53"/>
      <c r="K157" s="57"/>
      <c r="L157" s="93">
        <v>869695.55999999994</v>
      </c>
      <c r="M157" s="133"/>
      <c r="N157" s="92"/>
      <c r="O157" s="84"/>
      <c r="P157" s="20"/>
    </row>
    <row r="158" spans="1:16" ht="15" customHeight="1" x14ac:dyDescent="0.2">
      <c r="A158" s="28" t="s">
        <v>216</v>
      </c>
      <c r="B158" s="3">
        <v>46231</v>
      </c>
      <c r="C158" s="24" t="s">
        <v>147</v>
      </c>
      <c r="D158" s="9" t="s">
        <v>27</v>
      </c>
      <c r="E158" s="10">
        <v>75674.25</v>
      </c>
      <c r="F158" s="38" t="s">
        <v>28</v>
      </c>
      <c r="G158" s="10">
        <v>6592.9822268687913</v>
      </c>
      <c r="H158" s="41" t="s">
        <v>1</v>
      </c>
      <c r="I158" s="64"/>
      <c r="J158" s="9"/>
      <c r="K158" s="64"/>
      <c r="L158" s="92"/>
      <c r="M158" s="135"/>
      <c r="N158" s="140">
        <v>6592.9822268687913</v>
      </c>
      <c r="O158" s="84"/>
      <c r="P158" s="20"/>
    </row>
    <row r="159" spans="1:16" ht="15" customHeight="1" x14ac:dyDescent="0.2">
      <c r="A159" s="50" t="s">
        <v>193</v>
      </c>
      <c r="B159" s="51">
        <v>46232</v>
      </c>
      <c r="C159" s="52" t="s">
        <v>146</v>
      </c>
      <c r="D159" s="53" t="s">
        <v>56</v>
      </c>
      <c r="E159" s="54">
        <v>71215.91</v>
      </c>
      <c r="F159" s="55" t="s">
        <v>1</v>
      </c>
      <c r="G159" s="54">
        <v>71215.91</v>
      </c>
      <c r="H159" s="56" t="s">
        <v>1</v>
      </c>
      <c r="I159" s="57"/>
      <c r="J159" s="53"/>
      <c r="K159" s="57"/>
      <c r="L159" s="93">
        <v>71215.91</v>
      </c>
      <c r="M159" s="133"/>
      <c r="N159" s="92"/>
      <c r="O159" s="84"/>
      <c r="P159" s="20"/>
    </row>
    <row r="160" spans="1:16" ht="15" customHeight="1" x14ac:dyDescent="0.2">
      <c r="A160" s="28" t="s">
        <v>218</v>
      </c>
      <c r="B160" s="3">
        <v>46232</v>
      </c>
      <c r="C160" s="24" t="s">
        <v>147</v>
      </c>
      <c r="D160" s="9" t="s">
        <v>27</v>
      </c>
      <c r="E160" s="10">
        <v>59963.16</v>
      </c>
      <c r="F160" s="38" t="s">
        <v>28</v>
      </c>
      <c r="G160" s="10">
        <v>5234.44284404871</v>
      </c>
      <c r="H160" s="41" t="s">
        <v>1</v>
      </c>
      <c r="I160" s="64"/>
      <c r="J160" s="9"/>
      <c r="K160" s="64"/>
      <c r="L160" s="92"/>
      <c r="M160" s="135"/>
      <c r="N160" s="140">
        <v>5234.44284404871</v>
      </c>
      <c r="O160" s="84"/>
      <c r="P160" s="20"/>
    </row>
    <row r="161" spans="1:16" ht="15" customHeight="1" x14ac:dyDescent="0.2">
      <c r="A161" s="50" t="s">
        <v>194</v>
      </c>
      <c r="B161" s="51">
        <v>46233</v>
      </c>
      <c r="C161" s="52" t="s">
        <v>146</v>
      </c>
      <c r="D161" s="53" t="s">
        <v>56</v>
      </c>
      <c r="E161" s="54">
        <v>10896.959999999997</v>
      </c>
      <c r="F161" s="55" t="s">
        <v>1</v>
      </c>
      <c r="G161" s="54">
        <v>10896.959999999997</v>
      </c>
      <c r="H161" s="56" t="s">
        <v>1</v>
      </c>
      <c r="I161" s="57"/>
      <c r="J161" s="53"/>
      <c r="K161" s="57"/>
      <c r="L161" s="93">
        <v>10896.959999999997</v>
      </c>
      <c r="M161" s="133"/>
      <c r="N161" s="92"/>
      <c r="O161" s="84"/>
      <c r="P161" s="20"/>
    </row>
    <row r="162" spans="1:16" ht="15" customHeight="1" x14ac:dyDescent="0.2">
      <c r="A162" s="28" t="s">
        <v>219</v>
      </c>
      <c r="B162" s="3">
        <v>46233</v>
      </c>
      <c r="C162" s="24" t="s">
        <v>147</v>
      </c>
      <c r="D162" s="9" t="s">
        <v>27</v>
      </c>
      <c r="E162" s="10">
        <v>56564.399999999994</v>
      </c>
      <c r="F162" s="38" t="s">
        <v>28</v>
      </c>
      <c r="G162" s="10">
        <v>4931.5082824760239</v>
      </c>
      <c r="H162" s="41" t="s">
        <v>1</v>
      </c>
      <c r="I162" s="64"/>
      <c r="J162" s="9"/>
      <c r="K162" s="64"/>
      <c r="L162" s="92"/>
      <c r="M162" s="135"/>
      <c r="N162" s="140">
        <v>4931.5082824760239</v>
      </c>
      <c r="O162" s="84"/>
      <c r="P162" s="20"/>
    </row>
    <row r="163" spans="1:16" ht="15" customHeight="1" x14ac:dyDescent="0.2">
      <c r="A163" s="28" t="s">
        <v>191</v>
      </c>
      <c r="B163" s="3">
        <v>46239</v>
      </c>
      <c r="C163" s="24" t="s">
        <v>146</v>
      </c>
      <c r="D163" s="9" t="s">
        <v>16</v>
      </c>
      <c r="E163" s="10">
        <v>210233.05000000002</v>
      </c>
      <c r="F163" s="38" t="s">
        <v>17</v>
      </c>
      <c r="G163" s="10">
        <v>252720.40438524779</v>
      </c>
      <c r="H163" s="41" t="s">
        <v>1</v>
      </c>
      <c r="I163" s="64"/>
      <c r="J163" s="9"/>
      <c r="K163" s="64"/>
      <c r="L163" s="92"/>
      <c r="M163" s="135"/>
      <c r="N163" s="140">
        <v>252720.40438524779</v>
      </c>
      <c r="O163" s="84"/>
      <c r="P163" s="20"/>
    </row>
    <row r="164" spans="1:16" ht="15" customHeight="1" x14ac:dyDescent="0.2">
      <c r="A164" s="28" t="s">
        <v>220</v>
      </c>
      <c r="B164" s="3">
        <v>46244</v>
      </c>
      <c r="C164" s="24" t="s">
        <v>147</v>
      </c>
      <c r="D164" s="9" t="s">
        <v>27</v>
      </c>
      <c r="E164" s="10">
        <v>53912.28</v>
      </c>
      <c r="F164" s="38" t="s">
        <v>28</v>
      </c>
      <c r="G164" s="10">
        <v>4780.9408947811817</v>
      </c>
      <c r="H164" s="41" t="s">
        <v>1</v>
      </c>
      <c r="I164" s="64"/>
      <c r="J164" s="9"/>
      <c r="K164" s="64"/>
      <c r="L164" s="92"/>
      <c r="M164" s="135"/>
      <c r="N164" s="140">
        <v>4780.9408947811817</v>
      </c>
      <c r="O164" s="84"/>
      <c r="P164" s="20"/>
    </row>
    <row r="165" spans="1:16" ht="15" customHeight="1" x14ac:dyDescent="0.2">
      <c r="A165" s="28" t="s">
        <v>221</v>
      </c>
      <c r="B165" s="3">
        <v>46244</v>
      </c>
      <c r="C165" s="24" t="s">
        <v>147</v>
      </c>
      <c r="D165" s="9" t="s">
        <v>27</v>
      </c>
      <c r="E165" s="10">
        <v>52047.839999999997</v>
      </c>
      <c r="F165" s="38" t="s">
        <v>28</v>
      </c>
      <c r="G165" s="10">
        <v>4615.6023588879525</v>
      </c>
      <c r="H165" s="41" t="s">
        <v>1</v>
      </c>
      <c r="I165" s="64"/>
      <c r="J165" s="9"/>
      <c r="K165" s="64"/>
      <c r="L165" s="92"/>
      <c r="M165" s="135"/>
      <c r="N165" s="140">
        <v>4615.6023588879525</v>
      </c>
      <c r="O165" s="84"/>
      <c r="P165" s="20"/>
    </row>
    <row r="166" spans="1:16" ht="15" customHeight="1" x14ac:dyDescent="0.2">
      <c r="A166" s="28" t="s">
        <v>222</v>
      </c>
      <c r="B166" s="3">
        <v>46244</v>
      </c>
      <c r="C166" s="24" t="s">
        <v>147</v>
      </c>
      <c r="D166" s="9" t="s">
        <v>27</v>
      </c>
      <c r="E166" s="10">
        <v>49365.479999999996</v>
      </c>
      <c r="F166" s="38" t="s">
        <v>28</v>
      </c>
      <c r="G166" s="10">
        <v>4377.7306788453861</v>
      </c>
      <c r="H166" s="41" t="s">
        <v>1</v>
      </c>
      <c r="I166" s="64"/>
      <c r="J166" s="9"/>
      <c r="K166" s="64"/>
      <c r="L166" s="92"/>
      <c r="M166" s="135"/>
      <c r="N166" s="140">
        <v>4377.7306788453861</v>
      </c>
      <c r="O166" s="84"/>
      <c r="P166" s="20"/>
    </row>
    <row r="167" spans="1:16" ht="15" customHeight="1" x14ac:dyDescent="0.2">
      <c r="A167" s="28" t="s">
        <v>223</v>
      </c>
      <c r="B167" s="3">
        <v>46244</v>
      </c>
      <c r="C167" s="24" t="s">
        <v>147</v>
      </c>
      <c r="D167" s="9" t="s">
        <v>27</v>
      </c>
      <c r="E167" s="10">
        <v>47432.28</v>
      </c>
      <c r="F167" s="38" t="s">
        <v>28</v>
      </c>
      <c r="G167" s="10">
        <v>4206.2945062741101</v>
      </c>
      <c r="H167" s="41" t="s">
        <v>1</v>
      </c>
      <c r="I167" s="64"/>
      <c r="J167" s="9"/>
      <c r="K167" s="64"/>
      <c r="L167" s="92"/>
      <c r="M167" s="135"/>
      <c r="N167" s="140">
        <v>4206.2945062741101</v>
      </c>
      <c r="O167" s="84"/>
      <c r="P167" s="20"/>
    </row>
    <row r="168" spans="1:16" ht="15" customHeight="1" x14ac:dyDescent="0.2">
      <c r="A168" s="28" t="s">
        <v>224</v>
      </c>
      <c r="B168" s="3">
        <v>46244</v>
      </c>
      <c r="C168" s="24" t="s">
        <v>147</v>
      </c>
      <c r="D168" s="9" t="s">
        <v>27</v>
      </c>
      <c r="E168" s="10">
        <v>23818.5</v>
      </c>
      <c r="F168" s="38" t="s">
        <v>28</v>
      </c>
      <c r="G168" s="10">
        <v>2112.2245377555091</v>
      </c>
      <c r="H168" s="41" t="s">
        <v>1</v>
      </c>
      <c r="I168" s="64"/>
      <c r="J168" s="9"/>
      <c r="K168" s="64"/>
      <c r="L168" s="92"/>
      <c r="M168" s="135"/>
      <c r="N168" s="140">
        <v>2112.2245377555091</v>
      </c>
      <c r="O168" s="84"/>
      <c r="P168" s="20"/>
    </row>
    <row r="169" spans="1:16" ht="15" customHeight="1" x14ac:dyDescent="0.2">
      <c r="A169" s="28" t="s">
        <v>267</v>
      </c>
      <c r="B169" s="3">
        <v>46244</v>
      </c>
      <c r="C169" s="24" t="s">
        <v>147</v>
      </c>
      <c r="D169" s="9" t="s">
        <v>27</v>
      </c>
      <c r="E169" s="10">
        <v>47502.840000000004</v>
      </c>
      <c r="F169" s="38" t="s">
        <v>28</v>
      </c>
      <c r="G169" s="10">
        <v>4212.5517669489645</v>
      </c>
      <c r="H169" s="41" t="s">
        <v>1</v>
      </c>
      <c r="I169" s="64"/>
      <c r="J169" s="9"/>
      <c r="K169" s="64"/>
      <c r="L169" s="92"/>
      <c r="M169" s="135"/>
      <c r="N169" s="140">
        <v>4212.5517669489645</v>
      </c>
      <c r="O169" s="84"/>
      <c r="P169" s="20"/>
    </row>
    <row r="170" spans="1:16" ht="15" customHeight="1" x14ac:dyDescent="0.2">
      <c r="A170" s="28" t="s">
        <v>213</v>
      </c>
      <c r="B170" s="3">
        <v>46248</v>
      </c>
      <c r="C170" s="24" t="s">
        <v>147</v>
      </c>
      <c r="D170" s="9" t="s">
        <v>16</v>
      </c>
      <c r="E170" s="10">
        <v>787.8</v>
      </c>
      <c r="F170" s="38" t="s">
        <v>17</v>
      </c>
      <c r="G170" s="10">
        <v>946.70432013459117</v>
      </c>
      <c r="H170" s="41" t="s">
        <v>1</v>
      </c>
      <c r="I170" s="64"/>
      <c r="J170" s="9"/>
      <c r="K170" s="64"/>
      <c r="L170" s="92"/>
      <c r="M170" s="135"/>
      <c r="N170" s="140">
        <v>946.70432013459117</v>
      </c>
      <c r="O170" s="84"/>
      <c r="P170" s="20"/>
    </row>
    <row r="171" spans="1:16" ht="15" customHeight="1" x14ac:dyDescent="0.2">
      <c r="A171" s="28" t="s">
        <v>214</v>
      </c>
      <c r="B171" s="3">
        <v>46248</v>
      </c>
      <c r="C171" s="24" t="s">
        <v>147</v>
      </c>
      <c r="D171" s="9" t="s">
        <v>16</v>
      </c>
      <c r="E171" s="10">
        <v>10899.36</v>
      </c>
      <c r="F171" s="38" t="s">
        <v>17</v>
      </c>
      <c r="G171" s="10">
        <v>13097.830919906268</v>
      </c>
      <c r="H171" s="41" t="s">
        <v>1</v>
      </c>
      <c r="I171" s="64"/>
      <c r="J171" s="9"/>
      <c r="K171" s="64"/>
      <c r="L171" s="92"/>
      <c r="M171" s="135"/>
      <c r="N171" s="140">
        <v>13097.830919906268</v>
      </c>
      <c r="O171" s="84"/>
      <c r="P171" s="20"/>
    </row>
    <row r="172" spans="1:16" ht="15" customHeight="1" x14ac:dyDescent="0.2">
      <c r="A172" s="50" t="s">
        <v>200</v>
      </c>
      <c r="B172" s="51">
        <v>46252</v>
      </c>
      <c r="C172" s="52" t="s">
        <v>146</v>
      </c>
      <c r="D172" s="53" t="s">
        <v>21</v>
      </c>
      <c r="E172" s="54">
        <v>12673.22</v>
      </c>
      <c r="F172" s="55" t="s">
        <v>1</v>
      </c>
      <c r="G172" s="54">
        <v>12673.22</v>
      </c>
      <c r="H172" s="56" t="s">
        <v>1</v>
      </c>
      <c r="I172" s="57"/>
      <c r="J172" s="53"/>
      <c r="K172" s="57"/>
      <c r="L172" s="93">
        <v>12673.22</v>
      </c>
      <c r="M172" s="133"/>
      <c r="N172" s="92"/>
      <c r="O172" s="84"/>
      <c r="P172" s="20"/>
    </row>
    <row r="173" spans="1:16" ht="15" customHeight="1" x14ac:dyDescent="0.2">
      <c r="A173" s="50" t="s">
        <v>201</v>
      </c>
      <c r="B173" s="51">
        <v>46254</v>
      </c>
      <c r="C173" s="52" t="s">
        <v>146</v>
      </c>
      <c r="D173" s="53" t="s">
        <v>21</v>
      </c>
      <c r="E173" s="54">
        <v>190.27</v>
      </c>
      <c r="F173" s="55" t="s">
        <v>1</v>
      </c>
      <c r="G173" s="54">
        <v>190.27</v>
      </c>
      <c r="H173" s="56" t="s">
        <v>1</v>
      </c>
      <c r="I173" s="57"/>
      <c r="J173" s="53"/>
      <c r="K173" s="57"/>
      <c r="L173" s="93">
        <v>190.27</v>
      </c>
      <c r="M173" s="133"/>
      <c r="N173" s="92"/>
      <c r="O173" s="84"/>
      <c r="P173" s="20"/>
    </row>
    <row r="174" spans="1:16" ht="15" customHeight="1" x14ac:dyDescent="0.2">
      <c r="A174" s="50" t="s">
        <v>190</v>
      </c>
      <c r="B174" s="51">
        <v>46255</v>
      </c>
      <c r="C174" s="52" t="s">
        <v>146</v>
      </c>
      <c r="D174" s="53" t="s">
        <v>15</v>
      </c>
      <c r="E174" s="54">
        <v>38055.03</v>
      </c>
      <c r="F174" s="55" t="s">
        <v>1</v>
      </c>
      <c r="G174" s="10">
        <v>36877.03</v>
      </c>
      <c r="H174" s="56" t="s">
        <v>1</v>
      </c>
      <c r="I174" s="57"/>
      <c r="J174" s="53"/>
      <c r="K174" s="57"/>
      <c r="L174" s="93">
        <v>36877.03</v>
      </c>
      <c r="M174" s="133"/>
      <c r="N174" s="92"/>
      <c r="O174" s="84"/>
      <c r="P174" s="20"/>
    </row>
    <row r="175" spans="1:16" ht="15" customHeight="1" x14ac:dyDescent="0.2">
      <c r="A175" s="50" t="s">
        <v>207</v>
      </c>
      <c r="B175" s="51">
        <v>46258</v>
      </c>
      <c r="C175" s="52" t="s">
        <v>146</v>
      </c>
      <c r="D175" s="53" t="s">
        <v>0</v>
      </c>
      <c r="E175" s="54">
        <v>61.46</v>
      </c>
      <c r="F175" s="55" t="s">
        <v>1</v>
      </c>
      <c r="G175" s="54">
        <v>61.46</v>
      </c>
      <c r="H175" s="56" t="s">
        <v>1</v>
      </c>
      <c r="I175" s="57"/>
      <c r="J175" s="53"/>
      <c r="K175" s="57"/>
      <c r="L175" s="93">
        <v>61.46</v>
      </c>
      <c r="M175" s="133"/>
      <c r="N175" s="92"/>
      <c r="O175" s="84"/>
      <c r="P175" s="20"/>
    </row>
    <row r="176" spans="1:16" ht="15" customHeight="1" x14ac:dyDescent="0.2">
      <c r="A176" s="50" t="s">
        <v>208</v>
      </c>
      <c r="B176" s="51">
        <v>46258</v>
      </c>
      <c r="C176" s="52" t="s">
        <v>146</v>
      </c>
      <c r="D176" s="53" t="s">
        <v>0</v>
      </c>
      <c r="E176" s="54">
        <v>52009.429999999957</v>
      </c>
      <c r="F176" s="55" t="s">
        <v>1</v>
      </c>
      <c r="G176" s="54">
        <v>52009.429999999957</v>
      </c>
      <c r="H176" s="56" t="s">
        <v>1</v>
      </c>
      <c r="I176" s="57"/>
      <c r="J176" s="53"/>
      <c r="K176" s="57"/>
      <c r="L176" s="93">
        <v>52009.429999999957</v>
      </c>
      <c r="M176" s="133"/>
      <c r="N176" s="92"/>
      <c r="O176" s="84"/>
      <c r="P176" s="20"/>
    </row>
    <row r="177" spans="1:16" ht="15" customHeight="1" x14ac:dyDescent="0.2">
      <c r="A177" s="28" t="s">
        <v>217</v>
      </c>
      <c r="B177" s="3">
        <v>46262</v>
      </c>
      <c r="C177" s="24" t="s">
        <v>147</v>
      </c>
      <c r="D177" s="9" t="s">
        <v>27</v>
      </c>
      <c r="E177" s="10">
        <v>57642.96</v>
      </c>
      <c r="F177" s="38" t="s">
        <v>28</v>
      </c>
      <c r="G177" s="10">
        <v>5152.213085448695</v>
      </c>
      <c r="H177" s="41" t="s">
        <v>1</v>
      </c>
      <c r="I177" s="64"/>
      <c r="J177" s="9"/>
      <c r="K177" s="64"/>
      <c r="L177" s="92"/>
      <c r="M177" s="135"/>
      <c r="N177" s="140">
        <v>5152.213085448695</v>
      </c>
      <c r="O177" s="84"/>
      <c r="P177" s="20"/>
    </row>
    <row r="178" spans="1:16" ht="15" customHeight="1" x14ac:dyDescent="0.2">
      <c r="A178" s="28" t="s">
        <v>197</v>
      </c>
      <c r="B178" s="3">
        <v>46271</v>
      </c>
      <c r="C178" s="24" t="s">
        <v>146</v>
      </c>
      <c r="D178" s="9" t="s">
        <v>19</v>
      </c>
      <c r="E178" s="10">
        <v>1421903.83</v>
      </c>
      <c r="F178" s="38" t="s">
        <v>20</v>
      </c>
      <c r="G178" s="10">
        <v>121364.27364288154</v>
      </c>
      <c r="H178" s="41" t="s">
        <v>1</v>
      </c>
      <c r="I178" s="64"/>
      <c r="J178" s="9"/>
      <c r="K178" s="64"/>
      <c r="L178" s="92"/>
      <c r="M178" s="135"/>
      <c r="N178" s="140">
        <v>121364.27364288154</v>
      </c>
      <c r="O178" s="84"/>
      <c r="P178" s="20"/>
    </row>
    <row r="179" spans="1:16" ht="15" customHeight="1" x14ac:dyDescent="0.2">
      <c r="A179" s="50" t="s">
        <v>186</v>
      </c>
      <c r="B179" s="51">
        <v>46272</v>
      </c>
      <c r="C179" s="52" t="s">
        <v>146</v>
      </c>
      <c r="D179" s="53" t="s">
        <v>7</v>
      </c>
      <c r="E179" s="54">
        <v>202276.57999999996</v>
      </c>
      <c r="F179" s="55" t="s">
        <v>8</v>
      </c>
      <c r="G179" s="54">
        <v>8085.8882315318215</v>
      </c>
      <c r="H179" s="56" t="s">
        <v>1</v>
      </c>
      <c r="I179" s="57"/>
      <c r="J179" s="53"/>
      <c r="K179" s="57"/>
      <c r="L179" s="93">
        <v>8085.8882315318215</v>
      </c>
      <c r="M179" s="133"/>
      <c r="N179" s="92"/>
      <c r="O179" s="84"/>
      <c r="P179" s="20"/>
    </row>
    <row r="180" spans="1:16" ht="15" customHeight="1" x14ac:dyDescent="0.2">
      <c r="A180" s="50" t="s">
        <v>195</v>
      </c>
      <c r="B180" s="51">
        <v>46278</v>
      </c>
      <c r="C180" s="52" t="s">
        <v>146</v>
      </c>
      <c r="D180" s="53" t="s">
        <v>56</v>
      </c>
      <c r="E180" s="54">
        <v>7198.8300000000008</v>
      </c>
      <c r="F180" s="55" t="s">
        <v>1</v>
      </c>
      <c r="G180" s="54">
        <v>7198.8300000000008</v>
      </c>
      <c r="H180" s="56" t="s">
        <v>1</v>
      </c>
      <c r="I180" s="57"/>
      <c r="J180" s="53"/>
      <c r="K180" s="57"/>
      <c r="L180" s="93">
        <v>7198.8300000000008</v>
      </c>
      <c r="M180" s="133"/>
      <c r="N180" s="92"/>
      <c r="O180" s="84"/>
      <c r="P180" s="20"/>
    </row>
    <row r="181" spans="1:16" ht="15" customHeight="1" x14ac:dyDescent="0.2">
      <c r="A181" s="50" t="s">
        <v>196</v>
      </c>
      <c r="B181" s="51">
        <v>46278</v>
      </c>
      <c r="C181" s="52" t="s">
        <v>146</v>
      </c>
      <c r="D181" s="53" t="s">
        <v>56</v>
      </c>
      <c r="E181" s="54">
        <v>72334.41</v>
      </c>
      <c r="F181" s="55" t="s">
        <v>1</v>
      </c>
      <c r="G181" s="54">
        <v>72334.41</v>
      </c>
      <c r="H181" s="56" t="s">
        <v>1</v>
      </c>
      <c r="I181" s="57"/>
      <c r="J181" s="53"/>
      <c r="K181" s="57"/>
      <c r="L181" s="93">
        <v>72334.41</v>
      </c>
      <c r="M181" s="133"/>
      <c r="N181" s="92"/>
      <c r="O181" s="84"/>
      <c r="P181" s="20"/>
    </row>
    <row r="182" spans="1:16" ht="15" customHeight="1" x14ac:dyDescent="0.2">
      <c r="A182" s="28" t="s">
        <v>198</v>
      </c>
      <c r="B182" s="3">
        <v>46282</v>
      </c>
      <c r="C182" s="24" t="s">
        <v>146</v>
      </c>
      <c r="D182" s="9" t="s">
        <v>34</v>
      </c>
      <c r="E182" s="10">
        <v>215512.54000000018</v>
      </c>
      <c r="F182" s="38" t="s">
        <v>35</v>
      </c>
      <c r="G182" s="10">
        <v>51480.433795953468</v>
      </c>
      <c r="H182" s="41" t="s">
        <v>1</v>
      </c>
      <c r="I182" s="64"/>
      <c r="J182" s="9"/>
      <c r="K182" s="64"/>
      <c r="L182" s="92"/>
      <c r="M182" s="135"/>
      <c r="N182" s="140">
        <v>51480.433795953468</v>
      </c>
      <c r="O182" s="84"/>
      <c r="P182" s="20"/>
    </row>
    <row r="183" spans="1:16" ht="15" customHeight="1" x14ac:dyDescent="0.2">
      <c r="A183" s="28" t="s">
        <v>199</v>
      </c>
      <c r="B183" s="3">
        <v>46284</v>
      </c>
      <c r="C183" s="24" t="s">
        <v>146</v>
      </c>
      <c r="D183" s="9" t="s">
        <v>34</v>
      </c>
      <c r="E183" s="10">
        <v>7726.3</v>
      </c>
      <c r="F183" s="38" t="s">
        <v>35</v>
      </c>
      <c r="G183" s="10">
        <v>1844.6460546735107</v>
      </c>
      <c r="H183" s="41" t="s">
        <v>1</v>
      </c>
      <c r="I183" s="64"/>
      <c r="J183" s="9"/>
      <c r="K183" s="64"/>
      <c r="L183" s="92"/>
      <c r="M183" s="135"/>
      <c r="N183" s="140">
        <v>1844.6460546735107</v>
      </c>
      <c r="O183" s="84"/>
      <c r="P183" s="20"/>
    </row>
    <row r="184" spans="1:16" ht="15" customHeight="1" x14ac:dyDescent="0.2">
      <c r="A184" s="50" t="s">
        <v>188</v>
      </c>
      <c r="B184" s="51">
        <v>46289</v>
      </c>
      <c r="C184" s="52" t="s">
        <v>146</v>
      </c>
      <c r="D184" s="53" t="s">
        <v>13</v>
      </c>
      <c r="E184" s="54">
        <v>173190.41999999981</v>
      </c>
      <c r="F184" s="55" t="s">
        <v>1</v>
      </c>
      <c r="G184" s="54">
        <v>173190.41999999981</v>
      </c>
      <c r="H184" s="56" t="s">
        <v>1</v>
      </c>
      <c r="I184" s="57"/>
      <c r="J184" s="53"/>
      <c r="K184" s="57"/>
      <c r="L184" s="93">
        <v>173190.41999999981</v>
      </c>
      <c r="M184" s="133"/>
      <c r="N184" s="92"/>
      <c r="O184" s="84"/>
      <c r="P184" s="20"/>
    </row>
    <row r="185" spans="1:16" ht="15" customHeight="1" x14ac:dyDescent="0.2">
      <c r="A185" s="50" t="s">
        <v>202</v>
      </c>
      <c r="B185" s="51">
        <v>46289</v>
      </c>
      <c r="C185" s="52" t="s">
        <v>146</v>
      </c>
      <c r="D185" s="53" t="s">
        <v>23</v>
      </c>
      <c r="E185" s="54">
        <v>40575.85</v>
      </c>
      <c r="F185" s="55" t="s">
        <v>1</v>
      </c>
      <c r="G185" s="54">
        <v>40575.85</v>
      </c>
      <c r="H185" s="56" t="s">
        <v>1</v>
      </c>
      <c r="I185" s="57"/>
      <c r="J185" s="53"/>
      <c r="K185" s="57"/>
      <c r="L185" s="93">
        <v>40575.85</v>
      </c>
      <c r="M185" s="133"/>
      <c r="N185" s="92"/>
      <c r="O185" s="84"/>
      <c r="P185" s="20"/>
    </row>
    <row r="186" spans="1:16" ht="15" customHeight="1" x14ac:dyDescent="0.2">
      <c r="A186" s="50" t="s">
        <v>251</v>
      </c>
      <c r="B186" s="51">
        <v>46289</v>
      </c>
      <c r="C186" s="52" t="s">
        <v>146</v>
      </c>
      <c r="D186" s="53" t="s">
        <v>23</v>
      </c>
      <c r="E186" s="54">
        <v>35948.06</v>
      </c>
      <c r="F186" s="55" t="s">
        <v>1</v>
      </c>
      <c r="G186" s="54">
        <v>35948.06</v>
      </c>
      <c r="H186" s="56" t="s">
        <v>1</v>
      </c>
      <c r="I186" s="57"/>
      <c r="J186" s="53"/>
      <c r="K186" s="57"/>
      <c r="L186" s="93">
        <v>35948.06</v>
      </c>
      <c r="M186" s="133"/>
      <c r="N186" s="92"/>
      <c r="O186" s="84"/>
      <c r="P186" s="20"/>
    </row>
    <row r="187" spans="1:16" ht="15" customHeight="1" x14ac:dyDescent="0.2">
      <c r="A187" s="50" t="s">
        <v>276</v>
      </c>
      <c r="B187" s="51">
        <v>46290</v>
      </c>
      <c r="C187" s="52" t="s">
        <v>146</v>
      </c>
      <c r="D187" s="53" t="s">
        <v>5</v>
      </c>
      <c r="E187" s="54">
        <v>118735.1</v>
      </c>
      <c r="F187" s="55" t="s">
        <v>6</v>
      </c>
      <c r="G187" s="54">
        <v>60709.223847019137</v>
      </c>
      <c r="H187" s="56" t="s">
        <v>1</v>
      </c>
      <c r="I187" s="57"/>
      <c r="J187" s="53"/>
      <c r="K187" s="57"/>
      <c r="L187" s="93">
        <v>60709.223847019137</v>
      </c>
      <c r="M187" s="133"/>
      <c r="N187" s="92"/>
      <c r="O187" s="84"/>
      <c r="P187" s="20"/>
    </row>
    <row r="188" spans="1:16" ht="15" customHeight="1" x14ac:dyDescent="0.2">
      <c r="A188" s="50" t="s">
        <v>271</v>
      </c>
      <c r="B188" s="51">
        <v>46291</v>
      </c>
      <c r="C188" s="52" t="s">
        <v>146</v>
      </c>
      <c r="D188" s="53" t="s">
        <v>36</v>
      </c>
      <c r="E188" s="54">
        <v>3497.48</v>
      </c>
      <c r="F188" s="55" t="s">
        <v>1</v>
      </c>
      <c r="G188" s="54">
        <v>3497.48</v>
      </c>
      <c r="H188" s="56" t="s">
        <v>1</v>
      </c>
      <c r="I188" s="57"/>
      <c r="J188" s="53"/>
      <c r="K188" s="57"/>
      <c r="L188" s="93">
        <v>3497.48</v>
      </c>
      <c r="M188" s="133"/>
      <c r="N188" s="92"/>
      <c r="O188" s="84"/>
      <c r="P188" s="20"/>
    </row>
    <row r="189" spans="1:16" ht="15" customHeight="1" x14ac:dyDescent="0.2">
      <c r="A189" s="50" t="s">
        <v>255</v>
      </c>
      <c r="B189" s="51">
        <v>46291</v>
      </c>
      <c r="C189" s="52" t="s">
        <v>146</v>
      </c>
      <c r="D189" s="53" t="s">
        <v>25</v>
      </c>
      <c r="E189" s="54">
        <v>118655</v>
      </c>
      <c r="F189" s="55" t="s">
        <v>26</v>
      </c>
      <c r="G189" s="54">
        <v>296.42999900069952</v>
      </c>
      <c r="H189" s="56" t="s">
        <v>1</v>
      </c>
      <c r="I189" s="57"/>
      <c r="J189" s="53"/>
      <c r="K189" s="57"/>
      <c r="L189" s="93">
        <v>296.42999900069952</v>
      </c>
      <c r="M189" s="133"/>
      <c r="N189" s="92"/>
      <c r="O189" s="84"/>
      <c r="P189" s="20"/>
    </row>
    <row r="190" spans="1:16" ht="15" customHeight="1" x14ac:dyDescent="0.2">
      <c r="A190" s="50" t="s">
        <v>258</v>
      </c>
      <c r="B190" s="51">
        <v>46292</v>
      </c>
      <c r="C190" s="52" t="s">
        <v>146</v>
      </c>
      <c r="D190" s="53" t="s">
        <v>0</v>
      </c>
      <c r="E190" s="54">
        <v>30449.32</v>
      </c>
      <c r="F190" s="55" t="s">
        <v>1</v>
      </c>
      <c r="G190" s="54">
        <v>30449.32</v>
      </c>
      <c r="H190" s="56" t="s">
        <v>1</v>
      </c>
      <c r="I190" s="57"/>
      <c r="J190" s="53"/>
      <c r="K190" s="57"/>
      <c r="L190" s="93">
        <v>30449.32</v>
      </c>
      <c r="M190" s="133"/>
      <c r="N190" s="92"/>
      <c r="O190" s="84"/>
      <c r="P190" s="20"/>
    </row>
    <row r="191" spans="1:16" ht="15" customHeight="1" x14ac:dyDescent="0.2">
      <c r="A191" s="50" t="s">
        <v>245</v>
      </c>
      <c r="B191" s="51">
        <v>46294</v>
      </c>
      <c r="C191" s="52" t="s">
        <v>146</v>
      </c>
      <c r="D191" s="53" t="s">
        <v>36</v>
      </c>
      <c r="E191" s="54">
        <v>8359.59</v>
      </c>
      <c r="F191" s="55" t="s">
        <v>1</v>
      </c>
      <c r="G191" s="54">
        <v>8359.59</v>
      </c>
      <c r="H191" s="56" t="s">
        <v>1</v>
      </c>
      <c r="I191" s="57"/>
      <c r="J191" s="53"/>
      <c r="K191" s="57"/>
      <c r="L191" s="93">
        <v>8359.59</v>
      </c>
      <c r="M191" s="133"/>
      <c r="N191" s="92"/>
      <c r="O191" s="84"/>
      <c r="P191" s="20"/>
    </row>
    <row r="192" spans="1:16" ht="15" customHeight="1" x14ac:dyDescent="0.2">
      <c r="A192" s="50" t="s">
        <v>259</v>
      </c>
      <c r="B192" s="51">
        <v>46292</v>
      </c>
      <c r="C192" s="52" t="s">
        <v>146</v>
      </c>
      <c r="D192" s="53" t="s">
        <v>0</v>
      </c>
      <c r="E192" s="54">
        <v>237136.29</v>
      </c>
      <c r="F192" s="55" t="s">
        <v>1</v>
      </c>
      <c r="G192" s="10">
        <v>236701.65000000008</v>
      </c>
      <c r="H192" s="56" t="s">
        <v>1</v>
      </c>
      <c r="I192" s="57"/>
      <c r="J192" s="53"/>
      <c r="K192" s="57"/>
      <c r="L192" s="93">
        <v>236701.65000000008</v>
      </c>
      <c r="M192" s="133"/>
      <c r="N192" s="92"/>
      <c r="O192" s="84"/>
      <c r="P192" s="20"/>
    </row>
    <row r="193" spans="1:16" ht="15" customHeight="1" x14ac:dyDescent="0.2">
      <c r="A193" s="28" t="s">
        <v>253</v>
      </c>
      <c r="B193" s="3">
        <v>46295</v>
      </c>
      <c r="C193" s="24" t="s">
        <v>146</v>
      </c>
      <c r="D193" s="9" t="s">
        <v>2</v>
      </c>
      <c r="E193" s="10">
        <v>74688.2</v>
      </c>
      <c r="F193" s="38" t="s">
        <v>3</v>
      </c>
      <c r="G193" s="10">
        <v>78363.44559857306</v>
      </c>
      <c r="H193" s="41" t="s">
        <v>1</v>
      </c>
      <c r="I193" s="64"/>
      <c r="J193" s="9"/>
      <c r="K193" s="64"/>
      <c r="L193" s="92"/>
      <c r="M193" s="135"/>
      <c r="N193" s="140">
        <v>78363.44559857306</v>
      </c>
      <c r="O193" s="84"/>
      <c r="P193" s="20"/>
    </row>
    <row r="194" spans="1:16" ht="15" customHeight="1" x14ac:dyDescent="0.2">
      <c r="A194" s="28" t="s">
        <v>300</v>
      </c>
      <c r="B194" s="3">
        <v>46296</v>
      </c>
      <c r="C194" s="24" t="s">
        <v>146</v>
      </c>
      <c r="D194" s="9" t="s">
        <v>27</v>
      </c>
      <c r="E194" s="10">
        <v>10619037.749999998</v>
      </c>
      <c r="F194" s="38" t="s">
        <v>28</v>
      </c>
      <c r="G194" s="10">
        <v>981789.73280325567</v>
      </c>
      <c r="H194" s="41" t="s">
        <v>1</v>
      </c>
      <c r="I194" s="64"/>
      <c r="J194" s="9"/>
      <c r="K194" s="64"/>
      <c r="L194" s="92"/>
      <c r="M194" s="135"/>
      <c r="N194" s="140">
        <v>981789.73280325567</v>
      </c>
      <c r="O194" s="84"/>
      <c r="P194" s="20"/>
    </row>
    <row r="195" spans="1:16" ht="15" customHeight="1" x14ac:dyDescent="0.2">
      <c r="A195" s="50" t="s">
        <v>257</v>
      </c>
      <c r="B195" s="51">
        <v>46299</v>
      </c>
      <c r="C195" s="52" t="s">
        <v>146</v>
      </c>
      <c r="D195" s="53" t="s">
        <v>0</v>
      </c>
      <c r="E195" s="54">
        <v>11000.1</v>
      </c>
      <c r="F195" s="55" t="s">
        <v>1</v>
      </c>
      <c r="G195" s="54">
        <v>11000.1</v>
      </c>
      <c r="H195" s="56" t="s">
        <v>1</v>
      </c>
      <c r="I195" s="57"/>
      <c r="J195" s="53"/>
      <c r="K195" s="57"/>
      <c r="L195" s="93">
        <v>11000.1</v>
      </c>
      <c r="M195" s="133"/>
      <c r="N195" s="92"/>
      <c r="O195" s="84"/>
      <c r="P195" s="20"/>
    </row>
    <row r="196" spans="1:16" ht="15" customHeight="1" x14ac:dyDescent="0.2">
      <c r="A196" s="76" t="s">
        <v>238</v>
      </c>
      <c r="B196" s="51">
        <v>46304</v>
      </c>
      <c r="C196" s="52" t="s">
        <v>146</v>
      </c>
      <c r="D196" s="53" t="s">
        <v>18</v>
      </c>
      <c r="E196" s="54">
        <v>1819734.17</v>
      </c>
      <c r="F196" s="55" t="s">
        <v>1</v>
      </c>
      <c r="G196" s="54">
        <v>1819734.17</v>
      </c>
      <c r="H196" s="56" t="s">
        <v>1</v>
      </c>
      <c r="I196" s="57"/>
      <c r="J196" s="53"/>
      <c r="K196" s="57"/>
      <c r="L196" s="93">
        <v>1819734.17</v>
      </c>
      <c r="M196" s="133"/>
      <c r="N196" s="92"/>
      <c r="O196" s="84"/>
      <c r="P196" s="20"/>
    </row>
    <row r="197" spans="1:16" ht="15" customHeight="1" x14ac:dyDescent="0.2">
      <c r="A197" s="50" t="s">
        <v>243</v>
      </c>
      <c r="B197" s="51">
        <v>45939</v>
      </c>
      <c r="C197" s="52" t="s">
        <v>146</v>
      </c>
      <c r="D197" s="53" t="s">
        <v>56</v>
      </c>
      <c r="E197" s="54">
        <v>245049.75</v>
      </c>
      <c r="F197" s="55" t="s">
        <v>1</v>
      </c>
      <c r="G197" s="54">
        <v>245049.75</v>
      </c>
      <c r="H197" s="56" t="s">
        <v>1</v>
      </c>
      <c r="I197" s="57"/>
      <c r="J197" s="53"/>
      <c r="K197" s="57"/>
      <c r="L197" s="93">
        <v>245049.75</v>
      </c>
      <c r="M197" s="133"/>
      <c r="N197" s="92"/>
      <c r="O197" s="84"/>
      <c r="P197" s="20"/>
    </row>
    <row r="198" spans="1:16" ht="15" customHeight="1" x14ac:dyDescent="0.2">
      <c r="A198" s="50" t="s">
        <v>236</v>
      </c>
      <c r="B198" s="51">
        <v>46305</v>
      </c>
      <c r="C198" s="52" t="s">
        <v>146</v>
      </c>
      <c r="D198" s="53" t="s">
        <v>14</v>
      </c>
      <c r="E198" s="54">
        <v>61757.53</v>
      </c>
      <c r="F198" s="55" t="s">
        <v>1</v>
      </c>
      <c r="G198" s="54">
        <v>61757.53</v>
      </c>
      <c r="H198" s="56" t="s">
        <v>1</v>
      </c>
      <c r="I198" s="57"/>
      <c r="J198" s="53"/>
      <c r="K198" s="57"/>
      <c r="L198" s="93">
        <v>61757.53</v>
      </c>
      <c r="M198" s="133"/>
      <c r="N198" s="92"/>
      <c r="O198" s="84"/>
      <c r="P198" s="20"/>
    </row>
    <row r="199" spans="1:16" ht="15" customHeight="1" x14ac:dyDescent="0.2">
      <c r="A199" s="28" t="s">
        <v>210</v>
      </c>
      <c r="B199" s="3">
        <v>46305</v>
      </c>
      <c r="C199" s="24" t="s">
        <v>147</v>
      </c>
      <c r="D199" s="9" t="s">
        <v>27</v>
      </c>
      <c r="E199" s="10">
        <v>20685.72</v>
      </c>
      <c r="F199" s="38" t="s">
        <v>28</v>
      </c>
      <c r="G199" s="10">
        <v>1877.2774298938198</v>
      </c>
      <c r="H199" s="41" t="s">
        <v>1</v>
      </c>
      <c r="I199" s="64"/>
      <c r="J199" s="9"/>
      <c r="K199" s="64"/>
      <c r="L199" s="92"/>
      <c r="M199" s="135"/>
      <c r="N199" s="140">
        <v>1877.2774298938198</v>
      </c>
      <c r="O199" s="84"/>
      <c r="P199" s="20"/>
    </row>
    <row r="200" spans="1:16" ht="15" customHeight="1" x14ac:dyDescent="0.2">
      <c r="A200" s="28" t="s">
        <v>211</v>
      </c>
      <c r="B200" s="3">
        <v>46305</v>
      </c>
      <c r="C200" s="24" t="s">
        <v>147</v>
      </c>
      <c r="D200" s="9" t="s">
        <v>27</v>
      </c>
      <c r="E200" s="10">
        <v>395964.38</v>
      </c>
      <c r="F200" s="38" t="s">
        <v>28</v>
      </c>
      <c r="G200" s="10">
        <v>35934.692803339691</v>
      </c>
      <c r="H200" s="41" t="s">
        <v>1</v>
      </c>
      <c r="I200" s="64"/>
      <c r="J200" s="9"/>
      <c r="K200" s="64"/>
      <c r="L200" s="92"/>
      <c r="M200" s="135"/>
      <c r="N200" s="140">
        <v>35934.692803339691</v>
      </c>
      <c r="O200" s="84"/>
      <c r="P200" s="20"/>
    </row>
    <row r="201" spans="1:16" ht="15" customHeight="1" x14ac:dyDescent="0.2">
      <c r="A201" s="74" t="s">
        <v>215</v>
      </c>
      <c r="B201" s="3">
        <v>46306</v>
      </c>
      <c r="C201" s="24" t="s">
        <v>147</v>
      </c>
      <c r="D201" s="9" t="s">
        <v>27</v>
      </c>
      <c r="E201" s="10">
        <v>128420.88</v>
      </c>
      <c r="F201" s="38" t="s">
        <v>28</v>
      </c>
      <c r="G201" s="10">
        <v>11548.848000863325</v>
      </c>
      <c r="H201" s="41" t="s">
        <v>1</v>
      </c>
      <c r="I201" s="64"/>
      <c r="J201" s="9"/>
      <c r="K201" s="64"/>
      <c r="L201" s="92"/>
      <c r="M201" s="135"/>
      <c r="N201" s="140">
        <v>11548.848000863325</v>
      </c>
      <c r="O201" s="84"/>
      <c r="P201" s="20"/>
    </row>
    <row r="202" spans="1:16" ht="15" customHeight="1" x14ac:dyDescent="0.2">
      <c r="A202" s="76" t="s">
        <v>239</v>
      </c>
      <c r="B202" s="51">
        <v>46311</v>
      </c>
      <c r="C202" s="52" t="s">
        <v>146</v>
      </c>
      <c r="D202" s="53" t="s">
        <v>18</v>
      </c>
      <c r="E202" s="54">
        <v>96.61</v>
      </c>
      <c r="F202" s="55" t="s">
        <v>1</v>
      </c>
      <c r="G202" s="54">
        <v>96.61</v>
      </c>
      <c r="H202" s="56" t="s">
        <v>1</v>
      </c>
      <c r="I202" s="57"/>
      <c r="J202" s="53"/>
      <c r="K202" s="57"/>
      <c r="L202" s="93">
        <v>96.61</v>
      </c>
      <c r="M202" s="133"/>
      <c r="N202" s="92"/>
      <c r="O202" s="84"/>
      <c r="P202" s="20"/>
    </row>
    <row r="203" spans="1:16" ht="15" customHeight="1" x14ac:dyDescent="0.2">
      <c r="A203" s="50" t="s">
        <v>273</v>
      </c>
      <c r="B203" s="51">
        <v>46313</v>
      </c>
      <c r="C203" s="52" t="s">
        <v>146</v>
      </c>
      <c r="D203" s="53" t="s">
        <v>30</v>
      </c>
      <c r="E203" s="54">
        <v>196941.2</v>
      </c>
      <c r="F203" s="55" t="s">
        <v>1</v>
      </c>
      <c r="G203" s="54">
        <v>196941.2</v>
      </c>
      <c r="H203" s="56" t="s">
        <v>1</v>
      </c>
      <c r="I203" s="57"/>
      <c r="J203" s="53"/>
      <c r="K203" s="57"/>
      <c r="L203" s="93">
        <v>196941.2</v>
      </c>
      <c r="M203" s="133"/>
      <c r="N203" s="92"/>
      <c r="O203" s="84"/>
      <c r="P203" s="20"/>
    </row>
    <row r="204" spans="1:16" ht="15" customHeight="1" x14ac:dyDescent="0.2">
      <c r="A204" s="50" t="s">
        <v>209</v>
      </c>
      <c r="B204" s="51">
        <v>46317</v>
      </c>
      <c r="C204" s="52" t="s">
        <v>147</v>
      </c>
      <c r="D204" s="53" t="s">
        <v>36</v>
      </c>
      <c r="E204" s="54">
        <v>1070.3699999999999</v>
      </c>
      <c r="F204" s="55" t="s">
        <v>1</v>
      </c>
      <c r="G204" s="54">
        <v>1070.3699999999999</v>
      </c>
      <c r="H204" s="56" t="s">
        <v>1</v>
      </c>
      <c r="I204" s="57"/>
      <c r="J204" s="53"/>
      <c r="K204" s="57"/>
      <c r="L204" s="93">
        <v>1070.3699999999999</v>
      </c>
      <c r="M204" s="133"/>
      <c r="N204" s="92"/>
      <c r="O204" s="84"/>
      <c r="P204" s="20"/>
    </row>
    <row r="205" spans="1:16" ht="15" customHeight="1" x14ac:dyDescent="0.2">
      <c r="A205" s="28" t="s">
        <v>212</v>
      </c>
      <c r="B205" s="3">
        <v>46317</v>
      </c>
      <c r="C205" s="24" t="s">
        <v>147</v>
      </c>
      <c r="D205" s="9" t="s">
        <v>16</v>
      </c>
      <c r="E205" s="10">
        <v>7695.36</v>
      </c>
      <c r="F205" s="38" t="s">
        <v>17</v>
      </c>
      <c r="G205" s="10">
        <v>8962.8922173821884</v>
      </c>
      <c r="H205" s="41" t="s">
        <v>1</v>
      </c>
      <c r="I205" s="64"/>
      <c r="J205" s="9"/>
      <c r="K205" s="64"/>
      <c r="L205" s="92"/>
      <c r="M205" s="135"/>
      <c r="N205" s="140">
        <v>8962.8922173821884</v>
      </c>
      <c r="O205" s="84"/>
      <c r="P205" s="20"/>
    </row>
    <row r="206" spans="1:16" ht="15" customHeight="1" x14ac:dyDescent="0.2">
      <c r="A206" s="50" t="s">
        <v>247</v>
      </c>
      <c r="B206" s="51">
        <v>46317</v>
      </c>
      <c r="C206" s="52" t="s">
        <v>146</v>
      </c>
      <c r="D206" s="53" t="s">
        <v>21</v>
      </c>
      <c r="E206" s="54">
        <v>10981.25</v>
      </c>
      <c r="F206" s="55" t="s">
        <v>1</v>
      </c>
      <c r="G206" s="54">
        <v>10981.25</v>
      </c>
      <c r="H206" s="56" t="s">
        <v>1</v>
      </c>
      <c r="I206" s="57"/>
      <c r="J206" s="53"/>
      <c r="K206" s="57"/>
      <c r="L206" s="93">
        <v>10981.25</v>
      </c>
      <c r="M206" s="133"/>
      <c r="N206" s="92"/>
      <c r="O206" s="84"/>
      <c r="P206" s="20"/>
    </row>
    <row r="207" spans="1:16" ht="15" customHeight="1" x14ac:dyDescent="0.2">
      <c r="A207" s="50" t="s">
        <v>240</v>
      </c>
      <c r="B207" s="51">
        <v>46320</v>
      </c>
      <c r="C207" s="52" t="s">
        <v>146</v>
      </c>
      <c r="D207" s="53" t="s">
        <v>32</v>
      </c>
      <c r="E207" s="54">
        <v>72779.149999999994</v>
      </c>
      <c r="F207" s="55" t="s">
        <v>1</v>
      </c>
      <c r="G207" s="54">
        <v>72779.149999999994</v>
      </c>
      <c r="H207" s="56" t="s">
        <v>1</v>
      </c>
      <c r="I207" s="57"/>
      <c r="J207" s="53"/>
      <c r="K207" s="57"/>
      <c r="L207" s="93">
        <v>72779.149999999994</v>
      </c>
      <c r="M207" s="133"/>
      <c r="N207" s="92"/>
      <c r="O207" s="84"/>
      <c r="P207" s="20"/>
    </row>
    <row r="208" spans="1:16" ht="15" customHeight="1" x14ac:dyDescent="0.2">
      <c r="A208" s="50" t="s">
        <v>261</v>
      </c>
      <c r="B208" s="51">
        <v>46322</v>
      </c>
      <c r="C208" s="52" t="s">
        <v>146</v>
      </c>
      <c r="D208" s="53" t="s">
        <v>0</v>
      </c>
      <c r="E208" s="54">
        <v>218828.96</v>
      </c>
      <c r="F208" s="55" t="s">
        <v>1</v>
      </c>
      <c r="G208" s="54">
        <v>218828.96</v>
      </c>
      <c r="H208" s="56" t="s">
        <v>1</v>
      </c>
      <c r="I208" s="57"/>
      <c r="J208" s="53"/>
      <c r="K208" s="57"/>
      <c r="L208" s="93">
        <v>218828.96</v>
      </c>
      <c r="M208" s="133"/>
      <c r="N208" s="92"/>
      <c r="O208" s="84"/>
      <c r="P208" s="20"/>
    </row>
    <row r="209" spans="1:16" ht="15" customHeight="1" x14ac:dyDescent="0.2">
      <c r="A209" s="50" t="s">
        <v>260</v>
      </c>
      <c r="B209" s="51">
        <v>46322</v>
      </c>
      <c r="C209" s="52" t="s">
        <v>146</v>
      </c>
      <c r="D209" s="53" t="s">
        <v>0</v>
      </c>
      <c r="E209" s="54">
        <v>1322320.8100000005</v>
      </c>
      <c r="F209" s="55" t="s">
        <v>1</v>
      </c>
      <c r="G209" s="54">
        <v>1322320.8100000005</v>
      </c>
      <c r="H209" s="56" t="s">
        <v>1</v>
      </c>
      <c r="I209" s="57"/>
      <c r="J209" s="53"/>
      <c r="K209" s="57"/>
      <c r="L209" s="93">
        <v>1322320.8100000005</v>
      </c>
      <c r="M209" s="133"/>
      <c r="N209" s="92"/>
      <c r="O209" s="84"/>
      <c r="P209" s="20"/>
    </row>
    <row r="210" spans="1:16" ht="15" customHeight="1" x14ac:dyDescent="0.2">
      <c r="A210" s="50" t="s">
        <v>266</v>
      </c>
      <c r="B210" s="51">
        <v>46325</v>
      </c>
      <c r="C210" s="52" t="s">
        <v>147</v>
      </c>
      <c r="D210" s="53" t="s">
        <v>24</v>
      </c>
      <c r="E210" s="54">
        <v>1219.1999999999998</v>
      </c>
      <c r="F210" s="55" t="s">
        <v>1</v>
      </c>
      <c r="G210" s="54">
        <v>1219.1999999999998</v>
      </c>
      <c r="H210" s="56" t="s">
        <v>1</v>
      </c>
      <c r="I210" s="57"/>
      <c r="J210" s="53"/>
      <c r="K210" s="57"/>
      <c r="L210" s="93">
        <v>1219.1999999999998</v>
      </c>
      <c r="M210" s="133"/>
      <c r="N210" s="92"/>
      <c r="O210" s="84"/>
      <c r="P210" s="20"/>
    </row>
    <row r="211" spans="1:16" ht="15" customHeight="1" x14ac:dyDescent="0.2">
      <c r="A211" s="50" t="s">
        <v>192</v>
      </c>
      <c r="B211" s="51">
        <v>46333</v>
      </c>
      <c r="C211" s="52" t="s">
        <v>146</v>
      </c>
      <c r="D211" s="53" t="s">
        <v>32</v>
      </c>
      <c r="E211" s="54">
        <v>48110.03</v>
      </c>
      <c r="F211" s="55" t="s">
        <v>1</v>
      </c>
      <c r="G211" s="54">
        <v>48110.03</v>
      </c>
      <c r="H211" s="56" t="s">
        <v>1</v>
      </c>
      <c r="I211" s="57"/>
      <c r="J211" s="53"/>
      <c r="K211" s="57"/>
      <c r="L211" s="93">
        <v>48110.03</v>
      </c>
      <c r="M211" s="133"/>
      <c r="N211" s="92"/>
      <c r="O211" s="84"/>
      <c r="P211" s="20"/>
    </row>
    <row r="212" spans="1:16" ht="15" customHeight="1" x14ac:dyDescent="0.2">
      <c r="A212" s="28" t="s">
        <v>228</v>
      </c>
      <c r="B212" s="3">
        <v>46334</v>
      </c>
      <c r="C212" s="24" t="s">
        <v>146</v>
      </c>
      <c r="D212" s="9" t="s">
        <v>227</v>
      </c>
      <c r="E212" s="10">
        <v>276</v>
      </c>
      <c r="F212" s="38" t="s">
        <v>230</v>
      </c>
      <c r="G212" s="10">
        <v>55.46</v>
      </c>
      <c r="H212" s="41" t="s">
        <v>1</v>
      </c>
      <c r="I212" s="64"/>
      <c r="J212" s="9"/>
      <c r="K212" s="64"/>
      <c r="L212" s="92"/>
      <c r="M212" s="135"/>
      <c r="N212" s="140">
        <v>55.46</v>
      </c>
      <c r="O212" s="84"/>
      <c r="P212" s="20"/>
    </row>
    <row r="213" spans="1:16" ht="15" customHeight="1" x14ac:dyDescent="0.2">
      <c r="A213" s="50" t="s">
        <v>248</v>
      </c>
      <c r="B213" s="51">
        <v>46335</v>
      </c>
      <c r="C213" s="52" t="s">
        <v>146</v>
      </c>
      <c r="D213" s="53" t="s">
        <v>21</v>
      </c>
      <c r="E213" s="54">
        <v>6403.11</v>
      </c>
      <c r="F213" s="55" t="s">
        <v>1</v>
      </c>
      <c r="G213" s="54">
        <v>6403.11</v>
      </c>
      <c r="H213" s="56" t="s">
        <v>1</v>
      </c>
      <c r="I213" s="57"/>
      <c r="J213" s="53"/>
      <c r="K213" s="57"/>
      <c r="L213" s="93">
        <v>6403.11</v>
      </c>
      <c r="M213" s="133"/>
      <c r="N213" s="92"/>
      <c r="O213" s="84"/>
      <c r="P213" s="20"/>
    </row>
    <row r="214" spans="1:16" ht="15" customHeight="1" x14ac:dyDescent="0.2">
      <c r="A214" s="50" t="s">
        <v>242</v>
      </c>
      <c r="B214" s="51">
        <v>46341</v>
      </c>
      <c r="C214" s="52" t="s">
        <v>146</v>
      </c>
      <c r="D214" s="53" t="s">
        <v>56</v>
      </c>
      <c r="E214" s="54">
        <v>298390.18</v>
      </c>
      <c r="F214" s="55" t="s">
        <v>1</v>
      </c>
      <c r="G214" s="54">
        <v>298390.18</v>
      </c>
      <c r="H214" s="56" t="s">
        <v>1</v>
      </c>
      <c r="I214" s="57"/>
      <c r="J214" s="53"/>
      <c r="K214" s="57"/>
      <c r="L214" s="93">
        <v>298390.18</v>
      </c>
      <c r="M214" s="133"/>
      <c r="N214" s="92"/>
      <c r="O214" s="84"/>
      <c r="P214" s="20"/>
    </row>
    <row r="215" spans="1:16" ht="15" customHeight="1" x14ac:dyDescent="0.2">
      <c r="A215" s="50" t="s">
        <v>252</v>
      </c>
      <c r="B215" s="51">
        <v>46349</v>
      </c>
      <c r="C215" s="52" t="s">
        <v>146</v>
      </c>
      <c r="D215" s="53" t="s">
        <v>24</v>
      </c>
      <c r="E215" s="54">
        <v>179061.62999999992</v>
      </c>
      <c r="F215" s="55" t="s">
        <v>1</v>
      </c>
      <c r="G215" s="54">
        <v>179061.62999999992</v>
      </c>
      <c r="H215" s="56" t="s">
        <v>1</v>
      </c>
      <c r="I215" s="57"/>
      <c r="J215" s="53"/>
      <c r="K215" s="57"/>
      <c r="L215" s="93">
        <v>179061.62999999992</v>
      </c>
      <c r="M215" s="133"/>
      <c r="N215" s="92"/>
      <c r="O215" s="84"/>
      <c r="P215" s="20"/>
    </row>
    <row r="216" spans="1:16" ht="15" customHeight="1" x14ac:dyDescent="0.2">
      <c r="A216" s="50" t="s">
        <v>249</v>
      </c>
      <c r="B216" s="51">
        <v>46352</v>
      </c>
      <c r="C216" s="52" t="s">
        <v>146</v>
      </c>
      <c r="D216" s="53" t="s">
        <v>21</v>
      </c>
      <c r="E216" s="54">
        <v>901.13</v>
      </c>
      <c r="F216" s="55" t="s">
        <v>1</v>
      </c>
      <c r="G216" s="54">
        <v>901.13</v>
      </c>
      <c r="H216" s="56" t="s">
        <v>1</v>
      </c>
      <c r="I216" s="57"/>
      <c r="J216" s="53"/>
      <c r="K216" s="57"/>
      <c r="L216" s="93">
        <v>901.13</v>
      </c>
      <c r="M216" s="133"/>
      <c r="N216" s="92"/>
      <c r="O216" s="84"/>
      <c r="P216" s="20"/>
    </row>
    <row r="217" spans="1:16" ht="15.75" customHeight="1" x14ac:dyDescent="0.2">
      <c r="A217" s="50" t="s">
        <v>262</v>
      </c>
      <c r="B217" s="51">
        <v>46353</v>
      </c>
      <c r="C217" s="52" t="s">
        <v>146</v>
      </c>
      <c r="D217" s="53" t="s">
        <v>0</v>
      </c>
      <c r="E217" s="54">
        <v>5014.78</v>
      </c>
      <c r="F217" s="55" t="s">
        <v>1</v>
      </c>
      <c r="G217" s="54">
        <v>5014.78</v>
      </c>
      <c r="H217" s="56" t="s">
        <v>1</v>
      </c>
      <c r="I217" s="57"/>
      <c r="J217" s="53"/>
      <c r="K217" s="57"/>
      <c r="L217" s="93">
        <v>5014.78</v>
      </c>
      <c r="M217" s="133"/>
      <c r="N217" s="92"/>
      <c r="O217" s="84"/>
      <c r="P217" s="20"/>
    </row>
    <row r="218" spans="1:16" ht="15.75" customHeight="1" x14ac:dyDescent="0.2">
      <c r="A218" s="28" t="s">
        <v>268</v>
      </c>
      <c r="B218" s="3">
        <v>46354</v>
      </c>
      <c r="C218" s="24" t="s">
        <v>147</v>
      </c>
      <c r="D218" s="9" t="s">
        <v>16</v>
      </c>
      <c r="E218" s="10">
        <v>4726.7999999999993</v>
      </c>
      <c r="F218" s="38" t="s">
        <v>17</v>
      </c>
      <c r="G218" s="10">
        <v>5628.4829721362221</v>
      </c>
      <c r="H218" s="41" t="s">
        <v>1</v>
      </c>
      <c r="I218" s="64"/>
      <c r="J218" s="9"/>
      <c r="K218" s="64"/>
      <c r="L218" s="92"/>
      <c r="M218" s="135"/>
      <c r="N218" s="140">
        <v>5628.4829721362221</v>
      </c>
      <c r="O218" s="84"/>
      <c r="P218" s="20"/>
    </row>
    <row r="219" spans="1:16" ht="15" customHeight="1" x14ac:dyDescent="0.2">
      <c r="A219" s="28" t="s">
        <v>269</v>
      </c>
      <c r="B219" s="3">
        <v>46354</v>
      </c>
      <c r="C219" s="24" t="s">
        <v>147</v>
      </c>
      <c r="D219" s="9" t="s">
        <v>16</v>
      </c>
      <c r="E219" s="10">
        <v>5771.5199999999995</v>
      </c>
      <c r="F219" s="38" t="s">
        <v>17</v>
      </c>
      <c r="G219" s="10">
        <v>6872.4934508216238</v>
      </c>
      <c r="H219" s="41" t="s">
        <v>1</v>
      </c>
      <c r="I219" s="64"/>
      <c r="J219" s="9"/>
      <c r="K219" s="64"/>
      <c r="L219" s="92"/>
      <c r="M219" s="135"/>
      <c r="N219" s="140">
        <v>6872.4934508216238</v>
      </c>
      <c r="O219" s="84"/>
      <c r="P219" s="20"/>
    </row>
    <row r="220" spans="1:16" ht="15" customHeight="1" x14ac:dyDescent="0.2">
      <c r="A220" s="50" t="s">
        <v>234</v>
      </c>
      <c r="B220" s="51">
        <v>46356</v>
      </c>
      <c r="C220" s="52" t="s">
        <v>146</v>
      </c>
      <c r="D220" s="53" t="s">
        <v>7</v>
      </c>
      <c r="E220" s="54">
        <v>255590.18</v>
      </c>
      <c r="F220" s="55" t="s">
        <v>8</v>
      </c>
      <c r="G220" s="54">
        <v>10257.25098322498</v>
      </c>
      <c r="H220" s="56" t="s">
        <v>1</v>
      </c>
      <c r="I220" s="57"/>
      <c r="J220" s="53"/>
      <c r="K220" s="57"/>
      <c r="L220" s="93">
        <v>10257.25098322498</v>
      </c>
      <c r="M220" s="133"/>
      <c r="N220" s="92"/>
      <c r="O220" s="84"/>
      <c r="P220" s="20"/>
    </row>
    <row r="221" spans="1:16" ht="15" customHeight="1" x14ac:dyDescent="0.2">
      <c r="A221" s="28" t="s">
        <v>264</v>
      </c>
      <c r="B221" s="3">
        <v>46366</v>
      </c>
      <c r="C221" s="24" t="s">
        <v>147</v>
      </c>
      <c r="D221" s="9" t="s">
        <v>14</v>
      </c>
      <c r="E221" s="10">
        <v>1384151.4399999983</v>
      </c>
      <c r="F221" s="38" t="s">
        <v>1</v>
      </c>
      <c r="G221" s="10">
        <v>1384151.4399999983</v>
      </c>
      <c r="H221" s="41" t="s">
        <v>1</v>
      </c>
      <c r="I221" s="64"/>
      <c r="J221" s="9"/>
      <c r="K221" s="64"/>
      <c r="L221" s="92"/>
      <c r="M221" s="135"/>
      <c r="N221" s="140">
        <v>1384151.4399999983</v>
      </c>
      <c r="O221" s="84"/>
      <c r="P221" s="20"/>
    </row>
    <row r="222" spans="1:16" ht="15" customHeight="1" x14ac:dyDescent="0.2">
      <c r="A222" s="28" t="s">
        <v>263</v>
      </c>
      <c r="B222" s="3">
        <v>46366</v>
      </c>
      <c r="C222" s="24" t="s">
        <v>147</v>
      </c>
      <c r="D222" s="9" t="s">
        <v>14</v>
      </c>
      <c r="E222" s="10">
        <v>30983.52</v>
      </c>
      <c r="F222" s="38" t="s">
        <v>1</v>
      </c>
      <c r="G222" s="10">
        <v>30983.52</v>
      </c>
      <c r="H222" s="41" t="s">
        <v>1</v>
      </c>
      <c r="I222" s="64"/>
      <c r="J222" s="9"/>
      <c r="K222" s="64"/>
      <c r="L222" s="92"/>
      <c r="M222" s="135"/>
      <c r="N222" s="140">
        <v>30983.52</v>
      </c>
      <c r="O222" s="84"/>
      <c r="P222" s="20"/>
    </row>
    <row r="223" spans="1:16" ht="15" customHeight="1" x14ac:dyDescent="0.2">
      <c r="A223" s="28" t="s">
        <v>237</v>
      </c>
      <c r="B223" s="3">
        <v>46366</v>
      </c>
      <c r="C223" s="24" t="s">
        <v>146</v>
      </c>
      <c r="D223" s="9" t="s">
        <v>14</v>
      </c>
      <c r="E223" s="10">
        <v>463.76</v>
      </c>
      <c r="F223" s="38" t="s">
        <v>1</v>
      </c>
      <c r="G223" s="10">
        <v>463.76</v>
      </c>
      <c r="H223" s="41" t="s">
        <v>1</v>
      </c>
      <c r="I223" s="64"/>
      <c r="J223" s="9"/>
      <c r="K223" s="64"/>
      <c r="L223" s="92"/>
      <c r="M223" s="135"/>
      <c r="N223" s="140">
        <v>463.76</v>
      </c>
      <c r="O223" s="84"/>
      <c r="P223" s="20"/>
    </row>
    <row r="224" spans="1:16" ht="15" customHeight="1" x14ac:dyDescent="0.2">
      <c r="A224" s="50" t="s">
        <v>241</v>
      </c>
      <c r="B224" s="51">
        <v>46372</v>
      </c>
      <c r="C224" s="52" t="s">
        <v>146</v>
      </c>
      <c r="D224" s="53" t="s">
        <v>56</v>
      </c>
      <c r="E224" s="54">
        <v>230692.42</v>
      </c>
      <c r="F224" s="55" t="s">
        <v>1</v>
      </c>
      <c r="G224" s="54">
        <v>230692.42</v>
      </c>
      <c r="H224" s="56" t="s">
        <v>1</v>
      </c>
      <c r="I224" s="57"/>
      <c r="J224" s="53"/>
      <c r="K224" s="57"/>
      <c r="L224" s="93">
        <v>224520.66</v>
      </c>
      <c r="M224" s="133"/>
      <c r="N224" s="92">
        <v>6171.76</v>
      </c>
      <c r="O224" s="84"/>
      <c r="P224" s="20"/>
    </row>
    <row r="225" spans="1:90" ht="15" customHeight="1" x14ac:dyDescent="0.2">
      <c r="A225" s="102" t="s">
        <v>275</v>
      </c>
      <c r="B225" s="103">
        <v>46372</v>
      </c>
      <c r="C225" s="104" t="s">
        <v>146</v>
      </c>
      <c r="D225" s="105" t="s">
        <v>4</v>
      </c>
      <c r="E225" s="106">
        <v>322139.48</v>
      </c>
      <c r="F225" s="107" t="s">
        <v>1</v>
      </c>
      <c r="G225" s="106">
        <v>322139.48</v>
      </c>
      <c r="H225" s="108" t="s">
        <v>1</v>
      </c>
      <c r="I225" s="109"/>
      <c r="J225" s="105"/>
      <c r="K225" s="109"/>
      <c r="L225" s="110"/>
      <c r="M225" s="136">
        <v>322139.48</v>
      </c>
      <c r="N225" s="140"/>
      <c r="O225" s="84"/>
      <c r="P225" s="20"/>
    </row>
    <row r="226" spans="1:90" ht="15" customHeight="1" x14ac:dyDescent="0.2">
      <c r="A226" s="28" t="s">
        <v>277</v>
      </c>
      <c r="B226" s="3">
        <v>46374</v>
      </c>
      <c r="C226" s="24" t="s">
        <v>146</v>
      </c>
      <c r="D226" s="9" t="s">
        <v>9</v>
      </c>
      <c r="E226" s="10">
        <v>551284.65999999992</v>
      </c>
      <c r="F226" s="38" t="s">
        <v>10</v>
      </c>
      <c r="G226" s="10">
        <v>73913.609975196101</v>
      </c>
      <c r="H226" s="41" t="s">
        <v>1</v>
      </c>
      <c r="I226" s="64"/>
      <c r="J226" s="9"/>
      <c r="K226" s="64"/>
      <c r="L226" s="92"/>
      <c r="M226" s="134"/>
      <c r="N226" s="140">
        <v>73913.609975196101</v>
      </c>
      <c r="O226" s="84"/>
      <c r="P226" s="20"/>
    </row>
    <row r="227" spans="1:90" ht="15" customHeight="1" x14ac:dyDescent="0.2">
      <c r="A227" s="28" t="s">
        <v>278</v>
      </c>
      <c r="B227" s="3">
        <v>46386</v>
      </c>
      <c r="C227" s="24" t="s">
        <v>146</v>
      </c>
      <c r="D227" s="9" t="s">
        <v>48</v>
      </c>
      <c r="E227" s="10">
        <v>114680</v>
      </c>
      <c r="F227" s="38" t="s">
        <v>49</v>
      </c>
      <c r="G227" s="10">
        <v>806.46976090014073</v>
      </c>
      <c r="H227" s="41" t="s">
        <v>1</v>
      </c>
      <c r="I227" s="64"/>
      <c r="J227" s="9"/>
      <c r="K227" s="64"/>
      <c r="L227" s="92"/>
      <c r="M227" s="135"/>
      <c r="N227" s="140">
        <v>806.46976090014073</v>
      </c>
      <c r="O227" s="84"/>
      <c r="P227" s="20"/>
    </row>
    <row r="228" spans="1:90" ht="15" customHeight="1" x14ac:dyDescent="0.2">
      <c r="A228" s="28" t="s">
        <v>279</v>
      </c>
      <c r="B228" s="3">
        <v>46386</v>
      </c>
      <c r="C228" s="24" t="s">
        <v>146</v>
      </c>
      <c r="D228" s="9" t="s">
        <v>48</v>
      </c>
      <c r="E228" s="10">
        <v>2556469</v>
      </c>
      <c r="F228" s="38" t="s">
        <v>49</v>
      </c>
      <c r="G228" s="10">
        <v>17977.981715893111</v>
      </c>
      <c r="H228" s="41" t="s">
        <v>1</v>
      </c>
      <c r="I228" s="64"/>
      <c r="J228" s="9"/>
      <c r="K228" s="64"/>
      <c r="L228" s="92"/>
      <c r="M228" s="135"/>
      <c r="N228" s="140">
        <v>17977.981715893111</v>
      </c>
      <c r="O228" s="84"/>
      <c r="P228" s="20"/>
    </row>
    <row r="229" spans="1:90" ht="15" customHeight="1" x14ac:dyDescent="0.2">
      <c r="A229" s="102" t="s">
        <v>287</v>
      </c>
      <c r="B229" s="111">
        <v>46375</v>
      </c>
      <c r="C229" s="104" t="s">
        <v>146</v>
      </c>
      <c r="D229" s="105" t="s">
        <v>22</v>
      </c>
      <c r="E229" s="106">
        <v>48283.950000000004</v>
      </c>
      <c r="F229" s="107" t="s">
        <v>1</v>
      </c>
      <c r="G229" s="106">
        <v>48283.950000000004</v>
      </c>
      <c r="H229" s="108" t="s">
        <v>1</v>
      </c>
      <c r="I229" s="109"/>
      <c r="J229" s="105"/>
      <c r="K229" s="109"/>
      <c r="L229" s="110"/>
      <c r="M229" s="136">
        <v>48283.950000000004</v>
      </c>
      <c r="N229" s="140"/>
      <c r="O229" s="84"/>
      <c r="P229" s="20"/>
    </row>
    <row r="230" spans="1:90" ht="27.75" customHeight="1" x14ac:dyDescent="0.2">
      <c r="A230" s="102" t="s">
        <v>288</v>
      </c>
      <c r="B230" s="103">
        <v>46379</v>
      </c>
      <c r="C230" s="104" t="s">
        <v>146</v>
      </c>
      <c r="D230" s="105" t="s">
        <v>23</v>
      </c>
      <c r="E230" s="106">
        <v>189541.78999999998</v>
      </c>
      <c r="F230" s="107" t="s">
        <v>1</v>
      </c>
      <c r="G230" s="106">
        <v>189541.78999999998</v>
      </c>
      <c r="H230" s="108" t="s">
        <v>1</v>
      </c>
      <c r="I230" s="109"/>
      <c r="J230" s="105"/>
      <c r="K230" s="109"/>
      <c r="L230" s="110"/>
      <c r="M230" s="136">
        <v>189541.78999999998</v>
      </c>
      <c r="N230" s="140"/>
      <c r="O230" s="84"/>
      <c r="P230" s="20"/>
    </row>
    <row r="231" spans="1:90" ht="15" customHeight="1" x14ac:dyDescent="0.2">
      <c r="A231" s="102" t="s">
        <v>290</v>
      </c>
      <c r="B231" s="103">
        <v>46299</v>
      </c>
      <c r="C231" s="104" t="s">
        <v>146</v>
      </c>
      <c r="D231" s="105" t="s">
        <v>0</v>
      </c>
      <c r="E231" s="106">
        <v>28752.34</v>
      </c>
      <c r="F231" s="107" t="s">
        <v>1</v>
      </c>
      <c r="G231" s="106">
        <v>28752.34</v>
      </c>
      <c r="H231" s="108" t="s">
        <v>1</v>
      </c>
      <c r="I231" s="109"/>
      <c r="J231" s="105"/>
      <c r="K231" s="109"/>
      <c r="L231" s="110"/>
      <c r="M231" s="136">
        <v>28752.34</v>
      </c>
      <c r="N231" s="140"/>
      <c r="O231" s="84"/>
      <c r="P231" s="20"/>
    </row>
    <row r="232" spans="1:90" ht="15" customHeight="1" x14ac:dyDescent="0.2">
      <c r="A232" s="102" t="s">
        <v>291</v>
      </c>
      <c r="B232" s="103">
        <v>46381</v>
      </c>
      <c r="C232" s="104" t="s">
        <v>146</v>
      </c>
      <c r="D232" s="105" t="s">
        <v>0</v>
      </c>
      <c r="E232" s="106">
        <v>8623.74</v>
      </c>
      <c r="F232" s="107" t="s">
        <v>1</v>
      </c>
      <c r="G232" s="106">
        <v>8623.74</v>
      </c>
      <c r="H232" s="108" t="s">
        <v>1</v>
      </c>
      <c r="I232" s="109"/>
      <c r="J232" s="105"/>
      <c r="K232" s="109"/>
      <c r="L232" s="110"/>
      <c r="M232" s="136">
        <v>8623.74</v>
      </c>
      <c r="N232" s="140"/>
      <c r="O232" s="84"/>
      <c r="P232" s="20"/>
    </row>
    <row r="233" spans="1:90" ht="15" customHeight="1" x14ac:dyDescent="0.2">
      <c r="A233" s="102" t="s">
        <v>292</v>
      </c>
      <c r="B233" s="103">
        <v>46353</v>
      </c>
      <c r="C233" s="104" t="s">
        <v>146</v>
      </c>
      <c r="D233" s="105" t="s">
        <v>0</v>
      </c>
      <c r="E233" s="106">
        <v>489572.96000000008</v>
      </c>
      <c r="F233" s="107" t="s">
        <v>1</v>
      </c>
      <c r="G233" s="106">
        <v>489572.96000000008</v>
      </c>
      <c r="H233" s="108" t="s">
        <v>1</v>
      </c>
      <c r="I233" s="109"/>
      <c r="J233" s="105"/>
      <c r="K233" s="109"/>
      <c r="L233" s="110"/>
      <c r="M233" s="137">
        <v>402658.7</v>
      </c>
      <c r="N233" s="140">
        <v>86914.26</v>
      </c>
      <c r="O233" s="84"/>
      <c r="P233" s="20"/>
    </row>
    <row r="234" spans="1:90" ht="15" customHeight="1" x14ac:dyDescent="0.2">
      <c r="A234" s="27" t="s">
        <v>293</v>
      </c>
      <c r="B234" s="3">
        <v>46382</v>
      </c>
      <c r="C234" s="23" t="s">
        <v>146</v>
      </c>
      <c r="D234" s="6" t="s">
        <v>0</v>
      </c>
      <c r="E234" s="10">
        <v>8370.36</v>
      </c>
      <c r="F234" s="38" t="s">
        <v>1</v>
      </c>
      <c r="G234" s="10">
        <v>8370.36</v>
      </c>
      <c r="H234" s="41" t="s">
        <v>1</v>
      </c>
      <c r="I234" s="47"/>
      <c r="J234" s="9"/>
      <c r="K234" s="64"/>
      <c r="L234" s="92"/>
      <c r="M234" s="135"/>
      <c r="N234" s="140">
        <v>8370.36</v>
      </c>
      <c r="O234" s="84"/>
      <c r="P234" s="20"/>
    </row>
    <row r="235" spans="1:90" ht="15" customHeight="1" x14ac:dyDescent="0.2">
      <c r="A235" s="27" t="s">
        <v>294</v>
      </c>
      <c r="B235" s="3">
        <v>46382</v>
      </c>
      <c r="C235" s="23" t="s">
        <v>146</v>
      </c>
      <c r="D235" s="6" t="s">
        <v>0</v>
      </c>
      <c r="E235" s="10">
        <v>280463.68999999971</v>
      </c>
      <c r="F235" s="38" t="s">
        <v>1</v>
      </c>
      <c r="G235" s="10">
        <v>280463.68999999971</v>
      </c>
      <c r="H235" s="41" t="s">
        <v>1</v>
      </c>
      <c r="I235" s="47"/>
      <c r="J235" s="9"/>
      <c r="K235" s="64"/>
      <c r="L235" s="92"/>
      <c r="M235" s="135"/>
      <c r="N235" s="140">
        <v>280463.68999999971</v>
      </c>
      <c r="O235" s="84"/>
      <c r="P235" s="20"/>
    </row>
    <row r="236" spans="1:90" ht="15" customHeight="1" x14ac:dyDescent="0.2">
      <c r="A236" s="27" t="s">
        <v>295</v>
      </c>
      <c r="B236" s="3">
        <v>46382</v>
      </c>
      <c r="C236" s="23" t="s">
        <v>146</v>
      </c>
      <c r="D236" s="6" t="s">
        <v>0</v>
      </c>
      <c r="E236" s="10">
        <v>332.63</v>
      </c>
      <c r="F236" s="38" t="s">
        <v>1</v>
      </c>
      <c r="G236" s="10">
        <v>332.63</v>
      </c>
      <c r="H236" s="41" t="s">
        <v>1</v>
      </c>
      <c r="I236" s="47"/>
      <c r="J236" s="9"/>
      <c r="K236" s="64"/>
      <c r="L236" s="92"/>
      <c r="M236" s="135"/>
      <c r="N236" s="140">
        <v>332.63</v>
      </c>
      <c r="O236" s="84"/>
      <c r="P236" s="20"/>
    </row>
    <row r="237" spans="1:90" s="1" customFormat="1" x14ac:dyDescent="0.2">
      <c r="A237" s="29" t="s">
        <v>229</v>
      </c>
      <c r="B237" s="21"/>
      <c r="C237" s="25"/>
      <c r="D237" s="14"/>
      <c r="E237" s="14"/>
      <c r="F237" s="39"/>
      <c r="G237" s="22">
        <f>SUM(G238:G258)</f>
        <v>2467162.641184113</v>
      </c>
      <c r="H237" s="42"/>
      <c r="I237" s="33"/>
      <c r="J237" s="14"/>
      <c r="K237" s="33"/>
      <c r="L237" s="87"/>
      <c r="M237" s="130"/>
      <c r="N237" s="87"/>
      <c r="O237" s="83"/>
      <c r="P237" s="20"/>
    </row>
    <row r="238" spans="1:90" s="5" customFormat="1" ht="15" customHeight="1" x14ac:dyDescent="0.2">
      <c r="A238" s="27" t="s">
        <v>256</v>
      </c>
      <c r="B238" s="7">
        <v>46390</v>
      </c>
      <c r="C238" s="23" t="s">
        <v>146</v>
      </c>
      <c r="D238" s="6" t="s">
        <v>25</v>
      </c>
      <c r="E238" s="8">
        <v>129986</v>
      </c>
      <c r="F238" s="37" t="s">
        <v>26</v>
      </c>
      <c r="G238" s="8">
        <v>324.88377905523623</v>
      </c>
      <c r="H238" s="40" t="s">
        <v>1</v>
      </c>
      <c r="I238" s="47"/>
      <c r="J238" s="9"/>
      <c r="K238" s="64"/>
      <c r="L238" s="92"/>
      <c r="M238" s="135"/>
      <c r="N238" s="92"/>
      <c r="O238" s="85">
        <v>324.88377905523623</v>
      </c>
      <c r="P238" s="20"/>
      <c r="Q238" s="2"/>
      <c r="R238" s="2"/>
      <c r="S238" s="2"/>
      <c r="T238" s="2"/>
      <c r="U238" s="2"/>
      <c r="V238" s="2"/>
      <c r="W238" s="2"/>
      <c r="X238" s="2"/>
      <c r="Y238" s="2"/>
      <c r="Z238" s="2"/>
      <c r="AA238" s="2"/>
      <c r="AB238" s="2"/>
      <c r="AC238" s="2"/>
      <c r="AD238" s="2"/>
      <c r="AE238" s="2"/>
      <c r="AF238" s="2"/>
      <c r="AG238" s="2"/>
      <c r="AH238" s="2"/>
      <c r="AI238" s="2"/>
      <c r="AJ238" s="2"/>
      <c r="AK238" s="2"/>
      <c r="AL238" s="2"/>
      <c r="AM238" s="2"/>
      <c r="AN238" s="2"/>
      <c r="AO238" s="2"/>
      <c r="AP238" s="2"/>
      <c r="AQ238" s="2"/>
      <c r="AR238" s="2"/>
      <c r="AS238" s="2"/>
      <c r="AT238" s="2"/>
      <c r="AU238" s="2"/>
      <c r="AV238" s="2"/>
      <c r="AW238" s="2"/>
      <c r="AX238" s="2"/>
      <c r="AY238" s="2"/>
      <c r="AZ238" s="2"/>
      <c r="BA238" s="2"/>
      <c r="BB238" s="2"/>
      <c r="BC238" s="2"/>
      <c r="BD238" s="2"/>
      <c r="BE238" s="2"/>
      <c r="BF238" s="2"/>
      <c r="BG238" s="2"/>
      <c r="BH238" s="2"/>
      <c r="BI238" s="2"/>
      <c r="BJ238" s="2"/>
      <c r="BK238" s="2"/>
      <c r="BL238" s="2"/>
      <c r="BM238" s="2"/>
      <c r="BN238" s="2"/>
      <c r="BO238" s="2"/>
      <c r="BP238" s="2"/>
      <c r="BQ238" s="2"/>
      <c r="BR238" s="2"/>
      <c r="BS238" s="2"/>
      <c r="BT238" s="2"/>
      <c r="BU238" s="2"/>
      <c r="BV238" s="2"/>
      <c r="BW238" s="2"/>
      <c r="BX238" s="2"/>
      <c r="BY238" s="2"/>
      <c r="BZ238" s="2"/>
      <c r="CA238" s="2"/>
      <c r="CB238" s="2"/>
      <c r="CC238" s="2"/>
      <c r="CD238" s="2"/>
      <c r="CE238" s="2"/>
      <c r="CF238" s="2"/>
      <c r="CG238" s="2"/>
      <c r="CH238" s="2"/>
      <c r="CI238" s="2"/>
      <c r="CJ238" s="2"/>
      <c r="CK238" s="2"/>
      <c r="CL238" s="2"/>
    </row>
    <row r="239" spans="1:90" s="5" customFormat="1" ht="15" customHeight="1" x14ac:dyDescent="0.2">
      <c r="A239" s="27" t="s">
        <v>235</v>
      </c>
      <c r="B239" s="7">
        <v>46391</v>
      </c>
      <c r="C239" s="23" t="s">
        <v>146</v>
      </c>
      <c r="D239" s="6" t="s">
        <v>31</v>
      </c>
      <c r="E239" s="8">
        <v>236640.08</v>
      </c>
      <c r="F239" s="37" t="s">
        <v>1</v>
      </c>
      <c r="G239" s="8">
        <v>236640.08</v>
      </c>
      <c r="H239" s="40" t="s">
        <v>1</v>
      </c>
      <c r="I239" s="47"/>
      <c r="J239" s="9"/>
      <c r="K239" s="64"/>
      <c r="L239" s="92"/>
      <c r="M239" s="135"/>
      <c r="N239" s="92"/>
      <c r="O239" s="85">
        <v>236640.08</v>
      </c>
      <c r="P239" s="20"/>
      <c r="Q239" s="2"/>
      <c r="R239" s="2"/>
      <c r="S239" s="2"/>
      <c r="T239" s="2"/>
      <c r="U239" s="2"/>
      <c r="V239" s="2"/>
      <c r="W239" s="2"/>
      <c r="X239" s="2"/>
      <c r="Y239" s="2"/>
      <c r="Z239" s="2"/>
      <c r="AA239" s="2"/>
      <c r="AB239" s="2"/>
      <c r="AC239" s="2"/>
      <c r="AD239" s="2"/>
      <c r="AE239" s="2"/>
      <c r="AF239" s="2"/>
      <c r="AG239" s="2"/>
      <c r="AH239" s="2"/>
      <c r="AI239" s="2"/>
      <c r="AJ239" s="2"/>
      <c r="AK239" s="2"/>
      <c r="AL239" s="2"/>
      <c r="AM239" s="2"/>
      <c r="AN239" s="2"/>
      <c r="AO239" s="2"/>
      <c r="AP239" s="2"/>
      <c r="AQ239" s="2"/>
      <c r="AR239" s="2"/>
      <c r="AS239" s="2"/>
      <c r="AT239" s="2"/>
      <c r="AU239" s="2"/>
      <c r="AV239" s="2"/>
      <c r="AW239" s="2"/>
      <c r="AX239" s="2"/>
      <c r="AY239" s="2"/>
      <c r="AZ239" s="2"/>
      <c r="BA239" s="2"/>
      <c r="BB239" s="2"/>
      <c r="BC239" s="2"/>
      <c r="BD239" s="2"/>
      <c r="BE239" s="2"/>
      <c r="BF239" s="2"/>
      <c r="BG239" s="2"/>
      <c r="BH239" s="2"/>
      <c r="BI239" s="2"/>
      <c r="BJ239" s="2"/>
      <c r="BK239" s="2"/>
      <c r="BL239" s="2"/>
      <c r="BM239" s="2"/>
      <c r="BN239" s="2"/>
      <c r="BO239" s="2"/>
      <c r="BP239" s="2"/>
      <c r="BQ239" s="2"/>
      <c r="BR239" s="2"/>
      <c r="BS239" s="2"/>
      <c r="BT239" s="2"/>
      <c r="BU239" s="2"/>
      <c r="BV239" s="2"/>
      <c r="BW239" s="2"/>
      <c r="BX239" s="2"/>
      <c r="BY239" s="2"/>
      <c r="BZ239" s="2"/>
      <c r="CA239" s="2"/>
      <c r="CB239" s="2"/>
      <c r="CC239" s="2"/>
      <c r="CD239" s="2"/>
      <c r="CE239" s="2"/>
      <c r="CF239" s="2"/>
      <c r="CG239" s="2"/>
      <c r="CH239" s="2"/>
      <c r="CI239" s="2"/>
      <c r="CJ239" s="2"/>
      <c r="CK239" s="2"/>
      <c r="CL239" s="2"/>
    </row>
    <row r="240" spans="1:90" s="5" customFormat="1" ht="15" customHeight="1" x14ac:dyDescent="0.2">
      <c r="A240" s="27" t="s">
        <v>254</v>
      </c>
      <c r="B240" s="7">
        <v>46395</v>
      </c>
      <c r="C240" s="23" t="s">
        <v>146</v>
      </c>
      <c r="D240" s="6" t="s">
        <v>2</v>
      </c>
      <c r="E240" s="8">
        <v>75799.399999999965</v>
      </c>
      <c r="F240" s="37" t="s">
        <v>3</v>
      </c>
      <c r="G240" s="8">
        <v>80818.21089668409</v>
      </c>
      <c r="H240" s="40" t="s">
        <v>1</v>
      </c>
      <c r="I240" s="47"/>
      <c r="J240" s="9"/>
      <c r="K240" s="64"/>
      <c r="L240" s="92"/>
      <c r="M240" s="135"/>
      <c r="N240" s="92"/>
      <c r="O240" s="85">
        <v>80818.21089668409</v>
      </c>
      <c r="P240" s="20"/>
      <c r="Q240" s="2"/>
      <c r="R240" s="2"/>
      <c r="S240" s="2"/>
      <c r="T240" s="2"/>
      <c r="U240" s="2"/>
      <c r="V240" s="2"/>
      <c r="W240" s="2"/>
      <c r="X240" s="2"/>
      <c r="Y240" s="2"/>
      <c r="Z240" s="2"/>
      <c r="AA240" s="2"/>
      <c r="AB240" s="2"/>
      <c r="AC240" s="2"/>
      <c r="AD240" s="2"/>
      <c r="AE240" s="2"/>
      <c r="AF240" s="2"/>
      <c r="AG240" s="2"/>
      <c r="AH240" s="2"/>
      <c r="AI240" s="2"/>
      <c r="AJ240" s="2"/>
      <c r="AK240" s="2"/>
      <c r="AL240" s="2"/>
      <c r="AM240" s="2"/>
      <c r="AN240" s="2"/>
      <c r="AO240" s="2"/>
      <c r="AP240" s="2"/>
      <c r="AQ240" s="2"/>
      <c r="AR240" s="2"/>
      <c r="AS240" s="2"/>
      <c r="AT240" s="2"/>
      <c r="AU240" s="2"/>
      <c r="AV240" s="2"/>
      <c r="AW240" s="2"/>
      <c r="AX240" s="2"/>
      <c r="AY240" s="2"/>
      <c r="AZ240" s="2"/>
      <c r="BA240" s="2"/>
      <c r="BB240" s="2"/>
      <c r="BC240" s="2"/>
      <c r="BD240" s="2"/>
      <c r="BE240" s="2"/>
      <c r="BF240" s="2"/>
      <c r="BG240" s="2"/>
      <c r="BH240" s="2"/>
      <c r="BI240" s="2"/>
      <c r="BJ240" s="2"/>
      <c r="BK240" s="2"/>
      <c r="BL240" s="2"/>
      <c r="BM240" s="2"/>
      <c r="BN240" s="2"/>
      <c r="BO240" s="2"/>
      <c r="BP240" s="2"/>
      <c r="BQ240" s="2"/>
      <c r="BR240" s="2"/>
      <c r="BS240" s="2"/>
      <c r="BT240" s="2"/>
      <c r="BU240" s="2"/>
      <c r="BV240" s="2"/>
      <c r="BW240" s="2"/>
      <c r="BX240" s="2"/>
      <c r="BY240" s="2"/>
      <c r="BZ240" s="2"/>
      <c r="CA240" s="2"/>
      <c r="CB240" s="2"/>
      <c r="CC240" s="2"/>
      <c r="CD240" s="2"/>
      <c r="CE240" s="2"/>
      <c r="CF240" s="2"/>
      <c r="CG240" s="2"/>
      <c r="CH240" s="2"/>
      <c r="CI240" s="2"/>
      <c r="CJ240" s="2"/>
      <c r="CK240" s="2"/>
      <c r="CL240" s="2"/>
    </row>
    <row r="241" spans="1:90" s="5" customFormat="1" ht="15" customHeight="1" x14ac:dyDescent="0.2">
      <c r="A241" s="27" t="s">
        <v>270</v>
      </c>
      <c r="B241" s="7">
        <v>46402</v>
      </c>
      <c r="C241" s="23" t="s">
        <v>147</v>
      </c>
      <c r="D241" s="6" t="s">
        <v>24</v>
      </c>
      <c r="E241" s="8">
        <v>5324.5199999999995</v>
      </c>
      <c r="F241" s="37" t="s">
        <v>1</v>
      </c>
      <c r="G241" s="8">
        <v>5324.5199999999995</v>
      </c>
      <c r="H241" s="40" t="s">
        <v>1</v>
      </c>
      <c r="I241" s="47"/>
      <c r="J241" s="9"/>
      <c r="K241" s="64"/>
      <c r="L241" s="92"/>
      <c r="M241" s="135"/>
      <c r="N241" s="92"/>
      <c r="O241" s="85">
        <v>5324.5199999999995</v>
      </c>
      <c r="P241" s="20"/>
      <c r="Q241" s="2"/>
      <c r="R241" s="2"/>
      <c r="S241" s="2"/>
      <c r="T241" s="2"/>
      <c r="U241" s="2"/>
      <c r="V241" s="2"/>
      <c r="W241" s="2"/>
      <c r="X241" s="2"/>
      <c r="Y241" s="2"/>
      <c r="Z241" s="2"/>
      <c r="AA241" s="2"/>
      <c r="AB241" s="2"/>
      <c r="AC241" s="2"/>
      <c r="AD241" s="2"/>
      <c r="AE241" s="2"/>
      <c r="AF241" s="2"/>
      <c r="AG241" s="2"/>
      <c r="AH241" s="2"/>
      <c r="AI241" s="2"/>
      <c r="AJ241" s="2"/>
      <c r="AK241" s="2"/>
      <c r="AL241" s="2"/>
      <c r="AM241" s="2"/>
      <c r="AN241" s="2"/>
      <c r="AO241" s="2"/>
      <c r="AP241" s="2"/>
      <c r="AQ241" s="2"/>
      <c r="AR241" s="2"/>
      <c r="AS241" s="2"/>
      <c r="AT241" s="2"/>
      <c r="AU241" s="2"/>
      <c r="AV241" s="2"/>
      <c r="AW241" s="2"/>
      <c r="AX241" s="2"/>
      <c r="AY241" s="2"/>
      <c r="AZ241" s="2"/>
      <c r="BA241" s="2"/>
      <c r="BB241" s="2"/>
      <c r="BC241" s="2"/>
      <c r="BD241" s="2"/>
      <c r="BE241" s="2"/>
      <c r="BF241" s="2"/>
      <c r="BG241" s="2"/>
      <c r="BH241" s="2"/>
      <c r="BI241" s="2"/>
      <c r="BJ241" s="2"/>
      <c r="BK241" s="2"/>
      <c r="BL241" s="2"/>
      <c r="BM241" s="2"/>
      <c r="BN241" s="2"/>
      <c r="BO241" s="2"/>
      <c r="BP241" s="2"/>
      <c r="BQ241" s="2"/>
      <c r="BR241" s="2"/>
      <c r="BS241" s="2"/>
      <c r="BT241" s="2"/>
      <c r="BU241" s="2"/>
      <c r="BV241" s="2"/>
      <c r="BW241" s="2"/>
      <c r="BX241" s="2"/>
      <c r="BY241" s="2"/>
      <c r="BZ241" s="2"/>
      <c r="CA241" s="2"/>
      <c r="CB241" s="2"/>
      <c r="CC241" s="2"/>
      <c r="CD241" s="2"/>
      <c r="CE241" s="2"/>
      <c r="CF241" s="2"/>
      <c r="CG241" s="2"/>
      <c r="CH241" s="2"/>
      <c r="CI241" s="2"/>
      <c r="CJ241" s="2"/>
      <c r="CK241" s="2"/>
      <c r="CL241" s="2"/>
    </row>
    <row r="242" spans="1:90" s="5" customFormat="1" ht="15" customHeight="1" x14ac:dyDescent="0.2">
      <c r="A242" s="27" t="s">
        <v>265</v>
      </c>
      <c r="B242" s="7">
        <v>46410</v>
      </c>
      <c r="C242" s="23" t="s">
        <v>147</v>
      </c>
      <c r="D242" s="6" t="s">
        <v>15</v>
      </c>
      <c r="E242" s="8">
        <v>3255.4800000000005</v>
      </c>
      <c r="F242" s="37" t="s">
        <v>1</v>
      </c>
      <c r="G242" s="8">
        <v>3255.4800000000005</v>
      </c>
      <c r="H242" s="40" t="s">
        <v>1</v>
      </c>
      <c r="I242" s="47"/>
      <c r="J242" s="9"/>
      <c r="K242" s="64"/>
      <c r="L242" s="92"/>
      <c r="M242" s="135"/>
      <c r="N242" s="92"/>
      <c r="O242" s="85">
        <v>3255.4800000000005</v>
      </c>
      <c r="P242" s="20"/>
      <c r="Q242" s="2"/>
      <c r="R242" s="2"/>
      <c r="S242" s="2"/>
      <c r="T242" s="2"/>
      <c r="U242" s="2"/>
      <c r="V242" s="2"/>
      <c r="W242" s="2"/>
      <c r="X242" s="2"/>
      <c r="Y242" s="2"/>
      <c r="Z242" s="2"/>
      <c r="AA242" s="2"/>
      <c r="AB242" s="2"/>
      <c r="AC242" s="2"/>
      <c r="AD242" s="2"/>
      <c r="AE242" s="2"/>
      <c r="AF242" s="2"/>
      <c r="AG242" s="2"/>
      <c r="AH242" s="2"/>
      <c r="AI242" s="2"/>
      <c r="AJ242" s="2"/>
      <c r="AK242" s="2"/>
      <c r="AL242" s="2"/>
      <c r="AM242" s="2"/>
      <c r="AN242" s="2"/>
      <c r="AO242" s="2"/>
      <c r="AP242" s="2"/>
      <c r="AQ242" s="2"/>
      <c r="AR242" s="2"/>
      <c r="AS242" s="2"/>
      <c r="AT242" s="2"/>
      <c r="AU242" s="2"/>
      <c r="AV242" s="2"/>
      <c r="AW242" s="2"/>
      <c r="AX242" s="2"/>
      <c r="AY242" s="2"/>
      <c r="AZ242" s="2"/>
      <c r="BA242" s="2"/>
      <c r="BB242" s="2"/>
      <c r="BC242" s="2"/>
      <c r="BD242" s="2"/>
      <c r="BE242" s="2"/>
      <c r="BF242" s="2"/>
      <c r="BG242" s="2"/>
      <c r="BH242" s="2"/>
      <c r="BI242" s="2"/>
      <c r="BJ242" s="2"/>
      <c r="BK242" s="2"/>
      <c r="BL242" s="2"/>
      <c r="BM242" s="2"/>
      <c r="BN242" s="2"/>
      <c r="BO242" s="2"/>
      <c r="BP242" s="2"/>
      <c r="BQ242" s="2"/>
      <c r="BR242" s="2"/>
      <c r="BS242" s="2"/>
      <c r="BT242" s="2"/>
      <c r="BU242" s="2"/>
      <c r="BV242" s="2"/>
      <c r="BW242" s="2"/>
      <c r="BX242" s="2"/>
      <c r="BY242" s="2"/>
      <c r="BZ242" s="2"/>
      <c r="CA242" s="2"/>
      <c r="CB242" s="2"/>
      <c r="CC242" s="2"/>
      <c r="CD242" s="2"/>
      <c r="CE242" s="2"/>
      <c r="CF242" s="2"/>
      <c r="CG242" s="2"/>
      <c r="CH242" s="2"/>
      <c r="CI242" s="2"/>
      <c r="CJ242" s="2"/>
      <c r="CK242" s="2"/>
      <c r="CL242" s="2"/>
    </row>
    <row r="243" spans="1:90" s="5" customFormat="1" ht="15" customHeight="1" x14ac:dyDescent="0.2">
      <c r="A243" s="27" t="s">
        <v>246</v>
      </c>
      <c r="B243" s="7">
        <v>46426</v>
      </c>
      <c r="C243" s="23" t="s">
        <v>146</v>
      </c>
      <c r="D243" s="6" t="s">
        <v>36</v>
      </c>
      <c r="E243" s="8">
        <v>3778.6500000000005</v>
      </c>
      <c r="F243" s="37" t="s">
        <v>1</v>
      </c>
      <c r="G243" s="8">
        <v>3778.6500000000005</v>
      </c>
      <c r="H243" s="40" t="s">
        <v>1</v>
      </c>
      <c r="I243" s="47"/>
      <c r="J243" s="9"/>
      <c r="K243" s="64"/>
      <c r="L243" s="92"/>
      <c r="M243" s="135"/>
      <c r="N243" s="92"/>
      <c r="O243" s="85">
        <v>3778.6500000000005</v>
      </c>
      <c r="P243" s="20"/>
      <c r="Q243" s="2"/>
      <c r="R243" s="2"/>
      <c r="S243" s="2"/>
      <c r="T243" s="2"/>
      <c r="U243" s="2"/>
      <c r="V243" s="2"/>
      <c r="W243" s="2"/>
      <c r="X243" s="2"/>
      <c r="Y243" s="2"/>
      <c r="Z243" s="2"/>
      <c r="AA243" s="2"/>
      <c r="AB243" s="2"/>
      <c r="AC243" s="2"/>
      <c r="AD243" s="2"/>
      <c r="AE243" s="2"/>
      <c r="AF243" s="2"/>
      <c r="AG243" s="2"/>
      <c r="AH243" s="2"/>
      <c r="AI243" s="2"/>
      <c r="AJ243" s="2"/>
      <c r="AK243" s="2"/>
      <c r="AL243" s="2"/>
      <c r="AM243" s="2"/>
      <c r="AN243" s="2"/>
      <c r="AO243" s="2"/>
      <c r="AP243" s="2"/>
      <c r="AQ243" s="2"/>
      <c r="AR243" s="2"/>
      <c r="AS243" s="2"/>
      <c r="AT243" s="2"/>
      <c r="AU243" s="2"/>
      <c r="AV243" s="2"/>
      <c r="AW243" s="2"/>
      <c r="AX243" s="2"/>
      <c r="AY243" s="2"/>
      <c r="AZ243" s="2"/>
      <c r="BA243" s="2"/>
      <c r="BB243" s="2"/>
      <c r="BC243" s="2"/>
      <c r="BD243" s="2"/>
      <c r="BE243" s="2"/>
      <c r="BF243" s="2"/>
      <c r="BG243" s="2"/>
      <c r="BH243" s="2"/>
      <c r="BI243" s="2"/>
      <c r="BJ243" s="2"/>
      <c r="BK243" s="2"/>
      <c r="BL243" s="2"/>
      <c r="BM243" s="2"/>
      <c r="BN243" s="2"/>
      <c r="BO243" s="2"/>
      <c r="BP243" s="2"/>
      <c r="BQ243" s="2"/>
      <c r="BR243" s="2"/>
      <c r="BS243" s="2"/>
      <c r="BT243" s="2"/>
      <c r="BU243" s="2"/>
      <c r="BV243" s="2"/>
      <c r="BW243" s="2"/>
      <c r="BX243" s="2"/>
      <c r="BY243" s="2"/>
      <c r="BZ243" s="2"/>
      <c r="CA243" s="2"/>
      <c r="CB243" s="2"/>
      <c r="CC243" s="2"/>
      <c r="CD243" s="2"/>
      <c r="CE243" s="2"/>
      <c r="CF243" s="2"/>
      <c r="CG243" s="2"/>
      <c r="CH243" s="2"/>
      <c r="CI243" s="2"/>
      <c r="CJ243" s="2"/>
      <c r="CK243" s="2"/>
      <c r="CL243" s="2"/>
    </row>
    <row r="244" spans="1:90" s="5" customFormat="1" ht="15" customHeight="1" x14ac:dyDescent="0.2">
      <c r="A244" s="27" t="s">
        <v>283</v>
      </c>
      <c r="B244" s="7">
        <v>46426</v>
      </c>
      <c r="C244" s="23" t="s">
        <v>146</v>
      </c>
      <c r="D244" s="6" t="s">
        <v>36</v>
      </c>
      <c r="E244" s="8">
        <v>2023.57</v>
      </c>
      <c r="F244" s="37" t="s">
        <v>1</v>
      </c>
      <c r="G244" s="8">
        <v>2023.57</v>
      </c>
      <c r="H244" s="40" t="s">
        <v>1</v>
      </c>
      <c r="I244" s="47"/>
      <c r="J244" s="9"/>
      <c r="K244" s="64"/>
      <c r="L244" s="92"/>
      <c r="M244" s="135"/>
      <c r="N244" s="92"/>
      <c r="O244" s="85">
        <v>2023.57</v>
      </c>
      <c r="P244" s="20"/>
      <c r="Q244" s="2"/>
      <c r="R244" s="2"/>
      <c r="S244" s="2"/>
      <c r="T244" s="2"/>
      <c r="U244" s="2"/>
      <c r="V244" s="2"/>
      <c r="W244" s="2"/>
      <c r="X244" s="2"/>
      <c r="Y244" s="2"/>
      <c r="Z244" s="2"/>
      <c r="AA244" s="2"/>
      <c r="AB244" s="2"/>
      <c r="AC244" s="2"/>
      <c r="AD244" s="2"/>
      <c r="AE244" s="2"/>
      <c r="AF244" s="2"/>
      <c r="AG244" s="2"/>
      <c r="AH244" s="2"/>
      <c r="AI244" s="2"/>
      <c r="AJ244" s="2"/>
      <c r="AK244" s="2"/>
      <c r="AL244" s="2"/>
      <c r="AM244" s="2"/>
      <c r="AN244" s="2"/>
      <c r="AO244" s="2"/>
      <c r="AP244" s="2"/>
      <c r="AQ244" s="2"/>
      <c r="AR244" s="2"/>
      <c r="AS244" s="2"/>
      <c r="AT244" s="2"/>
      <c r="AU244" s="2"/>
      <c r="AV244" s="2"/>
      <c r="AW244" s="2"/>
      <c r="AX244" s="2"/>
      <c r="AY244" s="2"/>
      <c r="AZ244" s="2"/>
      <c r="BA244" s="2"/>
      <c r="BB244" s="2"/>
      <c r="BC244" s="2"/>
      <c r="BD244" s="2"/>
      <c r="BE244" s="2"/>
      <c r="BF244" s="2"/>
      <c r="BG244" s="2"/>
      <c r="BH244" s="2"/>
      <c r="BI244" s="2"/>
      <c r="BJ244" s="2"/>
      <c r="BK244" s="2"/>
      <c r="BL244" s="2"/>
      <c r="BM244" s="2"/>
      <c r="BN244" s="2"/>
      <c r="BO244" s="2"/>
      <c r="BP244" s="2"/>
      <c r="BQ244" s="2"/>
      <c r="BR244" s="2"/>
      <c r="BS244" s="2"/>
      <c r="BT244" s="2"/>
      <c r="BU244" s="2"/>
      <c r="BV244" s="2"/>
      <c r="BW244" s="2"/>
      <c r="BX244" s="2"/>
      <c r="BY244" s="2"/>
      <c r="BZ244" s="2"/>
      <c r="CA244" s="2"/>
      <c r="CB244" s="2"/>
      <c r="CC244" s="2"/>
      <c r="CD244" s="2"/>
      <c r="CE244" s="2"/>
      <c r="CF244" s="2"/>
      <c r="CG244" s="2"/>
      <c r="CH244" s="2"/>
      <c r="CI244" s="2"/>
      <c r="CJ244" s="2"/>
      <c r="CK244" s="2"/>
      <c r="CL244" s="2"/>
    </row>
    <row r="245" spans="1:90" s="5" customFormat="1" ht="15" customHeight="1" x14ac:dyDescent="0.2">
      <c r="A245" s="27" t="s">
        <v>284</v>
      </c>
      <c r="B245" s="7">
        <v>46426</v>
      </c>
      <c r="C245" s="23" t="s">
        <v>146</v>
      </c>
      <c r="D245" s="6" t="s">
        <v>36</v>
      </c>
      <c r="E245" s="8">
        <v>599.55999999999995</v>
      </c>
      <c r="F245" s="37" t="s">
        <v>1</v>
      </c>
      <c r="G245" s="8">
        <v>599.55999999999995</v>
      </c>
      <c r="H245" s="40" t="s">
        <v>1</v>
      </c>
      <c r="I245" s="47"/>
      <c r="J245" s="9"/>
      <c r="K245" s="64"/>
      <c r="L245" s="92"/>
      <c r="M245" s="135"/>
      <c r="N245" s="92"/>
      <c r="O245" s="85">
        <v>599.55999999999995</v>
      </c>
      <c r="P245" s="20"/>
      <c r="Q245" s="2"/>
      <c r="R245" s="2"/>
      <c r="S245" s="2"/>
      <c r="T245" s="2"/>
      <c r="U245" s="2"/>
      <c r="V245" s="2"/>
      <c r="W245" s="2"/>
      <c r="X245" s="2"/>
      <c r="Y245" s="2"/>
      <c r="Z245" s="2"/>
      <c r="AA245" s="2"/>
      <c r="AB245" s="2"/>
      <c r="AC245" s="2"/>
      <c r="AD245" s="2"/>
      <c r="AE245" s="2"/>
      <c r="AF245" s="2"/>
      <c r="AG245" s="2"/>
      <c r="AH245" s="2"/>
      <c r="AI245" s="2"/>
      <c r="AJ245" s="2"/>
      <c r="AK245" s="2"/>
      <c r="AL245" s="2"/>
      <c r="AM245" s="2"/>
      <c r="AN245" s="2"/>
      <c r="AO245" s="2"/>
      <c r="AP245" s="2"/>
      <c r="AQ245" s="2"/>
      <c r="AR245" s="2"/>
      <c r="AS245" s="2"/>
      <c r="AT245" s="2"/>
      <c r="AU245" s="2"/>
      <c r="AV245" s="2"/>
      <c r="AW245" s="2"/>
      <c r="AX245" s="2"/>
      <c r="AY245" s="2"/>
      <c r="AZ245" s="2"/>
      <c r="BA245" s="2"/>
      <c r="BB245" s="2"/>
      <c r="BC245" s="2"/>
      <c r="BD245" s="2"/>
      <c r="BE245" s="2"/>
      <c r="BF245" s="2"/>
      <c r="BG245" s="2"/>
      <c r="BH245" s="2"/>
      <c r="BI245" s="2"/>
      <c r="BJ245" s="2"/>
      <c r="BK245" s="2"/>
      <c r="BL245" s="2"/>
      <c r="BM245" s="2"/>
      <c r="BN245" s="2"/>
      <c r="BO245" s="2"/>
      <c r="BP245" s="2"/>
      <c r="BQ245" s="2"/>
      <c r="BR245" s="2"/>
      <c r="BS245" s="2"/>
      <c r="BT245" s="2"/>
      <c r="BU245" s="2"/>
      <c r="BV245" s="2"/>
      <c r="BW245" s="2"/>
      <c r="BX245" s="2"/>
      <c r="BY245" s="2"/>
      <c r="BZ245" s="2"/>
      <c r="CA245" s="2"/>
      <c r="CB245" s="2"/>
      <c r="CC245" s="2"/>
      <c r="CD245" s="2"/>
      <c r="CE245" s="2"/>
      <c r="CF245" s="2"/>
      <c r="CG245" s="2"/>
      <c r="CH245" s="2"/>
      <c r="CI245" s="2"/>
      <c r="CJ245" s="2"/>
      <c r="CK245" s="2"/>
      <c r="CL245" s="2"/>
    </row>
    <row r="246" spans="1:90" s="5" customFormat="1" ht="15" customHeight="1" x14ac:dyDescent="0.2">
      <c r="A246" s="27" t="s">
        <v>285</v>
      </c>
      <c r="B246" s="7">
        <v>46426</v>
      </c>
      <c r="C246" s="23" t="s">
        <v>146</v>
      </c>
      <c r="D246" s="6" t="s">
        <v>36</v>
      </c>
      <c r="E246" s="8">
        <v>265.49</v>
      </c>
      <c r="F246" s="37" t="s">
        <v>1</v>
      </c>
      <c r="G246" s="8">
        <v>265.49</v>
      </c>
      <c r="H246" s="40" t="s">
        <v>1</v>
      </c>
      <c r="I246" s="47"/>
      <c r="J246" s="9"/>
      <c r="K246" s="64"/>
      <c r="L246" s="92"/>
      <c r="M246" s="135"/>
      <c r="N246" s="92"/>
      <c r="O246" s="85">
        <v>265.49</v>
      </c>
      <c r="P246" s="20"/>
      <c r="Q246" s="2"/>
      <c r="R246" s="2"/>
      <c r="S246" s="2"/>
      <c r="T246" s="2"/>
      <c r="U246" s="2"/>
      <c r="V246" s="2"/>
      <c r="W246" s="2"/>
      <c r="X246" s="2"/>
      <c r="Y246" s="2"/>
      <c r="Z246" s="2"/>
      <c r="AA246" s="2"/>
      <c r="AB246" s="2"/>
      <c r="AC246" s="2"/>
      <c r="AD246" s="2"/>
      <c r="AE246" s="2"/>
      <c r="AF246" s="2"/>
      <c r="AG246" s="2"/>
      <c r="AH246" s="2"/>
      <c r="AI246" s="2"/>
      <c r="AJ246" s="2"/>
      <c r="AK246" s="2"/>
      <c r="AL246" s="2"/>
      <c r="AM246" s="2"/>
      <c r="AN246" s="2"/>
      <c r="AO246" s="2"/>
      <c r="AP246" s="2"/>
      <c r="AQ246" s="2"/>
      <c r="AR246" s="2"/>
      <c r="AS246" s="2"/>
      <c r="AT246" s="2"/>
      <c r="AU246" s="2"/>
      <c r="AV246" s="2"/>
      <c r="AW246" s="2"/>
      <c r="AX246" s="2"/>
      <c r="AY246" s="2"/>
      <c r="AZ246" s="2"/>
      <c r="BA246" s="2"/>
      <c r="BB246" s="2"/>
      <c r="BC246" s="2"/>
      <c r="BD246" s="2"/>
      <c r="BE246" s="2"/>
      <c r="BF246" s="2"/>
      <c r="BG246" s="2"/>
      <c r="BH246" s="2"/>
      <c r="BI246" s="2"/>
      <c r="BJ246" s="2"/>
      <c r="BK246" s="2"/>
      <c r="BL246" s="2"/>
      <c r="BM246" s="2"/>
      <c r="BN246" s="2"/>
      <c r="BO246" s="2"/>
      <c r="BP246" s="2"/>
      <c r="BQ246" s="2"/>
      <c r="BR246" s="2"/>
      <c r="BS246" s="2"/>
      <c r="BT246" s="2"/>
      <c r="BU246" s="2"/>
      <c r="BV246" s="2"/>
      <c r="BW246" s="2"/>
      <c r="BX246" s="2"/>
      <c r="BY246" s="2"/>
      <c r="BZ246" s="2"/>
      <c r="CA246" s="2"/>
      <c r="CB246" s="2"/>
      <c r="CC246" s="2"/>
      <c r="CD246" s="2"/>
      <c r="CE246" s="2"/>
      <c r="CF246" s="2"/>
      <c r="CG246" s="2"/>
      <c r="CH246" s="2"/>
      <c r="CI246" s="2"/>
      <c r="CJ246" s="2"/>
      <c r="CK246" s="2"/>
      <c r="CL246" s="2"/>
    </row>
    <row r="247" spans="1:90" s="5" customFormat="1" ht="15" customHeight="1" x14ac:dyDescent="0.2">
      <c r="A247" s="27" t="s">
        <v>244</v>
      </c>
      <c r="B247" s="7">
        <v>46430</v>
      </c>
      <c r="C247" s="23" t="s">
        <v>146</v>
      </c>
      <c r="D247" s="6" t="s">
        <v>19</v>
      </c>
      <c r="E247" s="8">
        <f>1096013.6+52500</f>
        <v>1148513.6000000001</v>
      </c>
      <c r="F247" s="37" t="s">
        <v>20</v>
      </c>
      <c r="G247" s="8">
        <f>92149.9941145807+4414.064471</f>
        <v>96564.0585855807</v>
      </c>
      <c r="H247" s="40" t="s">
        <v>1</v>
      </c>
      <c r="I247" s="47"/>
      <c r="J247" s="9"/>
      <c r="K247" s="64"/>
      <c r="L247" s="92"/>
      <c r="M247" s="135"/>
      <c r="N247" s="92"/>
      <c r="O247" s="85">
        <f>92149.9941145807+4414.064471</f>
        <v>96564.0585855807</v>
      </c>
      <c r="P247" s="20"/>
      <c r="Q247" s="2"/>
      <c r="R247" s="2"/>
      <c r="S247" s="2"/>
      <c r="T247" s="2"/>
      <c r="U247" s="2"/>
      <c r="V247" s="2"/>
      <c r="W247" s="2"/>
      <c r="X247" s="2"/>
      <c r="Y247" s="2"/>
      <c r="Z247" s="2"/>
      <c r="AA247" s="2"/>
      <c r="AB247" s="2"/>
      <c r="AC247" s="2"/>
      <c r="AD247" s="2"/>
      <c r="AE247" s="2"/>
      <c r="AF247" s="2"/>
      <c r="AG247" s="2"/>
      <c r="AH247" s="2"/>
      <c r="AI247" s="2"/>
      <c r="AJ247" s="2"/>
      <c r="AK247" s="2"/>
      <c r="AL247" s="2"/>
      <c r="AM247" s="2"/>
      <c r="AN247" s="2"/>
      <c r="AO247" s="2"/>
      <c r="AP247" s="2"/>
      <c r="AQ247" s="2"/>
      <c r="AR247" s="2"/>
      <c r="AS247" s="2"/>
      <c r="AT247" s="2"/>
      <c r="AU247" s="2"/>
      <c r="AV247" s="2"/>
      <c r="AW247" s="2"/>
      <c r="AX247" s="2"/>
      <c r="AY247" s="2"/>
      <c r="AZ247" s="2"/>
      <c r="BA247" s="2"/>
      <c r="BB247" s="2"/>
      <c r="BC247" s="2"/>
      <c r="BD247" s="2"/>
      <c r="BE247" s="2"/>
      <c r="BF247" s="2"/>
      <c r="BG247" s="2"/>
      <c r="BH247" s="2"/>
      <c r="BI247" s="2"/>
      <c r="BJ247" s="2"/>
      <c r="BK247" s="2"/>
      <c r="BL247" s="2"/>
      <c r="BM247" s="2"/>
      <c r="BN247" s="2"/>
      <c r="BO247" s="2"/>
      <c r="BP247" s="2"/>
      <c r="BQ247" s="2"/>
      <c r="BR247" s="2"/>
      <c r="BS247" s="2"/>
      <c r="BT247" s="2"/>
      <c r="BU247" s="2"/>
      <c r="BV247" s="2"/>
      <c r="BW247" s="2"/>
      <c r="BX247" s="2"/>
      <c r="BY247" s="2"/>
      <c r="BZ247" s="2"/>
      <c r="CA247" s="2"/>
      <c r="CB247" s="2"/>
      <c r="CC247" s="2"/>
      <c r="CD247" s="2"/>
      <c r="CE247" s="2"/>
      <c r="CF247" s="2"/>
      <c r="CG247" s="2"/>
      <c r="CH247" s="2"/>
      <c r="CI247" s="2"/>
      <c r="CJ247" s="2"/>
      <c r="CK247" s="2"/>
      <c r="CL247" s="2"/>
    </row>
    <row r="248" spans="1:90" s="5" customFormat="1" ht="15" customHeight="1" x14ac:dyDescent="0.2">
      <c r="A248" s="27" t="s">
        <v>250</v>
      </c>
      <c r="B248" s="7">
        <v>46444</v>
      </c>
      <c r="C248" s="23" t="s">
        <v>146</v>
      </c>
      <c r="D248" s="6" t="s">
        <v>21</v>
      </c>
      <c r="E248" s="8">
        <v>11.26</v>
      </c>
      <c r="F248" s="37" t="s">
        <v>1</v>
      </c>
      <c r="G248" s="8">
        <v>11.26</v>
      </c>
      <c r="H248" s="40" t="s">
        <v>1</v>
      </c>
      <c r="I248" s="47"/>
      <c r="J248" s="9"/>
      <c r="K248" s="64"/>
      <c r="L248" s="92"/>
      <c r="M248" s="135"/>
      <c r="N248" s="92"/>
      <c r="O248" s="85">
        <v>11.26</v>
      </c>
      <c r="P248" s="20"/>
      <c r="Q248" s="2"/>
      <c r="R248" s="2"/>
      <c r="S248" s="2"/>
      <c r="T248" s="2"/>
      <c r="U248" s="2"/>
      <c r="V248" s="2"/>
      <c r="W248" s="2"/>
      <c r="X248" s="2"/>
      <c r="Y248" s="2"/>
      <c r="Z248" s="2"/>
      <c r="AA248" s="2"/>
      <c r="AB248" s="2"/>
      <c r="AC248" s="2"/>
      <c r="AD248" s="2"/>
      <c r="AE248" s="2"/>
      <c r="AF248" s="2"/>
      <c r="AG248" s="2"/>
      <c r="AH248" s="2"/>
      <c r="AI248" s="2"/>
      <c r="AJ248" s="2"/>
      <c r="AK248" s="2"/>
      <c r="AL248" s="2"/>
      <c r="AM248" s="2"/>
      <c r="AN248" s="2"/>
      <c r="AO248" s="2"/>
      <c r="AP248" s="2"/>
      <c r="AQ248" s="2"/>
      <c r="AR248" s="2"/>
      <c r="AS248" s="2"/>
      <c r="AT248" s="2"/>
      <c r="AU248" s="2"/>
      <c r="AV248" s="2"/>
      <c r="AW248" s="2"/>
      <c r="AX248" s="2"/>
      <c r="AY248" s="2"/>
      <c r="AZ248" s="2"/>
      <c r="BA248" s="2"/>
      <c r="BB248" s="2"/>
      <c r="BC248" s="2"/>
      <c r="BD248" s="2"/>
      <c r="BE248" s="2"/>
      <c r="BF248" s="2"/>
      <c r="BG248" s="2"/>
      <c r="BH248" s="2"/>
      <c r="BI248" s="2"/>
      <c r="BJ248" s="2"/>
      <c r="BK248" s="2"/>
      <c r="BL248" s="2"/>
      <c r="BM248" s="2"/>
      <c r="BN248" s="2"/>
      <c r="BO248" s="2"/>
      <c r="BP248" s="2"/>
      <c r="BQ248" s="2"/>
      <c r="BR248" s="2"/>
      <c r="BS248" s="2"/>
      <c r="BT248" s="2"/>
      <c r="BU248" s="2"/>
      <c r="BV248" s="2"/>
      <c r="BW248" s="2"/>
      <c r="BX248" s="2"/>
      <c r="BY248" s="2"/>
      <c r="BZ248" s="2"/>
      <c r="CA248" s="2"/>
      <c r="CB248" s="2"/>
      <c r="CC248" s="2"/>
      <c r="CD248" s="2"/>
      <c r="CE248" s="2"/>
      <c r="CF248" s="2"/>
      <c r="CG248" s="2"/>
      <c r="CH248" s="2"/>
      <c r="CI248" s="2"/>
      <c r="CJ248" s="2"/>
      <c r="CK248" s="2"/>
      <c r="CL248" s="2"/>
    </row>
    <row r="249" spans="1:90" s="5" customFormat="1" ht="15" customHeight="1" x14ac:dyDescent="0.2">
      <c r="A249" s="27" t="s">
        <v>274</v>
      </c>
      <c r="B249" s="7">
        <v>46408</v>
      </c>
      <c r="C249" s="23" t="s">
        <v>146</v>
      </c>
      <c r="D249" s="6" t="s">
        <v>30</v>
      </c>
      <c r="E249" s="8">
        <v>142459.58999999997</v>
      </c>
      <c r="F249" s="37" t="s">
        <v>1</v>
      </c>
      <c r="G249" s="8">
        <v>142459.58999999997</v>
      </c>
      <c r="H249" s="40" t="s">
        <v>1</v>
      </c>
      <c r="I249" s="47"/>
      <c r="J249" s="9"/>
      <c r="K249" s="64"/>
      <c r="L249" s="92"/>
      <c r="M249" s="135"/>
      <c r="N249" s="92"/>
      <c r="O249" s="85">
        <v>142459.58999999997</v>
      </c>
      <c r="P249" s="20"/>
      <c r="Q249" s="2"/>
      <c r="R249" s="2"/>
      <c r="S249" s="2"/>
      <c r="T249" s="2"/>
      <c r="U249" s="2"/>
      <c r="V249" s="2"/>
      <c r="W249" s="2"/>
      <c r="X249" s="2"/>
      <c r="Y249" s="2"/>
      <c r="Z249" s="2"/>
      <c r="AA249" s="2"/>
      <c r="AB249" s="2"/>
      <c r="AC249" s="2"/>
      <c r="AD249" s="2"/>
      <c r="AE249" s="2"/>
      <c r="AF249" s="2"/>
      <c r="AG249" s="2"/>
      <c r="AH249" s="2"/>
      <c r="AI249" s="2"/>
      <c r="AJ249" s="2"/>
      <c r="AK249" s="2"/>
      <c r="AL249" s="2"/>
      <c r="AM249" s="2"/>
      <c r="AN249" s="2"/>
      <c r="AO249" s="2"/>
      <c r="AP249" s="2"/>
      <c r="AQ249" s="2"/>
      <c r="AR249" s="2"/>
      <c r="AS249" s="2"/>
      <c r="AT249" s="2"/>
      <c r="AU249" s="2"/>
      <c r="AV249" s="2"/>
      <c r="AW249" s="2"/>
      <c r="AX249" s="2"/>
      <c r="AY249" s="2"/>
      <c r="AZ249" s="2"/>
      <c r="BA249" s="2"/>
      <c r="BB249" s="2"/>
      <c r="BC249" s="2"/>
      <c r="BD249" s="2"/>
      <c r="BE249" s="2"/>
      <c r="BF249" s="2"/>
      <c r="BG249" s="2"/>
      <c r="BH249" s="2"/>
      <c r="BI249" s="2"/>
      <c r="BJ249" s="2"/>
      <c r="BK249" s="2"/>
      <c r="BL249" s="2"/>
      <c r="BM249" s="2"/>
      <c r="BN249" s="2"/>
      <c r="BO249" s="2"/>
      <c r="BP249" s="2"/>
      <c r="BQ249" s="2"/>
      <c r="BR249" s="2"/>
      <c r="BS249" s="2"/>
      <c r="BT249" s="2"/>
      <c r="BU249" s="2"/>
      <c r="BV249" s="2"/>
      <c r="BW249" s="2"/>
      <c r="BX249" s="2"/>
      <c r="BY249" s="2"/>
      <c r="BZ249" s="2"/>
      <c r="CA249" s="2"/>
      <c r="CB249" s="2"/>
      <c r="CC249" s="2"/>
      <c r="CD249" s="2"/>
      <c r="CE249" s="2"/>
      <c r="CF249" s="2"/>
      <c r="CG249" s="2"/>
      <c r="CH249" s="2"/>
      <c r="CI249" s="2"/>
      <c r="CJ249" s="2"/>
      <c r="CK249" s="2"/>
      <c r="CL249" s="2"/>
    </row>
    <row r="250" spans="1:90" s="5" customFormat="1" ht="15" customHeight="1" x14ac:dyDescent="0.2">
      <c r="A250" s="27" t="s">
        <v>280</v>
      </c>
      <c r="B250" s="7">
        <v>46422</v>
      </c>
      <c r="C250" s="23" t="s">
        <v>146</v>
      </c>
      <c r="D250" s="6" t="s">
        <v>16</v>
      </c>
      <c r="E250" s="8">
        <v>73569.269999999975</v>
      </c>
      <c r="F250" s="37" t="s">
        <v>17</v>
      </c>
      <c r="G250" s="8">
        <v>84523.517922794112</v>
      </c>
      <c r="H250" s="40" t="s">
        <v>1</v>
      </c>
      <c r="I250" s="47"/>
      <c r="J250" s="9"/>
      <c r="K250" s="64"/>
      <c r="L250" s="92"/>
      <c r="M250" s="135"/>
      <c r="N250" s="92"/>
      <c r="O250" s="85">
        <v>84523.517922794112</v>
      </c>
      <c r="P250" s="20"/>
      <c r="Q250" s="2"/>
      <c r="R250" s="2"/>
      <c r="S250" s="2"/>
      <c r="T250" s="2"/>
      <c r="U250" s="2"/>
      <c r="V250" s="2"/>
      <c r="W250" s="2"/>
      <c r="X250" s="2"/>
      <c r="Y250" s="2"/>
      <c r="Z250" s="2"/>
      <c r="AA250" s="2"/>
      <c r="AB250" s="2"/>
      <c r="AC250" s="2"/>
      <c r="AD250" s="2"/>
      <c r="AE250" s="2"/>
      <c r="AF250" s="2"/>
      <c r="AG250" s="2"/>
      <c r="AH250" s="2"/>
      <c r="AI250" s="2"/>
      <c r="AJ250" s="2"/>
      <c r="AK250" s="2"/>
      <c r="AL250" s="2"/>
      <c r="AM250" s="2"/>
      <c r="AN250" s="2"/>
      <c r="AO250" s="2"/>
      <c r="AP250" s="2"/>
      <c r="AQ250" s="2"/>
      <c r="AR250" s="2"/>
      <c r="AS250" s="2"/>
      <c r="AT250" s="2"/>
      <c r="AU250" s="2"/>
      <c r="AV250" s="2"/>
      <c r="AW250" s="2"/>
      <c r="AX250" s="2"/>
      <c r="AY250" s="2"/>
      <c r="AZ250" s="2"/>
      <c r="BA250" s="2"/>
      <c r="BB250" s="2"/>
      <c r="BC250" s="2"/>
      <c r="BD250" s="2"/>
      <c r="BE250" s="2"/>
      <c r="BF250" s="2"/>
      <c r="BG250" s="2"/>
      <c r="BH250" s="2"/>
      <c r="BI250" s="2"/>
      <c r="BJ250" s="2"/>
      <c r="BK250" s="2"/>
      <c r="BL250" s="2"/>
      <c r="BM250" s="2"/>
      <c r="BN250" s="2"/>
      <c r="BO250" s="2"/>
      <c r="BP250" s="2"/>
      <c r="BQ250" s="2"/>
      <c r="BR250" s="2"/>
      <c r="BS250" s="2"/>
      <c r="BT250" s="2"/>
      <c r="BU250" s="2"/>
      <c r="BV250" s="2"/>
      <c r="BW250" s="2"/>
      <c r="BX250" s="2"/>
      <c r="BY250" s="2"/>
      <c r="BZ250" s="2"/>
      <c r="CA250" s="2"/>
      <c r="CB250" s="2"/>
      <c r="CC250" s="2"/>
      <c r="CD250" s="2"/>
      <c r="CE250" s="2"/>
      <c r="CF250" s="2"/>
      <c r="CG250" s="2"/>
      <c r="CH250" s="2"/>
      <c r="CI250" s="2"/>
      <c r="CJ250" s="2"/>
      <c r="CK250" s="2"/>
      <c r="CL250" s="2"/>
    </row>
    <row r="251" spans="1:90" s="5" customFormat="1" ht="15" customHeight="1" x14ac:dyDescent="0.2">
      <c r="A251" s="27" t="s">
        <v>281</v>
      </c>
      <c r="B251" s="7">
        <v>46418</v>
      </c>
      <c r="C251" s="23" t="s">
        <v>146</v>
      </c>
      <c r="D251" s="6" t="s">
        <v>18</v>
      </c>
      <c r="E251" s="8">
        <v>39.380000000000003</v>
      </c>
      <c r="F251" s="37" t="s">
        <v>1</v>
      </c>
      <c r="G251" s="8">
        <v>39.380000000000003</v>
      </c>
      <c r="H251" s="40" t="s">
        <v>1</v>
      </c>
      <c r="I251" s="47"/>
      <c r="J251" s="9"/>
      <c r="K251" s="64"/>
      <c r="L251" s="92"/>
      <c r="M251" s="135"/>
      <c r="N251" s="92"/>
      <c r="O251" s="85">
        <v>39.380000000000003</v>
      </c>
      <c r="P251" s="20"/>
      <c r="Q251" s="2"/>
      <c r="R251" s="2"/>
      <c r="S251" s="2"/>
      <c r="T251" s="2"/>
      <c r="U251" s="2"/>
      <c r="V251" s="2"/>
      <c r="W251" s="2"/>
      <c r="X251" s="2"/>
      <c r="Y251" s="2"/>
      <c r="Z251" s="2"/>
      <c r="AA251" s="2"/>
      <c r="AB251" s="2"/>
      <c r="AC251" s="2"/>
      <c r="AD251" s="2"/>
      <c r="AE251" s="2"/>
      <c r="AF251" s="2"/>
      <c r="AG251" s="2"/>
      <c r="AH251" s="2"/>
      <c r="AI251" s="2"/>
      <c r="AJ251" s="2"/>
      <c r="AK251" s="2"/>
      <c r="AL251" s="2"/>
      <c r="AM251" s="2"/>
      <c r="AN251" s="2"/>
      <c r="AO251" s="2"/>
      <c r="AP251" s="2"/>
      <c r="AQ251" s="2"/>
      <c r="AR251" s="2"/>
      <c r="AS251" s="2"/>
      <c r="AT251" s="2"/>
      <c r="AU251" s="2"/>
      <c r="AV251" s="2"/>
      <c r="AW251" s="2"/>
      <c r="AX251" s="2"/>
      <c r="AY251" s="2"/>
      <c r="AZ251" s="2"/>
      <c r="BA251" s="2"/>
      <c r="BB251" s="2"/>
      <c r="BC251" s="2"/>
      <c r="BD251" s="2"/>
      <c r="BE251" s="2"/>
      <c r="BF251" s="2"/>
      <c r="BG251" s="2"/>
      <c r="BH251" s="2"/>
      <c r="BI251" s="2"/>
      <c r="BJ251" s="2"/>
      <c r="BK251" s="2"/>
      <c r="BL251" s="2"/>
      <c r="BM251" s="2"/>
      <c r="BN251" s="2"/>
      <c r="BO251" s="2"/>
      <c r="BP251" s="2"/>
      <c r="BQ251" s="2"/>
      <c r="BR251" s="2"/>
      <c r="BS251" s="2"/>
      <c r="BT251" s="2"/>
      <c r="BU251" s="2"/>
      <c r="BV251" s="2"/>
      <c r="BW251" s="2"/>
      <c r="BX251" s="2"/>
      <c r="BY251" s="2"/>
      <c r="BZ251" s="2"/>
      <c r="CA251" s="2"/>
      <c r="CB251" s="2"/>
      <c r="CC251" s="2"/>
      <c r="CD251" s="2"/>
      <c r="CE251" s="2"/>
      <c r="CF251" s="2"/>
      <c r="CG251" s="2"/>
      <c r="CH251" s="2"/>
      <c r="CI251" s="2"/>
      <c r="CJ251" s="2"/>
      <c r="CK251" s="2"/>
      <c r="CL251" s="2"/>
    </row>
    <row r="252" spans="1:90" s="5" customFormat="1" ht="15" customHeight="1" x14ac:dyDescent="0.2">
      <c r="A252" s="27" t="s">
        <v>282</v>
      </c>
      <c r="B252" s="4">
        <v>46394</v>
      </c>
      <c r="C252" s="23" t="s">
        <v>146</v>
      </c>
      <c r="D252" s="6" t="s">
        <v>33</v>
      </c>
      <c r="E252" s="8">
        <v>38103.29</v>
      </c>
      <c r="F252" s="37" t="s">
        <v>1</v>
      </c>
      <c r="G252" s="8">
        <v>38103.29</v>
      </c>
      <c r="H252" s="40" t="s">
        <v>1</v>
      </c>
      <c r="I252" s="47"/>
      <c r="J252" s="9"/>
      <c r="K252" s="64"/>
      <c r="L252" s="92"/>
      <c r="M252" s="135"/>
      <c r="N252" s="92"/>
      <c r="O252" s="85">
        <v>38103.29</v>
      </c>
      <c r="P252" s="20"/>
      <c r="Q252" s="2"/>
      <c r="R252" s="2"/>
      <c r="S252" s="2"/>
      <c r="T252" s="2"/>
      <c r="U252" s="2"/>
      <c r="V252" s="2"/>
      <c r="W252" s="2"/>
      <c r="X252" s="2"/>
      <c r="Y252" s="2"/>
      <c r="Z252" s="2"/>
      <c r="AA252" s="2"/>
      <c r="AB252" s="2"/>
      <c r="AC252" s="2"/>
      <c r="AD252" s="2"/>
      <c r="AE252" s="2"/>
      <c r="AF252" s="2"/>
      <c r="AG252" s="2"/>
      <c r="AH252" s="2"/>
      <c r="AI252" s="2"/>
      <c r="AJ252" s="2"/>
      <c r="AK252" s="2"/>
      <c r="AL252" s="2"/>
      <c r="AM252" s="2"/>
      <c r="AN252" s="2"/>
      <c r="AO252" s="2"/>
      <c r="AP252" s="2"/>
      <c r="AQ252" s="2"/>
      <c r="AR252" s="2"/>
      <c r="AS252" s="2"/>
      <c r="AT252" s="2"/>
      <c r="AU252" s="2"/>
      <c r="AV252" s="2"/>
      <c r="AW252" s="2"/>
      <c r="AX252" s="2"/>
      <c r="AY252" s="2"/>
      <c r="AZ252" s="2"/>
      <c r="BA252" s="2"/>
      <c r="BB252" s="2"/>
      <c r="BC252" s="2"/>
      <c r="BD252" s="2"/>
      <c r="BE252" s="2"/>
      <c r="BF252" s="2"/>
      <c r="BG252" s="2"/>
      <c r="BH252" s="2"/>
      <c r="BI252" s="2"/>
      <c r="BJ252" s="2"/>
      <c r="BK252" s="2"/>
      <c r="BL252" s="2"/>
      <c r="BM252" s="2"/>
      <c r="BN252" s="2"/>
      <c r="BO252" s="2"/>
      <c r="BP252" s="2"/>
      <c r="BQ252" s="2"/>
      <c r="BR252" s="2"/>
      <c r="BS252" s="2"/>
      <c r="BT252" s="2"/>
      <c r="BU252" s="2"/>
      <c r="BV252" s="2"/>
      <c r="BW252" s="2"/>
      <c r="BX252" s="2"/>
      <c r="BY252" s="2"/>
      <c r="BZ252" s="2"/>
      <c r="CA252" s="2"/>
      <c r="CB252" s="2"/>
      <c r="CC252" s="2"/>
      <c r="CD252" s="2"/>
      <c r="CE252" s="2"/>
      <c r="CF252" s="2"/>
      <c r="CG252" s="2"/>
      <c r="CH252" s="2"/>
      <c r="CI252" s="2"/>
      <c r="CJ252" s="2"/>
      <c r="CK252" s="2"/>
      <c r="CL252" s="2"/>
    </row>
    <row r="253" spans="1:90" s="5" customFormat="1" ht="15" customHeight="1" x14ac:dyDescent="0.2">
      <c r="A253" s="27" t="s">
        <v>286</v>
      </c>
      <c r="B253" s="3">
        <v>46422</v>
      </c>
      <c r="C253" s="23" t="s">
        <v>146</v>
      </c>
      <c r="D253" s="6" t="s">
        <v>21</v>
      </c>
      <c r="E253" s="8">
        <v>561.07000000000005</v>
      </c>
      <c r="F253" s="37" t="s">
        <v>1</v>
      </c>
      <c r="G253" s="8">
        <v>561.07000000000005</v>
      </c>
      <c r="H253" s="40" t="s">
        <v>1</v>
      </c>
      <c r="I253" s="47"/>
      <c r="J253" s="9"/>
      <c r="K253" s="64"/>
      <c r="L253" s="92"/>
      <c r="M253" s="135"/>
      <c r="N253" s="92"/>
      <c r="O253" s="85">
        <v>561.07000000000005</v>
      </c>
      <c r="P253" s="20"/>
      <c r="Q253" s="2"/>
      <c r="R253" s="2"/>
      <c r="S253" s="2"/>
      <c r="T253" s="2"/>
      <c r="U253" s="2"/>
      <c r="V253" s="2"/>
      <c r="W253" s="2"/>
      <c r="X253" s="2"/>
      <c r="Y253" s="2"/>
      <c r="Z253" s="2"/>
      <c r="AA253" s="2"/>
      <c r="AB253" s="2"/>
      <c r="AC253" s="2"/>
      <c r="AD253" s="2"/>
      <c r="AE253" s="2"/>
      <c r="AF253" s="2"/>
      <c r="AG253" s="2"/>
      <c r="AH253" s="2"/>
      <c r="AI253" s="2"/>
      <c r="AJ253" s="2"/>
      <c r="AK253" s="2"/>
      <c r="AL253" s="2"/>
      <c r="AM253" s="2"/>
      <c r="AN253" s="2"/>
      <c r="AO253" s="2"/>
      <c r="AP253" s="2"/>
      <c r="AQ253" s="2"/>
      <c r="AR253" s="2"/>
      <c r="AS253" s="2"/>
      <c r="AT253" s="2"/>
      <c r="AU253" s="2"/>
      <c r="AV253" s="2"/>
      <c r="AW253" s="2"/>
      <c r="AX253" s="2"/>
      <c r="AY253" s="2"/>
      <c r="AZ253" s="2"/>
      <c r="BA253" s="2"/>
      <c r="BB253" s="2"/>
      <c r="BC253" s="2"/>
      <c r="BD253" s="2"/>
      <c r="BE253" s="2"/>
      <c r="BF253" s="2"/>
      <c r="BG253" s="2"/>
      <c r="BH253" s="2"/>
      <c r="BI253" s="2"/>
      <c r="BJ253" s="2"/>
      <c r="BK253" s="2"/>
      <c r="BL253" s="2"/>
      <c r="BM253" s="2"/>
      <c r="BN253" s="2"/>
      <c r="BO253" s="2"/>
      <c r="BP253" s="2"/>
      <c r="BQ253" s="2"/>
      <c r="BR253" s="2"/>
      <c r="BS253" s="2"/>
      <c r="BT253" s="2"/>
      <c r="BU253" s="2"/>
      <c r="BV253" s="2"/>
      <c r="BW253" s="2"/>
      <c r="BX253" s="2"/>
      <c r="BY253" s="2"/>
      <c r="BZ253" s="2"/>
      <c r="CA253" s="2"/>
      <c r="CB253" s="2"/>
      <c r="CC253" s="2"/>
      <c r="CD253" s="2"/>
      <c r="CE253" s="2"/>
      <c r="CF253" s="2"/>
      <c r="CG253" s="2"/>
      <c r="CH253" s="2"/>
      <c r="CI253" s="2"/>
      <c r="CJ253" s="2"/>
      <c r="CK253" s="2"/>
      <c r="CL253" s="2"/>
    </row>
    <row r="254" spans="1:90" s="5" customFormat="1" ht="15" customHeight="1" x14ac:dyDescent="0.2">
      <c r="A254" s="27" t="s">
        <v>289</v>
      </c>
      <c r="B254" s="3">
        <v>46458</v>
      </c>
      <c r="C254" s="23" t="s">
        <v>146</v>
      </c>
      <c r="D254" s="6" t="s">
        <v>23</v>
      </c>
      <c r="E254" s="8">
        <v>4622.97</v>
      </c>
      <c r="F254" s="37" t="s">
        <v>1</v>
      </c>
      <c r="G254" s="8">
        <v>4622.97</v>
      </c>
      <c r="H254" s="40" t="s">
        <v>1</v>
      </c>
      <c r="I254" s="47"/>
      <c r="J254" s="9"/>
      <c r="K254" s="64"/>
      <c r="L254" s="92"/>
      <c r="M254" s="135"/>
      <c r="N254" s="92"/>
      <c r="O254" s="85">
        <v>4622.97</v>
      </c>
      <c r="P254" s="20"/>
      <c r="Q254" s="2"/>
      <c r="R254" s="2"/>
      <c r="S254" s="2"/>
      <c r="T254" s="2"/>
      <c r="U254" s="2"/>
      <c r="V254" s="2"/>
      <c r="W254" s="2"/>
      <c r="X254" s="2"/>
      <c r="Y254" s="2"/>
      <c r="Z254" s="2"/>
      <c r="AA254" s="2"/>
      <c r="AB254" s="2"/>
      <c r="AC254" s="2"/>
      <c r="AD254" s="2"/>
      <c r="AE254" s="2"/>
      <c r="AF254" s="2"/>
      <c r="AG254" s="2"/>
      <c r="AH254" s="2"/>
      <c r="AI254" s="2"/>
      <c r="AJ254" s="2"/>
      <c r="AK254" s="2"/>
      <c r="AL254" s="2"/>
      <c r="AM254" s="2"/>
      <c r="AN254" s="2"/>
      <c r="AO254" s="2"/>
      <c r="AP254" s="2"/>
      <c r="AQ254" s="2"/>
      <c r="AR254" s="2"/>
      <c r="AS254" s="2"/>
      <c r="AT254" s="2"/>
      <c r="AU254" s="2"/>
      <c r="AV254" s="2"/>
      <c r="AW254" s="2"/>
      <c r="AX254" s="2"/>
      <c r="AY254" s="2"/>
      <c r="AZ254" s="2"/>
      <c r="BA254" s="2"/>
      <c r="BB254" s="2"/>
      <c r="BC254" s="2"/>
      <c r="BD254" s="2"/>
      <c r="BE254" s="2"/>
      <c r="BF254" s="2"/>
      <c r="BG254" s="2"/>
      <c r="BH254" s="2"/>
      <c r="BI254" s="2"/>
      <c r="BJ254" s="2"/>
      <c r="BK254" s="2"/>
      <c r="BL254" s="2"/>
      <c r="BM254" s="2"/>
      <c r="BN254" s="2"/>
      <c r="BO254" s="2"/>
      <c r="BP254" s="2"/>
      <c r="BQ254" s="2"/>
      <c r="BR254" s="2"/>
      <c r="BS254" s="2"/>
      <c r="BT254" s="2"/>
      <c r="BU254" s="2"/>
      <c r="BV254" s="2"/>
      <c r="BW254" s="2"/>
      <c r="BX254" s="2"/>
      <c r="BY254" s="2"/>
      <c r="BZ254" s="2"/>
      <c r="CA254" s="2"/>
      <c r="CB254" s="2"/>
      <c r="CC254" s="2"/>
      <c r="CD254" s="2"/>
      <c r="CE254" s="2"/>
      <c r="CF254" s="2"/>
      <c r="CG254" s="2"/>
      <c r="CH254" s="2"/>
      <c r="CI254" s="2"/>
      <c r="CJ254" s="2"/>
      <c r="CK254" s="2"/>
      <c r="CL254" s="2"/>
    </row>
    <row r="255" spans="1:90" s="5" customFormat="1" ht="15" customHeight="1" x14ac:dyDescent="0.2">
      <c r="A255" s="27" t="s">
        <v>296</v>
      </c>
      <c r="B255" s="3">
        <v>46414</v>
      </c>
      <c r="C255" s="23" t="s">
        <v>146</v>
      </c>
      <c r="D255" s="6" t="s">
        <v>0</v>
      </c>
      <c r="E255" s="8">
        <v>1254608.3099999989</v>
      </c>
      <c r="F255" s="37" t="s">
        <v>1</v>
      </c>
      <c r="G255" s="8">
        <v>1254608.3099999989</v>
      </c>
      <c r="H255" s="40" t="s">
        <v>1</v>
      </c>
      <c r="I255" s="47"/>
      <c r="J255" s="9"/>
      <c r="K255" s="64"/>
      <c r="L255" s="92"/>
      <c r="M255" s="135"/>
      <c r="N255" s="92"/>
      <c r="O255" s="85">
        <v>1254608.3099999989</v>
      </c>
      <c r="P255" s="20"/>
      <c r="Q255" s="2"/>
      <c r="R255" s="2"/>
      <c r="S255" s="2"/>
      <c r="T255" s="2"/>
      <c r="U255" s="2"/>
      <c r="V255" s="2"/>
      <c r="W255" s="2"/>
      <c r="X255" s="2"/>
      <c r="Y255" s="2"/>
      <c r="Z255" s="2"/>
      <c r="AA255" s="2"/>
      <c r="AB255" s="2"/>
      <c r="AC255" s="2"/>
      <c r="AD255" s="2"/>
      <c r="AE255" s="2"/>
      <c r="AF255" s="2"/>
      <c r="AG255" s="2"/>
      <c r="AH255" s="2"/>
      <c r="AI255" s="2"/>
      <c r="AJ255" s="2"/>
      <c r="AK255" s="2"/>
      <c r="AL255" s="2"/>
      <c r="AM255" s="2"/>
      <c r="AN255" s="2"/>
      <c r="AO255" s="2"/>
      <c r="AP255" s="2"/>
      <c r="AQ255" s="2"/>
      <c r="AR255" s="2"/>
      <c r="AS255" s="2"/>
      <c r="AT255" s="2"/>
      <c r="AU255" s="2"/>
      <c r="AV255" s="2"/>
      <c r="AW255" s="2"/>
      <c r="AX255" s="2"/>
      <c r="AY255" s="2"/>
      <c r="AZ255" s="2"/>
      <c r="BA255" s="2"/>
      <c r="BB255" s="2"/>
      <c r="BC255" s="2"/>
      <c r="BD255" s="2"/>
      <c r="BE255" s="2"/>
      <c r="BF255" s="2"/>
      <c r="BG255" s="2"/>
      <c r="BH255" s="2"/>
      <c r="BI255" s="2"/>
      <c r="BJ255" s="2"/>
      <c r="BK255" s="2"/>
      <c r="BL255" s="2"/>
      <c r="BM255" s="2"/>
      <c r="BN255" s="2"/>
      <c r="BO255" s="2"/>
      <c r="BP255" s="2"/>
      <c r="BQ255" s="2"/>
      <c r="BR255" s="2"/>
      <c r="BS255" s="2"/>
      <c r="BT255" s="2"/>
      <c r="BU255" s="2"/>
      <c r="BV255" s="2"/>
      <c r="BW255" s="2"/>
      <c r="BX255" s="2"/>
      <c r="BY255" s="2"/>
      <c r="BZ255" s="2"/>
      <c r="CA255" s="2"/>
      <c r="CB255" s="2"/>
      <c r="CC255" s="2"/>
      <c r="CD255" s="2"/>
      <c r="CE255" s="2"/>
      <c r="CF255" s="2"/>
      <c r="CG255" s="2"/>
      <c r="CH255" s="2"/>
      <c r="CI255" s="2"/>
      <c r="CJ255" s="2"/>
      <c r="CK255" s="2"/>
      <c r="CL255" s="2"/>
    </row>
    <row r="256" spans="1:90" s="5" customFormat="1" ht="15" customHeight="1" x14ac:dyDescent="0.2">
      <c r="A256" s="27" t="s">
        <v>297</v>
      </c>
      <c r="B256" s="3">
        <v>46414</v>
      </c>
      <c r="C256" s="23" t="s">
        <v>146</v>
      </c>
      <c r="D256" s="6" t="s">
        <v>0</v>
      </c>
      <c r="E256" s="8">
        <v>324610.06</v>
      </c>
      <c r="F256" s="37" t="s">
        <v>1</v>
      </c>
      <c r="G256" s="8">
        <v>324610.06</v>
      </c>
      <c r="H256" s="40" t="s">
        <v>1</v>
      </c>
      <c r="I256" s="47"/>
      <c r="J256" s="9"/>
      <c r="K256" s="64"/>
      <c r="L256" s="92"/>
      <c r="M256" s="135"/>
      <c r="N256" s="92"/>
      <c r="O256" s="85">
        <v>324610.06</v>
      </c>
      <c r="P256" s="20"/>
      <c r="Q256" s="2"/>
      <c r="R256" s="2"/>
      <c r="S256" s="2"/>
      <c r="T256" s="2"/>
      <c r="U256" s="2"/>
      <c r="V256" s="2"/>
      <c r="W256" s="2"/>
      <c r="X256" s="2"/>
      <c r="Y256" s="2"/>
      <c r="Z256" s="2"/>
      <c r="AA256" s="2"/>
      <c r="AB256" s="2"/>
      <c r="AC256" s="2"/>
      <c r="AD256" s="2"/>
      <c r="AE256" s="2"/>
      <c r="AF256" s="2"/>
      <c r="AG256" s="2"/>
      <c r="AH256" s="2"/>
      <c r="AI256" s="2"/>
      <c r="AJ256" s="2"/>
      <c r="AK256" s="2"/>
      <c r="AL256" s="2"/>
      <c r="AM256" s="2"/>
      <c r="AN256" s="2"/>
      <c r="AO256" s="2"/>
      <c r="AP256" s="2"/>
      <c r="AQ256" s="2"/>
      <c r="AR256" s="2"/>
      <c r="AS256" s="2"/>
      <c r="AT256" s="2"/>
      <c r="AU256" s="2"/>
      <c r="AV256" s="2"/>
      <c r="AW256" s="2"/>
      <c r="AX256" s="2"/>
      <c r="AY256" s="2"/>
      <c r="AZ256" s="2"/>
      <c r="BA256" s="2"/>
      <c r="BB256" s="2"/>
      <c r="BC256" s="2"/>
      <c r="BD256" s="2"/>
      <c r="BE256" s="2"/>
      <c r="BF256" s="2"/>
      <c r="BG256" s="2"/>
      <c r="BH256" s="2"/>
      <c r="BI256" s="2"/>
      <c r="BJ256" s="2"/>
      <c r="BK256" s="2"/>
      <c r="BL256" s="2"/>
      <c r="BM256" s="2"/>
      <c r="BN256" s="2"/>
      <c r="BO256" s="2"/>
      <c r="BP256" s="2"/>
      <c r="BQ256" s="2"/>
      <c r="BR256" s="2"/>
      <c r="BS256" s="2"/>
      <c r="BT256" s="2"/>
      <c r="BU256" s="2"/>
      <c r="BV256" s="2"/>
      <c r="BW256" s="2"/>
      <c r="BX256" s="2"/>
      <c r="BY256" s="2"/>
      <c r="BZ256" s="2"/>
      <c r="CA256" s="2"/>
      <c r="CB256" s="2"/>
      <c r="CC256" s="2"/>
      <c r="CD256" s="2"/>
      <c r="CE256" s="2"/>
      <c r="CF256" s="2"/>
      <c r="CG256" s="2"/>
      <c r="CH256" s="2"/>
      <c r="CI256" s="2"/>
      <c r="CJ256" s="2"/>
      <c r="CK256" s="2"/>
      <c r="CL256" s="2"/>
    </row>
    <row r="257" spans="1:90" s="5" customFormat="1" ht="15" customHeight="1" x14ac:dyDescent="0.2">
      <c r="A257" s="27" t="s">
        <v>298</v>
      </c>
      <c r="B257" s="3">
        <v>46415</v>
      </c>
      <c r="C257" s="23" t="s">
        <v>146</v>
      </c>
      <c r="D257" s="6" t="s">
        <v>0</v>
      </c>
      <c r="E257" s="8">
        <v>48345.969999999994</v>
      </c>
      <c r="F257" s="37" t="s">
        <v>1</v>
      </c>
      <c r="G257" s="8">
        <v>48345.969999999994</v>
      </c>
      <c r="H257" s="40" t="s">
        <v>1</v>
      </c>
      <c r="I257" s="47"/>
      <c r="J257" s="9"/>
      <c r="K257" s="64"/>
      <c r="L257" s="92"/>
      <c r="M257" s="135"/>
      <c r="N257" s="92"/>
      <c r="O257" s="85">
        <v>48345.969999999994</v>
      </c>
      <c r="P257" s="20"/>
      <c r="Q257" s="2"/>
      <c r="R257" s="2"/>
      <c r="S257" s="2"/>
      <c r="T257" s="2"/>
      <c r="U257" s="2"/>
      <c r="V257" s="2"/>
      <c r="W257" s="2"/>
      <c r="X257" s="2"/>
      <c r="Y257" s="2"/>
      <c r="Z257" s="2"/>
      <c r="AA257" s="2"/>
      <c r="AB257" s="2"/>
      <c r="AC257" s="2"/>
      <c r="AD257" s="2"/>
      <c r="AE257" s="2"/>
      <c r="AF257" s="2"/>
      <c r="AG257" s="2"/>
      <c r="AH257" s="2"/>
      <c r="AI257" s="2"/>
      <c r="AJ257" s="2"/>
      <c r="AK257" s="2"/>
      <c r="AL257" s="2"/>
      <c r="AM257" s="2"/>
      <c r="AN257" s="2"/>
      <c r="AO257" s="2"/>
      <c r="AP257" s="2"/>
      <c r="AQ257" s="2"/>
      <c r="AR257" s="2"/>
      <c r="AS257" s="2"/>
      <c r="AT257" s="2"/>
      <c r="AU257" s="2"/>
      <c r="AV257" s="2"/>
      <c r="AW257" s="2"/>
      <c r="AX257" s="2"/>
      <c r="AY257" s="2"/>
      <c r="AZ257" s="2"/>
      <c r="BA257" s="2"/>
      <c r="BB257" s="2"/>
      <c r="BC257" s="2"/>
      <c r="BD257" s="2"/>
      <c r="BE257" s="2"/>
      <c r="BF257" s="2"/>
      <c r="BG257" s="2"/>
      <c r="BH257" s="2"/>
      <c r="BI257" s="2"/>
      <c r="BJ257" s="2"/>
      <c r="BK257" s="2"/>
      <c r="BL257" s="2"/>
      <c r="BM257" s="2"/>
      <c r="BN257" s="2"/>
      <c r="BO257" s="2"/>
      <c r="BP257" s="2"/>
      <c r="BQ257" s="2"/>
      <c r="BR257" s="2"/>
      <c r="BS257" s="2"/>
      <c r="BT257" s="2"/>
      <c r="BU257" s="2"/>
      <c r="BV257" s="2"/>
      <c r="BW257" s="2"/>
      <c r="BX257" s="2"/>
      <c r="BY257" s="2"/>
      <c r="BZ257" s="2"/>
      <c r="CA257" s="2"/>
      <c r="CB257" s="2"/>
      <c r="CC257" s="2"/>
      <c r="CD257" s="2"/>
      <c r="CE257" s="2"/>
      <c r="CF257" s="2"/>
      <c r="CG257" s="2"/>
      <c r="CH257" s="2"/>
      <c r="CI257" s="2"/>
      <c r="CJ257" s="2"/>
      <c r="CK257" s="2"/>
      <c r="CL257" s="2"/>
    </row>
    <row r="258" spans="1:90" s="5" customFormat="1" ht="15" customHeight="1" x14ac:dyDescent="0.2">
      <c r="A258" s="27" t="s">
        <v>299</v>
      </c>
      <c r="B258" s="3">
        <v>46445</v>
      </c>
      <c r="C258" s="23" t="s">
        <v>146</v>
      </c>
      <c r="D258" s="6" t="s">
        <v>0</v>
      </c>
      <c r="E258" s="8">
        <v>139682.71999999994</v>
      </c>
      <c r="F258" s="37" t="s">
        <v>1</v>
      </c>
      <c r="G258" s="8">
        <v>139682.71999999994</v>
      </c>
      <c r="H258" s="40" t="s">
        <v>1</v>
      </c>
      <c r="I258" s="47"/>
      <c r="J258" s="9"/>
      <c r="K258" s="64"/>
      <c r="L258" s="97"/>
      <c r="M258" s="135"/>
      <c r="N258" s="92"/>
      <c r="O258" s="85">
        <v>139682.71999999994</v>
      </c>
      <c r="P258" s="20"/>
      <c r="Q258" s="2"/>
      <c r="R258" s="2"/>
      <c r="S258" s="2"/>
      <c r="T258" s="2"/>
      <c r="U258" s="2"/>
      <c r="V258" s="2"/>
      <c r="W258" s="2"/>
      <c r="X258" s="2"/>
      <c r="Y258" s="2"/>
      <c r="Z258" s="2"/>
      <c r="AA258" s="2"/>
      <c r="AB258" s="2"/>
      <c r="AC258" s="2"/>
      <c r="AD258" s="2"/>
      <c r="AE258" s="2"/>
      <c r="AF258" s="2"/>
      <c r="AG258" s="2"/>
      <c r="AH258" s="2"/>
      <c r="AI258" s="2"/>
      <c r="AJ258" s="2"/>
      <c r="AK258" s="2"/>
      <c r="AL258" s="2"/>
      <c r="AM258" s="2"/>
      <c r="AN258" s="2"/>
      <c r="AO258" s="2"/>
      <c r="AP258" s="2"/>
      <c r="AQ258" s="2"/>
      <c r="AR258" s="2"/>
      <c r="AS258" s="2"/>
      <c r="AT258" s="2"/>
      <c r="AU258" s="2"/>
      <c r="AV258" s="2"/>
      <c r="AW258" s="2"/>
      <c r="AX258" s="2"/>
      <c r="AY258" s="2"/>
      <c r="AZ258" s="2"/>
      <c r="BA258" s="2"/>
      <c r="BB258" s="2"/>
      <c r="BC258" s="2"/>
      <c r="BD258" s="2"/>
      <c r="BE258" s="2"/>
      <c r="BF258" s="2"/>
      <c r="BG258" s="2"/>
      <c r="BH258" s="2"/>
      <c r="BI258" s="2"/>
      <c r="BJ258" s="2"/>
      <c r="BK258" s="2"/>
      <c r="BL258" s="2"/>
      <c r="BM258" s="2"/>
      <c r="BN258" s="2"/>
      <c r="BO258" s="2"/>
      <c r="BP258" s="2"/>
      <c r="BQ258" s="2"/>
      <c r="BR258" s="2"/>
      <c r="BS258" s="2"/>
      <c r="BT258" s="2"/>
      <c r="BU258" s="2"/>
      <c r="BV258" s="2"/>
      <c r="BW258" s="2"/>
      <c r="BX258" s="2"/>
      <c r="BY258" s="2"/>
      <c r="BZ258" s="2"/>
      <c r="CA258" s="2"/>
      <c r="CB258" s="2"/>
      <c r="CC258" s="2"/>
      <c r="CD258" s="2"/>
      <c r="CE258" s="2"/>
      <c r="CF258" s="2"/>
      <c r="CG258" s="2"/>
      <c r="CH258" s="2"/>
      <c r="CI258" s="2"/>
      <c r="CJ258" s="2"/>
      <c r="CK258" s="2"/>
      <c r="CL258" s="2"/>
    </row>
    <row r="259" spans="1:90" s="12" customFormat="1" ht="14.25" customHeight="1" thickBot="1" x14ac:dyDescent="0.25">
      <c r="A259" s="29" t="s">
        <v>38</v>
      </c>
      <c r="B259" s="14"/>
      <c r="C259" s="14"/>
      <c r="D259" s="14"/>
      <c r="E259" s="35"/>
      <c r="F259" s="35"/>
      <c r="G259" s="36">
        <f>G5+G72+G237</f>
        <v>36111576.545067787</v>
      </c>
      <c r="H259" s="43" t="s">
        <v>1</v>
      </c>
      <c r="I259" s="45">
        <f>SUM(I6)</f>
        <v>278236</v>
      </c>
      <c r="J259" s="95">
        <f>SUM(J6:J71)</f>
        <v>9751612.6087155342</v>
      </c>
      <c r="K259" s="45">
        <f>SUM(K73:K76)</f>
        <v>277209.23672655947</v>
      </c>
      <c r="L259" s="98">
        <f>SUM(L73:L236)</f>
        <v>14999999.999132311</v>
      </c>
      <c r="M259" s="138">
        <f>M225+M229+M230+M231+M232+M233</f>
        <v>1000000</v>
      </c>
      <c r="N259" s="142">
        <f>SUM(N73:N236)</f>
        <v>7337356.0613523386</v>
      </c>
      <c r="O259" s="86">
        <f>SUM(O238:O258)</f>
        <v>2467162.641184113</v>
      </c>
      <c r="P259" s="20"/>
      <c r="Q259" s="1"/>
      <c r="R259" s="1"/>
      <c r="S259" s="1"/>
      <c r="T259" s="1"/>
      <c r="U259" s="1"/>
      <c r="V259" s="1"/>
      <c r="W259" s="1"/>
      <c r="X259" s="1"/>
      <c r="Y259" s="1"/>
      <c r="Z259" s="1"/>
      <c r="AA259" s="1"/>
      <c r="AB259" s="1"/>
      <c r="AC259" s="1"/>
      <c r="AD259" s="1"/>
      <c r="AE259" s="1"/>
      <c r="AF259" s="1"/>
      <c r="AG259" s="1"/>
      <c r="AH259" s="1"/>
      <c r="AI259" s="1"/>
      <c r="AJ259" s="1"/>
      <c r="AK259" s="1"/>
      <c r="AL259" s="1"/>
      <c r="AM259" s="1"/>
      <c r="AN259" s="1"/>
      <c r="AO259" s="1"/>
      <c r="AP259" s="1"/>
      <c r="AQ259" s="1"/>
      <c r="AR259" s="1"/>
      <c r="AS259" s="1"/>
      <c r="AT259" s="1"/>
      <c r="AU259" s="1"/>
      <c r="AV259" s="1"/>
      <c r="AW259" s="1"/>
      <c r="AX259" s="1"/>
      <c r="AY259" s="1"/>
      <c r="AZ259" s="1"/>
      <c r="BA259" s="1"/>
      <c r="BB259" s="1"/>
      <c r="BC259" s="1"/>
      <c r="BD259" s="1"/>
      <c r="BE259" s="1"/>
      <c r="BF259" s="1"/>
      <c r="BG259" s="1"/>
      <c r="BH259" s="1"/>
      <c r="BI259" s="1"/>
      <c r="BJ259" s="1"/>
      <c r="BK259" s="1"/>
      <c r="BL259" s="1"/>
      <c r="BM259" s="1"/>
      <c r="BN259" s="1"/>
      <c r="BO259" s="1"/>
      <c r="BP259" s="1"/>
      <c r="BQ259" s="1"/>
      <c r="BR259" s="1"/>
      <c r="BS259" s="1"/>
      <c r="BT259" s="1"/>
      <c r="BU259" s="1"/>
      <c r="BV259" s="1"/>
      <c r="BW259" s="1"/>
      <c r="BX259" s="1"/>
      <c r="BY259" s="1"/>
      <c r="BZ259" s="1"/>
      <c r="CA259" s="1"/>
      <c r="CB259" s="1"/>
      <c r="CC259" s="1"/>
      <c r="CD259" s="1"/>
      <c r="CE259" s="1"/>
      <c r="CF259" s="1"/>
      <c r="CG259" s="1"/>
      <c r="CH259" s="1"/>
      <c r="CI259" s="1"/>
      <c r="CJ259" s="1"/>
      <c r="CK259" s="1"/>
      <c r="CL259" s="1"/>
    </row>
    <row r="260" spans="1:90" s="12" customFormat="1" ht="16.5" customHeight="1" x14ac:dyDescent="0.2">
      <c r="A260" s="44"/>
      <c r="B260" s="126" t="s">
        <v>310</v>
      </c>
      <c r="C260" s="126"/>
      <c r="D260" s="126"/>
      <c r="E260" s="126"/>
      <c r="F260" s="126"/>
      <c r="G260" s="126"/>
      <c r="H260" s="126"/>
      <c r="I260" s="99"/>
      <c r="J260" s="124">
        <f>ROUNDUP(J259+K259,0)</f>
        <v>10028822</v>
      </c>
      <c r="K260" s="125"/>
      <c r="L260" s="112"/>
      <c r="M260" s="128"/>
      <c r="N260" s="139"/>
      <c r="O260" s="96"/>
      <c r="P260" s="20"/>
      <c r="Q260" s="1"/>
      <c r="R260" s="1"/>
      <c r="S260" s="1"/>
      <c r="T260" s="1"/>
      <c r="U260" s="1"/>
      <c r="V260" s="1"/>
      <c r="W260" s="1"/>
      <c r="X260" s="1"/>
      <c r="Y260" s="1"/>
      <c r="Z260" s="1"/>
      <c r="AA260" s="1"/>
      <c r="AB260" s="1"/>
      <c r="AC260" s="1"/>
      <c r="AD260" s="1"/>
      <c r="AE260" s="1"/>
      <c r="AF260" s="1"/>
      <c r="AG260" s="1"/>
      <c r="AH260" s="1"/>
      <c r="AI260" s="1"/>
      <c r="AJ260" s="1"/>
      <c r="AK260" s="1"/>
      <c r="AL260" s="1"/>
      <c r="AM260" s="1"/>
      <c r="AN260" s="1"/>
      <c r="AO260" s="1"/>
      <c r="AP260" s="1"/>
      <c r="AQ260" s="1"/>
      <c r="AR260" s="1"/>
      <c r="AS260" s="1"/>
      <c r="AT260" s="1"/>
      <c r="AU260" s="1"/>
      <c r="AV260" s="1"/>
      <c r="AW260" s="1"/>
      <c r="AX260" s="1"/>
      <c r="AY260" s="1"/>
      <c r="AZ260" s="1"/>
      <c r="BA260" s="1"/>
      <c r="BB260" s="1"/>
      <c r="BC260" s="1"/>
      <c r="BD260" s="1"/>
      <c r="BE260" s="1"/>
      <c r="BF260" s="1"/>
      <c r="BG260" s="1"/>
      <c r="BH260" s="1"/>
      <c r="BI260" s="1"/>
      <c r="BJ260" s="1"/>
      <c r="BK260" s="1"/>
      <c r="BL260" s="1"/>
      <c r="BM260" s="1"/>
      <c r="BN260" s="1"/>
      <c r="BO260" s="1"/>
      <c r="BP260" s="1"/>
      <c r="BQ260" s="1"/>
      <c r="BR260" s="1"/>
      <c r="BS260" s="1"/>
      <c r="BT260" s="1"/>
      <c r="BU260" s="1"/>
      <c r="BV260" s="1"/>
      <c r="BW260" s="1"/>
      <c r="BX260" s="1"/>
      <c r="BY260" s="1"/>
      <c r="BZ260" s="1"/>
      <c r="CA260" s="1"/>
      <c r="CB260" s="1"/>
      <c r="CC260" s="1"/>
      <c r="CD260" s="1"/>
      <c r="CE260" s="1"/>
      <c r="CF260" s="1"/>
      <c r="CG260" s="1"/>
      <c r="CH260" s="1"/>
      <c r="CI260" s="1"/>
      <c r="CJ260" s="1"/>
      <c r="CK260" s="1"/>
      <c r="CL260" s="1"/>
    </row>
    <row r="261" spans="1:90" s="12" customFormat="1" ht="16.5" customHeight="1" x14ac:dyDescent="0.2">
      <c r="A261" s="44"/>
      <c r="B261" s="114" t="s">
        <v>323</v>
      </c>
      <c r="C261" s="115"/>
      <c r="D261" s="115"/>
      <c r="E261" s="115"/>
      <c r="F261" s="115"/>
      <c r="G261" s="115"/>
      <c r="H261" s="116"/>
      <c r="I261" s="117"/>
      <c r="J261" s="117"/>
      <c r="K261" s="118"/>
      <c r="L261" s="143">
        <f>ROUND(L259+N259,0)</f>
        <v>22337356</v>
      </c>
      <c r="M261" s="143"/>
      <c r="N261" s="143"/>
      <c r="O261" s="34"/>
      <c r="P261" s="20"/>
      <c r="Q261" s="1"/>
      <c r="R261" s="1"/>
      <c r="S261" s="1"/>
      <c r="T261" s="1"/>
      <c r="U261" s="1"/>
      <c r="V261" s="1"/>
      <c r="W261" s="1"/>
      <c r="X261" s="1"/>
      <c r="Y261" s="1"/>
      <c r="Z261" s="1"/>
      <c r="AA261" s="1"/>
      <c r="AB261" s="1"/>
      <c r="AC261" s="1"/>
      <c r="AD261" s="1"/>
      <c r="AE261" s="1"/>
      <c r="AF261" s="1"/>
      <c r="AG261" s="1"/>
      <c r="AH261" s="1"/>
      <c r="AI261" s="1"/>
      <c r="AJ261" s="1"/>
      <c r="AK261" s="1"/>
      <c r="AL261" s="1"/>
      <c r="AM261" s="1"/>
      <c r="AN261" s="1"/>
      <c r="AO261" s="1"/>
      <c r="AP261" s="1"/>
      <c r="AQ261" s="1"/>
      <c r="AR261" s="1"/>
      <c r="AS261" s="1"/>
      <c r="AT261" s="1"/>
      <c r="AU261" s="1"/>
      <c r="AV261" s="1"/>
      <c r="AW261" s="1"/>
      <c r="AX261" s="1"/>
      <c r="AY261" s="1"/>
      <c r="AZ261" s="1"/>
      <c r="BA261" s="1"/>
      <c r="BB261" s="1"/>
      <c r="BC261" s="1"/>
      <c r="BD261" s="1"/>
      <c r="BE261" s="1"/>
      <c r="BF261" s="1"/>
      <c r="BG261" s="1"/>
      <c r="BH261" s="1"/>
      <c r="BI261" s="1"/>
      <c r="BJ261" s="1"/>
      <c r="BK261" s="1"/>
      <c r="BL261" s="1"/>
      <c r="BM261" s="1"/>
      <c r="BN261" s="1"/>
      <c r="BO261" s="1"/>
      <c r="BP261" s="1"/>
      <c r="BQ261" s="1"/>
      <c r="BR261" s="1"/>
      <c r="BS261" s="1"/>
      <c r="BT261" s="1"/>
      <c r="BU261" s="1"/>
      <c r="BV261" s="1"/>
      <c r="BW261" s="1"/>
      <c r="BX261" s="1"/>
      <c r="BY261" s="1"/>
      <c r="BZ261" s="1"/>
      <c r="CA261" s="1"/>
      <c r="CB261" s="1"/>
      <c r="CC261" s="1"/>
      <c r="CD261" s="1"/>
      <c r="CE261" s="1"/>
      <c r="CF261" s="1"/>
      <c r="CG261" s="1"/>
      <c r="CH261" s="1"/>
      <c r="CI261" s="1"/>
      <c r="CJ261" s="1"/>
      <c r="CK261" s="1"/>
      <c r="CL261" s="1"/>
    </row>
    <row r="262" spans="1:90" ht="15" customHeight="1" x14ac:dyDescent="0.2">
      <c r="B262" s="127" t="s">
        <v>309</v>
      </c>
      <c r="C262" s="127"/>
      <c r="D262" s="127"/>
      <c r="E262" s="127"/>
      <c r="F262" s="127"/>
      <c r="G262" s="127"/>
      <c r="H262" s="127"/>
      <c r="I262" s="119">
        <f>I259+J259+N259+O259+K259+L259+M259</f>
        <v>36111576.547110856</v>
      </c>
      <c r="J262" s="119"/>
      <c r="K262" s="119"/>
      <c r="L262" s="120"/>
      <c r="M262" s="120"/>
      <c r="N262" s="120"/>
      <c r="O262" s="119"/>
      <c r="P262" s="20"/>
    </row>
    <row r="263" spans="1:90" x14ac:dyDescent="0.2">
      <c r="A263" s="2" t="s">
        <v>308</v>
      </c>
      <c r="N263" s="31"/>
      <c r="P263" s="20"/>
    </row>
    <row r="264" spans="1:90" x14ac:dyDescent="0.2">
      <c r="A264" s="2" t="s">
        <v>321</v>
      </c>
      <c r="G264" s="20"/>
      <c r="P264" s="20"/>
    </row>
    <row r="265" spans="1:90" ht="49.5" customHeight="1" x14ac:dyDescent="0.2">
      <c r="A265" s="113" t="s">
        <v>317</v>
      </c>
      <c r="B265" s="113"/>
      <c r="C265" s="113"/>
      <c r="D265" s="113"/>
      <c r="E265" s="113"/>
      <c r="F265" s="113"/>
      <c r="G265" s="113"/>
      <c r="H265" s="113"/>
      <c r="I265" s="113"/>
      <c r="N265" s="31"/>
      <c r="P265" s="20"/>
    </row>
    <row r="266" spans="1:90" ht="36.75" customHeight="1" x14ac:dyDescent="0.2">
      <c r="A266" s="113" t="s">
        <v>318</v>
      </c>
      <c r="B266" s="113"/>
      <c r="C266" s="113"/>
      <c r="D266" s="113"/>
      <c r="E266" s="113"/>
      <c r="F266" s="113"/>
      <c r="G266" s="113"/>
      <c r="H266" s="113"/>
      <c r="I266" s="113"/>
      <c r="L266" s="31"/>
      <c r="M266" s="31"/>
    </row>
    <row r="267" spans="1:90" ht="24" customHeight="1" x14ac:dyDescent="0.2">
      <c r="A267" s="113" t="s">
        <v>322</v>
      </c>
      <c r="B267" s="113"/>
      <c r="C267" s="113"/>
      <c r="D267" s="113"/>
      <c r="E267" s="113"/>
      <c r="F267" s="113"/>
      <c r="G267" s="113"/>
      <c r="H267" s="113"/>
      <c r="I267" s="113"/>
      <c r="L267" s="31"/>
    </row>
    <row r="268" spans="1:90" x14ac:dyDescent="0.2">
      <c r="O268" s="31"/>
    </row>
  </sheetData>
  <autoFilter ref="A5:CL5" xr:uid="{2B1B3622-6783-4FF1-9683-B20625425FD8}"/>
  <mergeCells count="12">
    <mergeCell ref="J1:O1"/>
    <mergeCell ref="A2:O2"/>
    <mergeCell ref="J260:K260"/>
    <mergeCell ref="B260:H260"/>
    <mergeCell ref="B262:H262"/>
    <mergeCell ref="L261:N261"/>
    <mergeCell ref="A267:I267"/>
    <mergeCell ref="A266:I266"/>
    <mergeCell ref="B261:H261"/>
    <mergeCell ref="I261:K261"/>
    <mergeCell ref="I262:O262"/>
    <mergeCell ref="A265:I265"/>
  </mergeCells>
  <pageMargins left="0.23622047244094491" right="0.15748031496062992" top="0.23622047244094491" bottom="0.74803149606299213" header="0.31496062992125984" footer="0.31496062992125984"/>
  <pageSetup paperSize="9" scale="70" orientation="portrait" r:id="rId1"/>
</worksheet>
</file>

<file path=docMetadata/LabelInfo.xml><?xml version="1.0" encoding="utf-8"?>
<clbl:labelList xmlns:clbl="http://schemas.microsoft.com/office/2020/mipLabelMetadata">
  <clbl:label id="{171abc8c-0b18-4336-97d7-51d65f5c7f99}" enabled="1" method="Standard" siteId="{dbc9012d-628b-43d4-b190-8a730f7e1e96}"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Neapmaksātie_rēķini_15.10.2025</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Sarmīte Kokina</dc:creator>
  <cp:lastModifiedBy>Ivita Šņore</cp:lastModifiedBy>
  <cp:lastPrinted>2025-10-15T09:07:22Z</cp:lastPrinted>
  <dcterms:created xsi:type="dcterms:W3CDTF">2023-12-08T09:45:17Z</dcterms:created>
  <dcterms:modified xsi:type="dcterms:W3CDTF">2025-12-22T09:45:58Z</dcterms:modified>
</cp:coreProperties>
</file>