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7"/>
  <workbookPr defaultThemeVersion="166925"/>
  <mc:AlternateContent xmlns:mc="http://schemas.openxmlformats.org/markup-compatibility/2006">
    <mc:Choice Requires="x15">
      <x15ac:absPath xmlns:x15ac="http://schemas.microsoft.com/office/spreadsheetml/2010/11/ac" url="C:\Users\inga.kola\Desktop\No TAP\"/>
    </mc:Choice>
  </mc:AlternateContent>
  <xr:revisionPtr revIDLastSave="0" documentId="13_ncr:1_{CFFF60DB-1818-4C38-9A3E-7782E13230F3}" xr6:coauthVersionLast="36" xr6:coauthVersionMax="36" xr10:uidLastSave="{00000000-0000-0000-0000-000000000000}"/>
  <bookViews>
    <workbookView xWindow="3465" yWindow="3465" windowWidth="21600" windowHeight="10095" xr2:uid="{FC769155-44EE-4114-81E3-46F9BE6A3979}"/>
  </bookViews>
  <sheets>
    <sheet name="IeM IC amata vietas" sheetId="5"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9" i="5" l="1"/>
  <c r="L8" i="5"/>
  <c r="J9" i="5"/>
  <c r="K9" i="5" s="1"/>
  <c r="J8" i="5"/>
  <c r="K8" i="5"/>
  <c r="H9" i="5"/>
  <c r="I9" i="5" s="1"/>
  <c r="H8" i="5"/>
  <c r="H10" i="5" s="1"/>
  <c r="K10" i="5" l="1"/>
  <c r="I8" i="5"/>
  <c r="I10" i="5" l="1"/>
  <c r="J10" i="5"/>
  <c r="M9" i="5" l="1"/>
  <c r="L10" i="5" l="1"/>
  <c r="M10" i="5" s="1"/>
  <c r="M8" i="5" l="1"/>
</calcChain>
</file>

<file path=xl/sharedStrings.xml><?xml version="1.0" encoding="utf-8"?>
<sst xmlns="http://schemas.openxmlformats.org/spreadsheetml/2006/main" count="33" uniqueCount="31">
  <si>
    <t>Nr.p.k.</t>
  </si>
  <si>
    <t>Amata nosaukums</t>
  </si>
  <si>
    <t>Amata saime, līmenis</t>
  </si>
  <si>
    <t>Mēnešalgu grupa</t>
  </si>
  <si>
    <t>Amatu skaits</t>
  </si>
  <si>
    <t>Mēnešalga  visām amata vietām 12 mēnešiem</t>
  </si>
  <si>
    <t>DD VSAOI  23,59%</t>
  </si>
  <si>
    <t>1.</t>
  </si>
  <si>
    <t>2.</t>
  </si>
  <si>
    <t>21.5 V</t>
  </si>
  <si>
    <t>21.4 IV</t>
  </si>
  <si>
    <t>KOPĀ</t>
  </si>
  <si>
    <t>Mēnešalga esošajām amata vietām</t>
  </si>
  <si>
    <t>4.</t>
  </si>
  <si>
    <t>3.</t>
  </si>
  <si>
    <t>Informācijas sistēmu administrators (esošais amats: datortehniķis 21.5 II 8)</t>
  </si>
  <si>
    <t>Papildus nepieciešamā mēnešalga</t>
  </si>
  <si>
    <t>5.=4.x 1.x12</t>
  </si>
  <si>
    <t>Iekšlietu ministrijas Informācijas centram papildus nepieciešamais finansējums  informācijas un tehnoloģiju resursu nodrošinājumam un atbalstam Valsts apdraudējuma novēršanas informācijas sistēmas darbināšanai (uzturēšana, administrēšana, darbināšana un attīstība)</t>
  </si>
  <si>
    <t>Biznesa procesu analītiķis  
(esošais amats: statistiķis 20.6 III 9)</t>
  </si>
  <si>
    <t>6.=5.x20%</t>
  </si>
  <si>
    <t>Atlīdzība kopā 2026.gadā un turpmāk ik gadu</t>
  </si>
  <si>
    <t>7.=5.+6.</t>
  </si>
  <si>
    <t>8=7.x23,59%</t>
  </si>
  <si>
    <t>11.=7.+8.</t>
  </si>
  <si>
    <t>Mēnešalgu viduspunkts*</t>
  </si>
  <si>
    <t>Kopā mēnešalgai, piemaksām, materiālai stimulēšanai, sociālajām garantijām</t>
  </si>
  <si>
    <t>Palielinājums 20% no gada mēnešalgas (piemaksas  - 5%, materiālā stimulēšana - 10%, sociālās garantijas - 5%)</t>
  </si>
  <si>
    <t>Nepieciešamais papildu finansējums atlīdzībai 2026.gadam un turpmāk ik gadu</t>
  </si>
  <si>
    <t>Pielikums Ministru kabineta noteikumu projekta "Valsts apdraudējuma novēršanas informācijas sistēmas noteikumi" sākotnējās ietekmes (ex-ante) novērtējuma ziņojumam (anotācijai)</t>
  </si>
  <si>
    <t xml:space="preserve">*Saskaņā ar Valsts un pašvaldību institūciju amatpersonu un darbinieku atlīdzības likuma nosacījumiem.  Norādīts 2026. gada mēnešalgu viduspunkts (pieejama Valsts kancelejas tīmekļvietnē https://www.mk.gov.lv/lv/dati-par-darba-samaksu-un-nodarbinatajiem-valsts-parvalde : " Bāzes mēnešalga 2026.gadam").
2026. gada viduspunkta piemērošanu pamatojam  ar nepieciešamību Iekšlietu ministrijas Informācijas centram piesaistīt atbilstošas kvalifikācijas IKT speciālistus, kas Latvijas darba tirgū nav iespējams bez konkurētspējīga atalgojuma, ievērojot pieprasījumu pēc šādiem speciālistiem gan valsts, gan privātajā sektorā.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</si>
</sst>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86"/>
      <scheme val="minor"/>
    </font>
    <font>
      <sz val="11"/>
      <color theme="1"/>
      <name val="Calibri"/>
      <family val="2"/>
      <scheme val="minor"/>
    </font>
    <font>
      <b/>
      <sz val="11"/>
      <color theme="1"/>
      <name val="Times New Roman"/>
      <family val="1"/>
      <charset val="186"/>
    </font>
    <font>
      <b/>
      <sz val="10"/>
      <color rgb="FF000000"/>
      <name val="Times New Roman"/>
      <family val="1"/>
      <charset val="186"/>
    </font>
    <font>
      <b/>
      <sz val="11"/>
      <color rgb="FF000000"/>
      <name val="Times New Roman"/>
      <family val="1"/>
      <charset val="186"/>
    </font>
    <font>
      <b/>
      <sz val="11"/>
      <name val="Times New Roman"/>
      <family val="1"/>
      <charset val="186"/>
    </font>
    <font>
      <sz val="11"/>
      <color theme="1"/>
      <name val="Times New Roman"/>
      <family val="1"/>
      <charset val="186"/>
    </font>
    <font>
      <sz val="11"/>
      <color rgb="FF000000"/>
      <name val="Times New Roman"/>
      <family val="1"/>
      <charset val="186"/>
    </font>
    <font>
      <sz val="11"/>
      <color theme="1"/>
      <name val="Calibri"/>
      <family val="2"/>
      <charset val="204"/>
      <scheme val="minor"/>
    </font>
  </fonts>
  <fills count="5">
    <fill>
      <patternFill patternType="none"/>
    </fill>
    <fill>
      <patternFill patternType="gray125"/>
    </fill>
    <fill>
      <patternFill patternType="solid">
        <fgColor rgb="FFD9D9D9"/>
        <bgColor rgb="FFD9D9D9"/>
      </patternFill>
    </fill>
    <fill>
      <patternFill patternType="solid">
        <fgColor theme="0"/>
        <bgColor rgb="FF000000"/>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thin">
        <color indexed="64"/>
      </bottom>
      <diagonal/>
    </border>
  </borders>
  <cellStyleXfs count="3">
    <xf numFmtId="0" fontId="0" fillId="0" borderId="0"/>
    <xf numFmtId="0" fontId="1" fillId="0" borderId="0"/>
    <xf numFmtId="0" fontId="8" fillId="0" borderId="0"/>
  </cellStyleXfs>
  <cellXfs count="40">
    <xf numFmtId="0" fontId="0" fillId="0" borderId="0" xfId="0"/>
    <xf numFmtId="0" fontId="2" fillId="0" borderId="0" xfId="0" applyFont="1"/>
    <xf numFmtId="0" fontId="3" fillId="0" borderId="4" xfId="0" applyFont="1" applyBorder="1" applyAlignment="1">
      <alignment horizontal="center" vertical="top" wrapText="1"/>
    </xf>
    <xf numFmtId="3" fontId="4" fillId="2" borderId="1" xfId="0" applyNumberFormat="1" applyFont="1" applyFill="1" applyBorder="1" applyAlignment="1">
      <alignment horizontal="center" vertical="center" wrapText="1"/>
    </xf>
    <xf numFmtId="0" fontId="5" fillId="0" borderId="0" xfId="0" applyFont="1" applyAlignment="1">
      <alignment horizontal="center" vertical="center"/>
    </xf>
    <xf numFmtId="3" fontId="5" fillId="0" borderId="1" xfId="0" applyNumberFormat="1" applyFont="1" applyBorder="1" applyAlignment="1">
      <alignment horizontal="center" vertical="center"/>
    </xf>
    <xf numFmtId="0" fontId="6" fillId="0" borderId="0" xfId="0" applyFont="1"/>
    <xf numFmtId="0" fontId="6" fillId="0" borderId="0" xfId="0" applyFont="1" applyAlignment="1">
      <alignment vertical="top"/>
    </xf>
    <xf numFmtId="0" fontId="6" fillId="0" borderId="0" xfId="0" applyFont="1" applyAlignment="1">
      <alignment horizontal="left" vertical="top" wrapText="1"/>
    </xf>
    <xf numFmtId="0" fontId="6" fillId="0" borderId="0" xfId="0" applyFont="1" applyAlignment="1">
      <alignment vertical="top" wrapText="1"/>
    </xf>
    <xf numFmtId="0" fontId="6" fillId="0" borderId="0" xfId="1" applyFont="1" applyAlignment="1">
      <alignment horizontal="center" vertical="top"/>
    </xf>
    <xf numFmtId="0" fontId="7" fillId="3" borderId="0" xfId="0" applyFont="1" applyFill="1" applyAlignment="1">
      <alignment vertical="top"/>
    </xf>
    <xf numFmtId="2" fontId="7" fillId="0" borderId="0" xfId="0" applyNumberFormat="1" applyFont="1" applyAlignment="1">
      <alignment vertical="top"/>
    </xf>
    <xf numFmtId="9" fontId="6" fillId="0" borderId="0" xfId="0" applyNumberFormat="1" applyFont="1"/>
    <xf numFmtId="0" fontId="4" fillId="0" borderId="4" xfId="0" applyFont="1" applyBorder="1" applyAlignment="1">
      <alignment horizontal="center" vertical="top" wrapText="1"/>
    </xf>
    <xf numFmtId="0" fontId="6" fillId="0" borderId="1" xfId="0" applyFont="1" applyBorder="1" applyAlignment="1">
      <alignment vertical="top"/>
    </xf>
    <xf numFmtId="0" fontId="6" fillId="0" borderId="1" xfId="0" applyFont="1" applyBorder="1" applyAlignment="1">
      <alignment horizontal="center" vertical="top" wrapText="1"/>
    </xf>
    <xf numFmtId="0" fontId="4" fillId="0" borderId="1" xfId="0" applyFont="1" applyBorder="1" applyAlignment="1">
      <alignment vertical="top" wrapText="1"/>
    </xf>
    <xf numFmtId="0" fontId="7" fillId="0" borderId="1" xfId="0" applyFont="1" applyBorder="1" applyAlignment="1">
      <alignment horizontal="center" vertical="top" wrapText="1"/>
    </xf>
    <xf numFmtId="3" fontId="4" fillId="2" borderId="1" xfId="0" applyNumberFormat="1" applyFont="1" applyFill="1" applyBorder="1" applyAlignment="1">
      <alignment vertical="top"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6" fillId="0" borderId="1" xfId="1" applyFont="1" applyBorder="1" applyAlignment="1">
      <alignment horizontal="center" vertical="center"/>
    </xf>
    <xf numFmtId="3" fontId="6" fillId="0" borderId="1" xfId="1" applyNumberFormat="1" applyFont="1" applyBorder="1" applyAlignment="1">
      <alignment horizontal="center" vertical="center"/>
    </xf>
    <xf numFmtId="3" fontId="7" fillId="3" borderId="1" xfId="0" applyNumberFormat="1" applyFont="1" applyFill="1" applyBorder="1" applyAlignment="1">
      <alignment horizontal="center" vertical="center"/>
    </xf>
    <xf numFmtId="3" fontId="7" fillId="0" borderId="1" xfId="0" applyNumberFormat="1" applyFont="1" applyBorder="1" applyAlignment="1">
      <alignment horizontal="center" vertical="center"/>
    </xf>
    <xf numFmtId="1" fontId="6" fillId="0" borderId="0" xfId="0" applyNumberFormat="1" applyFont="1"/>
    <xf numFmtId="0" fontId="6" fillId="0" borderId="2" xfId="0" applyFont="1" applyBorder="1" applyAlignment="1">
      <alignment vertical="top"/>
    </xf>
    <xf numFmtId="0" fontId="6" fillId="0" borderId="2" xfId="0" applyFont="1" applyBorder="1" applyAlignment="1">
      <alignment horizontal="left" vertical="top" wrapText="1"/>
    </xf>
    <xf numFmtId="0" fontId="6" fillId="0" borderId="2" xfId="0" applyFont="1" applyBorder="1" applyAlignment="1">
      <alignment horizontal="center" vertical="center" wrapText="1"/>
    </xf>
    <xf numFmtId="0" fontId="6" fillId="0" borderId="2" xfId="1" applyFont="1" applyBorder="1" applyAlignment="1">
      <alignment horizontal="center" vertical="center"/>
    </xf>
    <xf numFmtId="0" fontId="6" fillId="0" borderId="0" xfId="1" applyFont="1" applyBorder="1" applyAlignment="1">
      <alignment horizontal="center" vertical="center"/>
    </xf>
    <xf numFmtId="3" fontId="4" fillId="0" borderId="1" xfId="0" applyNumberFormat="1" applyFont="1" applyBorder="1" applyAlignment="1">
      <alignment horizontal="center" vertical="center"/>
    </xf>
    <xf numFmtId="0" fontId="2" fillId="0" borderId="3" xfId="0" applyFont="1" applyBorder="1" applyAlignment="1">
      <alignment horizontal="center" vertical="top" wrapText="1"/>
    </xf>
    <xf numFmtId="0" fontId="4" fillId="0" borderId="3" xfId="0" applyFont="1" applyBorder="1" applyAlignment="1">
      <alignment horizontal="center" vertical="top" wrapText="1"/>
    </xf>
    <xf numFmtId="0" fontId="2" fillId="4" borderId="5" xfId="2" applyFont="1" applyFill="1" applyBorder="1" applyAlignment="1">
      <alignment horizontal="center" vertical="center" wrapText="1"/>
    </xf>
    <xf numFmtId="3" fontId="6" fillId="0" borderId="0" xfId="0" applyNumberFormat="1" applyFont="1"/>
    <xf numFmtId="0" fontId="6" fillId="0" borderId="2" xfId="0" applyFont="1" applyBorder="1" applyAlignment="1">
      <alignment horizontal="left" vertical="top" wrapText="1"/>
    </xf>
    <xf numFmtId="0" fontId="6" fillId="0" borderId="0" xfId="0" applyFont="1" applyAlignment="1">
      <alignment horizontal="right" vertical="center" wrapText="1"/>
    </xf>
    <xf numFmtId="0" fontId="2" fillId="0" borderId="0" xfId="0" applyFont="1" applyAlignment="1">
      <alignment horizontal="center" wrapText="1"/>
    </xf>
  </cellXfs>
  <cellStyles count="3">
    <cellStyle name="Normal" xfId="0" builtinId="0"/>
    <cellStyle name="Normal 3" xfId="1" xr:uid="{CB121DD4-8CF2-4322-B6E1-471296D8642E}"/>
    <cellStyle name="Normal 4" xfId="2" xr:uid="{436234BA-DAC1-4AB6-AB41-0294AAE373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8AA33A-7024-4A49-B526-B7EAD2E9E52A}">
  <sheetPr>
    <pageSetUpPr fitToPage="1"/>
  </sheetPr>
  <dimension ref="A1:Q12"/>
  <sheetViews>
    <sheetView tabSelected="1" zoomScale="84" zoomScaleNormal="84" zoomScaleSheetLayoutView="100" workbookViewId="0">
      <selection activeCell="V9" sqref="V9"/>
    </sheetView>
  </sheetViews>
  <sheetFormatPr defaultColWidth="9.140625" defaultRowHeight="15" x14ac:dyDescent="0.25"/>
  <cols>
    <col min="1" max="1" width="3.42578125" style="6" customWidth="1"/>
    <col min="2" max="2" width="19.42578125" style="6" customWidth="1"/>
    <col min="3" max="3" width="11.85546875" style="6" bestFit="1" customWidth="1"/>
    <col min="4" max="4" width="11.5703125" style="6" customWidth="1"/>
    <col min="5" max="5" width="7.5703125" style="6" customWidth="1"/>
    <col min="6" max="6" width="10.5703125" style="6" customWidth="1"/>
    <col min="7" max="7" width="12.7109375" style="6" bestFit="1" customWidth="1"/>
    <col min="8" max="8" width="14.42578125" style="6" customWidth="1"/>
    <col min="9" max="9" width="11.140625" style="6" bestFit="1" customWidth="1"/>
    <col min="10" max="10" width="15.85546875" style="6" customWidth="1"/>
    <col min="11" max="11" width="13.28515625" style="6" customWidth="1"/>
    <col min="12" max="12" width="12.42578125" style="6" bestFit="1" customWidth="1"/>
    <col min="13" max="13" width="9.85546875" style="6" customWidth="1"/>
    <col min="14" max="16384" width="9.140625" style="6"/>
  </cols>
  <sheetData>
    <row r="1" spans="1:17" ht="57" customHeight="1" x14ac:dyDescent="0.25">
      <c r="J1" s="38" t="s">
        <v>29</v>
      </c>
      <c r="K1" s="38"/>
      <c r="L1" s="38"/>
      <c r="M1" s="38"/>
    </row>
    <row r="2" spans="1:17" ht="36" customHeight="1" x14ac:dyDescent="0.25">
      <c r="B2" s="39" t="s">
        <v>18</v>
      </c>
      <c r="C2" s="39"/>
      <c r="D2" s="39"/>
      <c r="E2" s="39"/>
      <c r="F2" s="39"/>
      <c r="G2" s="39"/>
      <c r="H2" s="39"/>
      <c r="I2" s="39"/>
      <c r="J2" s="39"/>
      <c r="K2" s="39"/>
      <c r="L2" s="39"/>
      <c r="M2" s="39"/>
    </row>
    <row r="3" spans="1:17" x14ac:dyDescent="0.25">
      <c r="A3" s="7"/>
      <c r="B3" s="7"/>
      <c r="C3" s="7"/>
      <c r="D3" s="7"/>
      <c r="E3" s="7"/>
      <c r="F3" s="7"/>
      <c r="G3" s="7"/>
      <c r="H3" s="7"/>
      <c r="I3" s="7"/>
      <c r="J3" s="7"/>
      <c r="K3" s="7"/>
    </row>
    <row r="4" spans="1:17" x14ac:dyDescent="0.25">
      <c r="B4" s="8"/>
      <c r="C4" s="9"/>
      <c r="D4" s="10"/>
      <c r="E4" s="10"/>
      <c r="F4" s="10"/>
      <c r="G4" s="11"/>
      <c r="H4" s="11"/>
      <c r="I4" s="12"/>
      <c r="J4" s="12"/>
      <c r="K4" s="12"/>
      <c r="L4" s="13"/>
      <c r="M4" s="13"/>
      <c r="N4" s="13"/>
    </row>
    <row r="5" spans="1:17" x14ac:dyDescent="0.25">
      <c r="B5" s="1" t="s">
        <v>28</v>
      </c>
    </row>
    <row r="6" spans="1:17" ht="123" customHeight="1" x14ac:dyDescent="0.25">
      <c r="A6" s="33" t="s">
        <v>0</v>
      </c>
      <c r="B6" s="33" t="s">
        <v>1</v>
      </c>
      <c r="C6" s="33" t="s">
        <v>2</v>
      </c>
      <c r="D6" s="34" t="s">
        <v>3</v>
      </c>
      <c r="E6" s="34" t="s">
        <v>4</v>
      </c>
      <c r="F6" s="34" t="s">
        <v>12</v>
      </c>
      <c r="G6" s="34" t="s">
        <v>25</v>
      </c>
      <c r="H6" s="34" t="s">
        <v>16</v>
      </c>
      <c r="I6" s="14" t="s">
        <v>5</v>
      </c>
      <c r="J6" s="2" t="s">
        <v>27</v>
      </c>
      <c r="K6" s="14" t="s">
        <v>26</v>
      </c>
      <c r="L6" s="14" t="s">
        <v>6</v>
      </c>
      <c r="M6" s="35" t="s">
        <v>21</v>
      </c>
    </row>
    <row r="7" spans="1:17" ht="30" x14ac:dyDescent="0.25">
      <c r="A7" s="15"/>
      <c r="B7" s="15"/>
      <c r="C7" s="16"/>
      <c r="D7" s="17"/>
      <c r="E7" s="18" t="s">
        <v>7</v>
      </c>
      <c r="F7" s="18" t="s">
        <v>8</v>
      </c>
      <c r="G7" s="18" t="s">
        <v>14</v>
      </c>
      <c r="H7" s="18" t="s">
        <v>13</v>
      </c>
      <c r="I7" s="18" t="s">
        <v>17</v>
      </c>
      <c r="J7" s="18" t="s">
        <v>20</v>
      </c>
      <c r="K7" s="18" t="s">
        <v>22</v>
      </c>
      <c r="L7" s="18" t="s">
        <v>23</v>
      </c>
      <c r="M7" s="19" t="s">
        <v>24</v>
      </c>
    </row>
    <row r="8" spans="1:17" ht="75" x14ac:dyDescent="0.25">
      <c r="A8" s="15" t="s">
        <v>7</v>
      </c>
      <c r="B8" s="20" t="s">
        <v>15</v>
      </c>
      <c r="C8" s="21" t="s">
        <v>9</v>
      </c>
      <c r="D8" s="22">
        <v>12</v>
      </c>
      <c r="E8" s="22">
        <v>1</v>
      </c>
      <c r="F8" s="23">
        <v>1090</v>
      </c>
      <c r="G8" s="24">
        <v>3562</v>
      </c>
      <c r="H8" s="24">
        <f>G8-F8</f>
        <v>2472</v>
      </c>
      <c r="I8" s="25">
        <f>H8*E8*12</f>
        <v>29664</v>
      </c>
      <c r="J8" s="25">
        <f>ROUNDDOWN(I8*0.2,0)</f>
        <v>5932</v>
      </c>
      <c r="K8" s="25">
        <f>I8+J8</f>
        <v>35596</v>
      </c>
      <c r="L8" s="25">
        <f>ROUNDDOWN(K8*23.59%,0)</f>
        <v>8397</v>
      </c>
      <c r="M8" s="3">
        <f>K8+L8</f>
        <v>43993</v>
      </c>
    </row>
    <row r="9" spans="1:17" ht="60" x14ac:dyDescent="0.25">
      <c r="A9" s="15" t="s">
        <v>8</v>
      </c>
      <c r="B9" s="20" t="s">
        <v>19</v>
      </c>
      <c r="C9" s="21" t="s">
        <v>10</v>
      </c>
      <c r="D9" s="22">
        <v>12</v>
      </c>
      <c r="E9" s="22">
        <v>1</v>
      </c>
      <c r="F9" s="23">
        <v>1258</v>
      </c>
      <c r="G9" s="24">
        <v>3562</v>
      </c>
      <c r="H9" s="24">
        <f>G9-F9</f>
        <v>2304</v>
      </c>
      <c r="I9" s="25">
        <f>H9*E9*12</f>
        <v>27648</v>
      </c>
      <c r="J9" s="25">
        <f>ROUNDDOWN(I9*0.2,0)</f>
        <v>5529</v>
      </c>
      <c r="K9" s="25">
        <f>I9+J9</f>
        <v>33177</v>
      </c>
      <c r="L9" s="25">
        <f>ROUNDDOWN(K9*23.59%,0)</f>
        <v>7826</v>
      </c>
      <c r="M9" s="3">
        <f t="shared" ref="M9" si="0">K9+L9</f>
        <v>41003</v>
      </c>
      <c r="Q9" s="26"/>
    </row>
    <row r="10" spans="1:17" x14ac:dyDescent="0.25">
      <c r="A10" s="27"/>
      <c r="B10" s="28"/>
      <c r="C10" s="29"/>
      <c r="D10" s="30"/>
      <c r="E10" s="30"/>
      <c r="F10" s="31"/>
      <c r="G10" s="4" t="s">
        <v>11</v>
      </c>
      <c r="H10" s="5">
        <f>SUM(H8:H9)</f>
        <v>4776</v>
      </c>
      <c r="I10" s="32">
        <f>SUM(I8:I9)</f>
        <v>57312</v>
      </c>
      <c r="J10" s="32">
        <f t="shared" ref="J10:K10" si="1">SUM(J8:J9)</f>
        <v>11461</v>
      </c>
      <c r="K10" s="32">
        <f t="shared" si="1"/>
        <v>68773</v>
      </c>
      <c r="L10" s="32">
        <f t="shared" ref="L10" si="2">SUM(L8:L9)</f>
        <v>16223</v>
      </c>
      <c r="M10" s="3">
        <f>K10+L10</f>
        <v>84996</v>
      </c>
      <c r="Q10" s="26"/>
    </row>
    <row r="11" spans="1:17" ht="72.75" customHeight="1" x14ac:dyDescent="0.25">
      <c r="A11" s="37" t="s">
        <v>30</v>
      </c>
      <c r="B11" s="37"/>
      <c r="C11" s="37"/>
      <c r="D11" s="37"/>
      <c r="E11" s="37"/>
      <c r="F11" s="37"/>
      <c r="G11" s="37"/>
      <c r="H11" s="37"/>
      <c r="I11" s="37"/>
      <c r="J11" s="37"/>
      <c r="K11" s="37"/>
      <c r="L11" s="37"/>
      <c r="M11" s="37"/>
      <c r="N11" s="13"/>
    </row>
    <row r="12" spans="1:17" x14ac:dyDescent="0.25">
      <c r="J12" s="36"/>
    </row>
  </sheetData>
  <mergeCells count="3">
    <mergeCell ref="A11:M11"/>
    <mergeCell ref="J1:M1"/>
    <mergeCell ref="B2:M2"/>
  </mergeCells>
  <pageMargins left="0.25" right="0.25" top="0.75" bottom="0.75" header="0.3" footer="0.3"/>
  <pageSetup paperSize="9" scale="79"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3FA6EFDCBF8EF44B0602C0F1CC13B86" ma:contentTypeVersion="16" ma:contentTypeDescription="Create a new document." ma:contentTypeScope="" ma:versionID="4fc16e430ffd218f604de6092ac91960">
  <xsd:schema xmlns:xsd="http://www.w3.org/2001/XMLSchema" xmlns:xs="http://www.w3.org/2001/XMLSchema" xmlns:p="http://schemas.microsoft.com/office/2006/metadata/properties" xmlns:ns2="5548a59e-23fc-4ac6-894b-fa1acf438454" xmlns:ns3="c6e4bcd2-cde8-49f0-a0c1-be2c67f06ec1" targetNamespace="http://schemas.microsoft.com/office/2006/metadata/properties" ma:root="true" ma:fieldsID="4c678b67fb212472b6a3b30290d6c952" ns2:_="" ns3:_="">
    <xsd:import namespace="5548a59e-23fc-4ac6-894b-fa1acf438454"/>
    <xsd:import namespace="c6e4bcd2-cde8-49f0-a0c1-be2c67f06ec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KeyPoints" minOccurs="0"/>
                <xsd:element ref="ns2:MediaServiceKeyPoints" minOccurs="0"/>
                <xsd:element ref="ns3:SharedWithUsers" minOccurs="0"/>
                <xsd:element ref="ns3:SharedWithDetails" minOccurs="0"/>
                <xsd:element ref="ns2:MediaServiceObjectDetectorVersions"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548a59e-23fc-4ac6-894b-fa1acf43845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886c97a0-f5b8-42cb-bf69-291836f5ddb8"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GenerationTime" ma:index="22" nillable="true" ma:displayName="MediaServiceGenerationTime" ma:hidden="true" ma:internalName="MediaServiceGenerationTime" ma:readOnly="true">
      <xsd:simpleType>
        <xsd:restriction base="dms:Text"/>
      </xsd:simpleType>
    </xsd:element>
    <xsd:element name="MediaServiceEventHashCode" ma:index="23"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6e4bcd2-cde8-49f0-a0c1-be2c67f06ec1"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9b5bfe5e-a43f-48fc-bfdf-af36a3300c6f}" ma:internalName="TaxCatchAll" ma:showField="CatchAllData" ma:web="c6e4bcd2-cde8-49f0-a0c1-be2c67f06ec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c6e4bcd2-cde8-49f0-a0c1-be2c67f06ec1" xsi:nil="true"/>
    <lcf76f155ced4ddcb4097134ff3c332f xmlns="5548a59e-23fc-4ac6-894b-fa1acf438454">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F68A2C7-4A97-4573-B549-A90E30CB3D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548a59e-23fc-4ac6-894b-fa1acf438454"/>
    <ds:schemaRef ds:uri="c6e4bcd2-cde8-49f0-a0c1-be2c67f06e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CC83A3A-C6CE-4145-84AA-55AC14C27BBF}">
  <ds:schemaRefs>
    <ds:schemaRef ds:uri="http://purl.org/dc/terms/"/>
    <ds:schemaRef ds:uri="http://schemas.microsoft.com/office/2006/metadata/properties"/>
    <ds:schemaRef ds:uri="http://schemas.microsoft.com/office/2006/documentManagement/types"/>
    <ds:schemaRef ds:uri="http://schemas.openxmlformats.org/package/2006/metadata/core-properties"/>
    <ds:schemaRef ds:uri="http://schemas.microsoft.com/office/infopath/2007/PartnerControls"/>
    <ds:schemaRef ds:uri="c6e4bcd2-cde8-49f0-a0c1-be2c67f06ec1"/>
    <ds:schemaRef ds:uri="5548a59e-23fc-4ac6-894b-fa1acf438454"/>
    <ds:schemaRef ds:uri="http://www.w3.org/XML/1998/namespace"/>
    <ds:schemaRef ds:uri="http://purl.org/dc/dcmitype/"/>
    <ds:schemaRef ds:uri="http://purl.org/dc/elements/1.1/"/>
  </ds:schemaRefs>
</ds:datastoreItem>
</file>

<file path=customXml/itemProps3.xml><?xml version="1.0" encoding="utf-8"?>
<ds:datastoreItem xmlns:ds="http://schemas.openxmlformats.org/officeDocument/2006/customXml" ds:itemID="{1DE7A4D9-C4AA-4675-AD37-F361DE6723F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IeM IC amata vietas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Inga Osina</dc:creator>
  <cp:keywords/>
  <dc:description/>
  <cp:lastModifiedBy>Inga Kola</cp:lastModifiedBy>
  <cp:revision/>
  <cp:lastPrinted>2025-07-16T11:59:22Z</cp:lastPrinted>
  <dcterms:created xsi:type="dcterms:W3CDTF">2023-05-13T03:25:45Z</dcterms:created>
  <dcterms:modified xsi:type="dcterms:W3CDTF">2025-07-24T11:36:39Z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0x01010073FA6EFDCBF8EF44B0602C0F1CC13B86</vt:lpwstr>
  </property>
  <property fmtid="{D5CDD505-2E9C-101B-9397-08002B2CF9AE}" pid="3" name="MediaServiceImageTags">
    <vt:lpwstr/>
  </property>
</Properties>
</file>