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mc:AlternateContent xmlns:mc="http://schemas.openxmlformats.org/markup-compatibility/2006">
    <mc:Choice Requires="x15">
      <x15ac:absPath xmlns:x15ac="http://schemas.microsoft.com/office/spreadsheetml/2010/11/ac" url="C:\Users\Vanesa.Silvestrova\Downloads\"/>
    </mc:Choice>
  </mc:AlternateContent>
  <xr:revisionPtr revIDLastSave="0" documentId="8_{0527D693-4D79-40E0-A27D-13877D4C975D}" xr6:coauthVersionLast="36" xr6:coauthVersionMax="36" xr10:uidLastSave="{00000000-0000-0000-0000-000000000000}"/>
  <bookViews>
    <workbookView xWindow="0" yWindow="0" windowWidth="28800" windowHeight="8205" xr2:uid="{00000000-000D-0000-FFFF-FFFF00000000}"/>
  </bookViews>
  <sheets>
    <sheet name="Skaits un izdevumi" sheetId="2" r:id="rId1"/>
    <sheet name="MK lēmumi" sheetId="4" r:id="rId2"/>
  </sheets>
  <calcPr calcId="191029"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9" i="4" l="1"/>
  <c r="F29" i="4"/>
  <c r="D29" i="4"/>
  <c r="G29" i="4" l="1"/>
  <c r="N32" i="4" l="1"/>
  <c r="L29" i="4"/>
  <c r="L33" i="4" s="1"/>
  <c r="K29" i="4"/>
  <c r="I29" i="4"/>
  <c r="H29" i="4"/>
  <c r="N28" i="4"/>
  <c r="M28" i="4"/>
  <c r="N27" i="4"/>
  <c r="M27" i="4"/>
  <c r="N26" i="4"/>
  <c r="M26" i="4"/>
  <c r="N25" i="4"/>
  <c r="M25" i="4"/>
  <c r="N24" i="4"/>
  <c r="M24" i="4"/>
  <c r="N23" i="4"/>
  <c r="M23" i="4"/>
  <c r="M22" i="4"/>
  <c r="L22" i="4"/>
  <c r="J22" i="4"/>
  <c r="N22" i="4" s="1"/>
  <c r="N21" i="4"/>
  <c r="M21" i="4"/>
  <c r="N20" i="4"/>
  <c r="M20" i="4"/>
  <c r="L20" i="4"/>
  <c r="J20" i="4"/>
  <c r="N19" i="4"/>
  <c r="M19" i="4"/>
  <c r="N18" i="4"/>
  <c r="M18" i="4"/>
  <c r="N17" i="4"/>
  <c r="M17" i="4"/>
  <c r="N16" i="4"/>
  <c r="M16" i="4"/>
  <c r="N15" i="4"/>
  <c r="M15" i="4"/>
  <c r="N14" i="4"/>
  <c r="M14" i="4"/>
  <c r="N13" i="4"/>
  <c r="M13" i="4"/>
  <c r="N12" i="4"/>
  <c r="M12" i="4"/>
  <c r="N11" i="4"/>
  <c r="M11" i="4"/>
  <c r="N10" i="4"/>
  <c r="M10" i="4"/>
  <c r="N9" i="4"/>
  <c r="M9" i="4"/>
  <c r="N8" i="4"/>
  <c r="M8" i="4"/>
  <c r="N7" i="4"/>
  <c r="M7" i="4"/>
  <c r="N6" i="4"/>
  <c r="M6" i="4"/>
  <c r="N5" i="4"/>
  <c r="M5" i="4"/>
  <c r="J5" i="4"/>
  <c r="H5" i="4"/>
  <c r="M29" i="4" l="1"/>
  <c r="N33" i="4"/>
  <c r="N29" i="4"/>
  <c r="J29" i="4"/>
  <c r="J33" i="4" s="1"/>
  <c r="G48" i="2" l="1"/>
  <c r="I26" i="2" l="1"/>
  <c r="I27" i="2"/>
  <c r="I28" i="2"/>
  <c r="I29" i="2"/>
  <c r="I30" i="2"/>
  <c r="I31" i="2"/>
  <c r="I32" i="2"/>
  <c r="I33" i="2"/>
  <c r="I34" i="2"/>
  <c r="I35" i="2"/>
  <c r="I36" i="2"/>
  <c r="I37" i="2"/>
  <c r="I38" i="2"/>
  <c r="I39" i="2"/>
  <c r="I40" i="2"/>
  <c r="I41" i="2"/>
  <c r="I42" i="2"/>
  <c r="I43" i="2"/>
  <c r="I44" i="2"/>
  <c r="I45" i="2"/>
  <c r="I46" i="2"/>
  <c r="I47" i="2"/>
  <c r="I25" i="2"/>
  <c r="I50" i="2"/>
  <c r="I51" i="2" s="1"/>
  <c r="I6" i="2"/>
  <c r="C48" i="2"/>
  <c r="D48" i="2"/>
  <c r="E48" i="2"/>
  <c r="F48" i="2"/>
  <c r="H48" i="2"/>
  <c r="I48" i="2" l="1"/>
  <c r="E51" i="2"/>
  <c r="G51" i="2" l="1"/>
</calcChain>
</file>

<file path=xl/sharedStrings.xml><?xml version="1.0" encoding="utf-8"?>
<sst xmlns="http://schemas.openxmlformats.org/spreadsheetml/2006/main" count="404" uniqueCount="207">
  <si>
    <t>Nr.p.k.</t>
  </si>
  <si>
    <t xml:space="preserve">2024.gads </t>
  </si>
  <si>
    <t xml:space="preserve">2025.gads </t>
  </si>
  <si>
    <t xml:space="preserve">vieglie transportlīdzekļi </t>
  </si>
  <si>
    <t xml:space="preserve">apvidus transportlīdzekļi </t>
  </si>
  <si>
    <t xml:space="preserve">skaits </t>
  </si>
  <si>
    <t>izdevumi</t>
  </si>
  <si>
    <t xml:space="preserve">mikroautobusi aprīkojuma pārvadāšanai </t>
  </si>
  <si>
    <t xml:space="preserve">KOPĀ </t>
  </si>
  <si>
    <t>Nosaukums</t>
  </si>
  <si>
    <t xml:space="preserve">Mikroautobuss (pasažieru, 16 vietas) </t>
  </si>
  <si>
    <t>Specializētais štāba transportlīdzeklis</t>
  </si>
  <si>
    <t xml:space="preserve">Autobuss </t>
  </si>
  <si>
    <t xml:space="preserve">Konteinera vedējs ar kravas kasti (8x4)  </t>
  </si>
  <si>
    <t xml:space="preserve">Konteinera vedējs ar platformu (8x4) </t>
  </si>
  <si>
    <t xml:space="preserve">Specializētais bāzes transportlīdzeklis </t>
  </si>
  <si>
    <t xml:space="preserve">Ugunsdzēsības autocisterna ar pacēlāju 
</t>
  </si>
  <si>
    <t>Glābšanas un ķīmijas transportlīdzeklis (6x6)</t>
  </si>
  <si>
    <t>Vieglais transportlīdzeklis ar 6 sēdvietām</t>
  </si>
  <si>
    <t>Konteineris naftas produktu savākšanai</t>
  </si>
  <si>
    <t>Sagruvuma konteineris</t>
  </si>
  <si>
    <t xml:space="preserve">Plūdu konteneris 
</t>
  </si>
  <si>
    <t xml:space="preserve">Savvaļas ugunsgrēku konteneris 
</t>
  </si>
  <si>
    <t xml:space="preserve">Dekontaminācijas konteneris 
</t>
  </si>
  <si>
    <t xml:space="preserve">Putu koncentrāta konteneris 
</t>
  </si>
  <si>
    <t>Ūdens konteineris</t>
  </si>
  <si>
    <t>Štāba konteineris</t>
  </si>
  <si>
    <t>Iekšzemes ūdeņu norobežojošo bonu konteineris</t>
  </si>
  <si>
    <t>Uz ERAF attiecināmo Speciālo ugunsdzēsības un glābšanas transportlīdzekļu iegāde pa gadiem un izdevumi</t>
  </si>
  <si>
    <t>Sūkņu un spiedvadu konteinera sistēma (komplekts)</t>
  </si>
  <si>
    <t xml:space="preserve">Līguma Nr. </t>
  </si>
  <si>
    <t xml:space="preserve">Apkopes izmaksas </t>
  </si>
  <si>
    <t>Līguma noslēgšanas datums</t>
  </si>
  <si>
    <t xml:space="preserve">Iekļauts transportlīdzekļa izmaksās </t>
  </si>
  <si>
    <t>22-6.7/234</t>
  </si>
  <si>
    <t>17.12.2024.</t>
  </si>
  <si>
    <t>Summa, kura ir norādīta šajā tabulā ir tikai 6 transportlīdzekļu summa ar PVN bez tehniskām apkopēm.</t>
  </si>
  <si>
    <t>22-6.7/189</t>
  </si>
  <si>
    <t>31.10.2024.</t>
  </si>
  <si>
    <t>22-6.7/238</t>
  </si>
  <si>
    <t>18.12.2024.</t>
  </si>
  <si>
    <t>22-6.7/142</t>
  </si>
  <si>
    <t>13 950,05 (bez PVN)</t>
  </si>
  <si>
    <t>22.08.2024.</t>
  </si>
  <si>
    <t>22-6.7/141</t>
  </si>
  <si>
    <t>64 704,00 (bez PVN)</t>
  </si>
  <si>
    <t>22-6.7/137</t>
  </si>
  <si>
    <t>11 181,35 (bez PVN)</t>
  </si>
  <si>
    <t>21.08.2024.</t>
  </si>
  <si>
    <t>22-6.7/132</t>
  </si>
  <si>
    <t>2 417,84 (bez PVN)</t>
  </si>
  <si>
    <t>3 621,34 (bez PVN)</t>
  </si>
  <si>
    <t>09.08.2024.</t>
  </si>
  <si>
    <t>19.06.2024.</t>
  </si>
  <si>
    <t>22-6.7/99</t>
  </si>
  <si>
    <t>158 954,25 (bez PVN)</t>
  </si>
  <si>
    <t>22-6.7/78</t>
  </si>
  <si>
    <t>27.05.2024.</t>
  </si>
  <si>
    <t>8 366,38 (bez PVN)</t>
  </si>
  <si>
    <t>13.05.2024.</t>
  </si>
  <si>
    <t>22-6.7/62</t>
  </si>
  <si>
    <t>40 970,88 (bez PVN)</t>
  </si>
  <si>
    <t>22-6.7/53</t>
  </si>
  <si>
    <t>09.04.2024.</t>
  </si>
  <si>
    <t>7 312,86 (bez PVN)</t>
  </si>
  <si>
    <t>Summa, kura ir norādīta šajā tabulā ir:                                             - 6 transportlīdzekļu summa ar PVN bez tehniskām apkopēm                            - piegādes izmaskas                             - OCTA                                                              - reģistrācija CSDD                                                   - reģistrācija par bīstamo iekārtu</t>
  </si>
  <si>
    <t>Summa, kura ir norādīta šajā tabulā ir:                                             - 11 transportlīdzekļu summa ar PVN bez tehniskām apkopēm                            - piegādes izmaskas                             - OCTA                                                   - reģistrācija CSDD kā operatīvais transportlīdzeklis</t>
  </si>
  <si>
    <t>Summa, kura ir norādīta šajā tabulā ir:                                             - 5 transportlīdzekļu summa ar PVN bez tehniskām apkopēm                            - piegādes izmaskas                             - OCTA                                                 - reģistrācija CSDD</t>
  </si>
  <si>
    <t>Summa, kura ir norādīta šajā tabulā ir:                                             - 6 transportlīdzekļu summa ar PVN bez tehniskām apkopēm                            - piegādes izmaskas                             - OCTA                                                 - reģistrācija CSDD</t>
  </si>
  <si>
    <t>Summa, kura ir norādīta šajā tabulā ir:                                             - 1 transportlīdzekļa summa ar PVN bez tehniskām apkopēm                            - piegādes izmaskas                             - OCTA                                                 - reģistrācija CSDD                           - pirmreizējā tehniskā apskate</t>
  </si>
  <si>
    <t>Summa, kura ir norādīta šajā tabulā ir:                                             - 2 transportlīdzekļu summa ar PVN bez tehniskām apkopēm                            - piegādes izmaskas                             - OCTA                                                 - reģistrācija CSDD kā operatīvais transportlīdzeklis</t>
  </si>
  <si>
    <t>Summa, kura ir norādīta šajā tabulā ir:                                             - 91 transportlīdzekļu summa ar PVN bez tehniskām apkopēm                            - piegādes izmaskas                             - OCTA                                                 - reģistrācija CSDD kā operatīvais transportlīdzeklis</t>
  </si>
  <si>
    <t>Summa, kura ir norādīta šajā tabulā ir:                                             - 18 transportlīdzekļa summa ar PVN bez tehniskām apkopēm                            - piegādes izmaskas                             - OCTA                                                 - reģistrācija CSDD                           - pirmreizējā tehniskā apskate</t>
  </si>
  <si>
    <t>Summa, kura ir norādīta šajā tabulā ir:                                             - 36 transportlīdzekļa summa ar PVN bez tehniskām apkopēm                            - piegādes izmaskas                             - OCTA                                                 - reģistrācija CSDD                           - pirmreizējā tehniskā apskate</t>
  </si>
  <si>
    <t>Summa, kura ir norādīta šajā tabulā ir:                                             - 2 transportlīdzekļa summa ar PVN bez tehniskām apkopēm                            - piegādes izmaskas                             - OCTA                                                 - reģistrācija CSDD                           - pirmreizējā tehniskā apskate</t>
  </si>
  <si>
    <t>101 388,00 (bez PVN)</t>
  </si>
  <si>
    <t>22-6.7/139</t>
  </si>
  <si>
    <t>22-6.7/140</t>
  </si>
  <si>
    <t>30435,00 (bez PVN)</t>
  </si>
  <si>
    <t>6087,00 (bez PVN)</t>
  </si>
  <si>
    <t>Summa, kura ir norādīta šajā tabulā ir tikai 5 konteinervedēju summa ar PVN bez tehniskām apkopēm.</t>
  </si>
  <si>
    <t>Summa, kura ir norādīta šajā tabulā ir tikai  1 konteinervedēja summa ar PVN bez tehniskām apkopēm.</t>
  </si>
  <si>
    <t>22-6.7/66</t>
  </si>
  <si>
    <t>22-6.7/64</t>
  </si>
  <si>
    <t>22-6.7/65</t>
  </si>
  <si>
    <t>5 220,00 (bez PVN)</t>
  </si>
  <si>
    <t>20.05.2024.</t>
  </si>
  <si>
    <t>Summa, kas norādīta šajā tabulā ir:
 - 6 ūdens konteineru summa ar PVN bez tehniskajām apkopēm (2 gadi);
 - un konteinera aprīkojums</t>
  </si>
  <si>
    <t>2 260,00 (bez PVN)</t>
  </si>
  <si>
    <t>750,00 (bez PVN)</t>
  </si>
  <si>
    <t>Summa, kas norādīta šajā tabulā ir:
 - 2 štāba konteineru summa ar PVN bez tehniskajām apkopēm (2 gadi);
 - un konteinera aprīkojums</t>
  </si>
  <si>
    <t>Summa, kas norādīta šajā tabulā ir:
 - 1 iekšzemes ūdeņu norobežojošo bonu konteinera summa ar PVN bez tehniskajām apkopēm (2 gadi);
 - un konteinera aprīkojums</t>
  </si>
  <si>
    <t>22-6.7/34</t>
  </si>
  <si>
    <t>Līgums nav noslēgts</t>
  </si>
  <si>
    <t>48 500,00 (bez PVN)</t>
  </si>
  <si>
    <t>31.01.2025.</t>
  </si>
  <si>
    <t>Plānotā apkopju summa 1 140,00 bez PVN</t>
  </si>
  <si>
    <t>Plānotā apkopju summa 4 020,00 bez   PVN</t>
  </si>
  <si>
    <t>Plānotā apkopju summa 1 310,00 bez PVN</t>
  </si>
  <si>
    <t>Plānotā apkopju summa 2 100,00 bez PVN</t>
  </si>
  <si>
    <t>Plānotā apkopju summa 2 260,00 bez PVN</t>
  </si>
  <si>
    <t>Plānotā apkopju summa 930,00 bez PVN</t>
  </si>
  <si>
    <t>6 142,00 (bez PVN)</t>
  </si>
  <si>
    <t>6 637,00 (bez PVN)</t>
  </si>
  <si>
    <t>07.06.2023.</t>
  </si>
  <si>
    <t>22-6.7/112</t>
  </si>
  <si>
    <t>22-6.7/110</t>
  </si>
  <si>
    <t>22-6.7/111</t>
  </si>
  <si>
    <t>22-6.7/114</t>
  </si>
  <si>
    <t>Līgums noslēgts par 5 gab. ugunsdzēsības autocisternas Scania P370 4x4, summā iekļautas piegādes izmaksas, OCTA, reģistrācija CSDD un speciālais aprīkojums</t>
  </si>
  <si>
    <t>Līgums noslēgts par 1 gab. ugunsdzēsības autocisternu Scania P370 6x6 ar 6 sēdvietām, summā iekļautas piegādes izmaksas, OCTA, reģistrācija CSDD un speciālais aprīkojums</t>
  </si>
  <si>
    <t>Līgums noslēgts par 1 gab. ugunsdzēsības autocisternu Scania P370 4x4, summā iekļautas piegādes izmaksas, OCTA, reģistrācija CSDD un speciālais aprīkojums</t>
  </si>
  <si>
    <t>30 710,00 (bez PVN)</t>
  </si>
  <si>
    <t>31.07.2023.</t>
  </si>
  <si>
    <t>22-6.7/138</t>
  </si>
  <si>
    <t>22-6.7/113</t>
  </si>
  <si>
    <t>Līgums noslēgts par 1 gab. ugunsdzēsības autocisternu Scania R370 6x6 ar 3 sēdvietām, summā iekļautas piegādes izmaksas, OCTA, reģistrācija CSDD un speciālais aprīkojums</t>
  </si>
  <si>
    <t>05.09.2023.</t>
  </si>
  <si>
    <t>22-6.7/162</t>
  </si>
  <si>
    <t>22-6.7/163</t>
  </si>
  <si>
    <t>22-6.7/164</t>
  </si>
  <si>
    <t>39 822,00 (bez PVN)</t>
  </si>
  <si>
    <t>Līgums noslēgts par 6 gab. ugunsdzēsības autocisternām Scania R370 6x6 ar 3 sēdvietām, summā iekļautas piegādes izmaksas, OCTA, reģistrācija CSDD un speciālais aprīkojums</t>
  </si>
  <si>
    <t>17.07.2023.</t>
  </si>
  <si>
    <t>22-6.7/123</t>
  </si>
  <si>
    <t>22-6.7/124</t>
  </si>
  <si>
    <t>22-6.7/125</t>
  </si>
  <si>
    <t>Līgums noslēgts par 6 gab. ugunsdzēsības autocisternām Scania P370 6x6 ar 6 sēdvietām, summā iekļautas piegādes izmaksas, OCTA, reģistrācija CSDD un speciālais aprīkojums</t>
  </si>
  <si>
    <t>Līgums noslēgts par 5 gab. ugunsdzēsības autocisternām Scania P370 6x6 ar 6 sēdvietām, summā iekļautas piegādes izmaksas, OCTA, reģistrācija CSDD un speciālais aprīkojums</t>
  </si>
  <si>
    <t>33 185,00 (bez PVN)</t>
  </si>
  <si>
    <t>24.05.2023.</t>
  </si>
  <si>
    <t>22-6.7/101</t>
  </si>
  <si>
    <t>22-6.7/102</t>
  </si>
  <si>
    <t>22-6.7/103</t>
  </si>
  <si>
    <t>17 250,00 (bez PVN)</t>
  </si>
  <si>
    <t>Līgums noslēgts par 10 gab.  paaugstinātas caurgājības ugunsdzēsības un glābšanas darbu autocisternas ar aprīkojumu Mercedes Benz Unimog U023 4x4, summā iekļautas piegādes izmaksas, OCTA, reģistrācija CSDD un speciālais aprīkojums</t>
  </si>
  <si>
    <t>22-6.7/30</t>
  </si>
  <si>
    <t xml:space="preserve">Līgums noslēgts par 24 gab. ugunsdzēsības autocisternas 6x6 ar 6 sēdvietām iegādi, summā iekļautas piegādes izmaksas, OCTA, reģistrācija CSDD un speciālais aprīkojums. </t>
  </si>
  <si>
    <t>22-6.7/29</t>
  </si>
  <si>
    <t xml:space="preserve">Līgums noslēgts par 40 gab. ugunsdzēsības autocisternas 4x4 iegādi, summā iekļautas piegādes izmaksas, OCTA, reģistrācija CSDD un speciālais aprīkojums. </t>
  </si>
  <si>
    <t>22.02.2024.</t>
  </si>
  <si>
    <t>166 392,00 (bez PVN)</t>
  </si>
  <si>
    <t>256 520,00 (bez PVN)</t>
  </si>
  <si>
    <t>Summā ietilpst konteneru piegāde un konteinera aprīkojums</t>
  </si>
  <si>
    <t xml:space="preserve">Iepirkuma numurs </t>
  </si>
  <si>
    <t xml:space="preserve">Iepirkuma nosaukums </t>
  </si>
  <si>
    <t>IeM NVA 2022/63</t>
  </si>
  <si>
    <t>IeM NVA 2020/99</t>
  </si>
  <si>
    <t>IeM NVA 2023/105</t>
  </si>
  <si>
    <t>Speciālo ugunsdzēsības un glābšanas transportlīdzekļu ar aprīkojumu iegāde</t>
  </si>
  <si>
    <t>IeM NVA 2023/43</t>
  </si>
  <si>
    <t>IeM NVA 2023/82</t>
  </si>
  <si>
    <t>IeM VUGD 2023/28</t>
  </si>
  <si>
    <t>IeM NVA 2023/122</t>
  </si>
  <si>
    <t>IeM NVA 2023/53</t>
  </si>
  <si>
    <t>IeM NVA 2024/09</t>
  </si>
  <si>
    <t>IeM NVA 2024/26</t>
  </si>
  <si>
    <t>IeM NVA 2024/85</t>
  </si>
  <si>
    <t>IeM NVA 2024/72</t>
  </si>
  <si>
    <t>IeM VUGD 2024/22</t>
  </si>
  <si>
    <t>IeM VUGD 2024/41</t>
  </si>
  <si>
    <t>Atklāts konkurss "Specializēto konteineru piegāde"</t>
  </si>
  <si>
    <t>Konkursa procedūra ar sarunāms "Specializēto konteineru piegāde"</t>
  </si>
  <si>
    <t>Atklāts konkurss "Vieglo transportlīdzekļu Valsts ugunsdzēsības un glābšanas dienesta vajadzībām piegāde"</t>
  </si>
  <si>
    <t>Konkursa procedūra ar sarunām "Specializēto transportlīdzekļu (ķīmijas auto, glābšanas auto) iegāde"</t>
  </si>
  <si>
    <t>Atklāts konkurss "Autocisternu ar pacēlāju piegāde Valsts ugunsdzēsības un glābšanas dienesta vajadzībām"</t>
  </si>
  <si>
    <t>Sarunu procedūra "Mikroautobusu iegāde IeM iestāžu vajadzībām"</t>
  </si>
  <si>
    <t>Atklāts konkurss "Konteinera vedēju un vilcēja-evakuatora iegāde"</t>
  </si>
  <si>
    <t>Atklāts konkurss "Autobusu iegāde Valsts ugunsdzēsības un glābšanas dienesta vajadzībām"</t>
  </si>
  <si>
    <t>Atklāts konkurss "Mikroautobusu iegāde IeM iestāžu vajadzībām"</t>
  </si>
  <si>
    <t>Atklāts konkurss "Konteineru ar aprīkojumu iegāde"</t>
  </si>
  <si>
    <t>Atklāts konkurss "Speciālo ugunsdzēsības un glābšanas transportlīdzekļu ar aprīkojumu iegāde"</t>
  </si>
  <si>
    <t>Atklāts konkurss "Paaugstinātas caurgājības ugunsdzēsības un glābšanas darbu autocisternu iegāde, noslēdzot vispārīgo vienošanos uz trīs gadiem"</t>
  </si>
  <si>
    <t>Atklāts konkurss "Speciālo ugunsdzēsības un glābšanas transportlīdzekļu ar aprīkojumu iegāde  (uz trīs gadiem)"</t>
  </si>
  <si>
    <t>Nodrošinājuma valsts aģentūra</t>
  </si>
  <si>
    <t xml:space="preserve">Valsts ugunsdzēsības un glābšanas dienests </t>
  </si>
  <si>
    <t xml:space="preserve">Iestāde, kura veic iepirkumu </t>
  </si>
  <si>
    <t>Kopā</t>
  </si>
  <si>
    <t>2023.gads</t>
  </si>
  <si>
    <t xml:space="preserve">MK lēmums, piešķirts finansējums </t>
  </si>
  <si>
    <t xml:space="preserve">2023.gads </t>
  </si>
  <si>
    <t xml:space="preserve">ugunsdzēsības cisternas </t>
  </si>
  <si>
    <t>MK 02.05.2023. rīkojums Nr.245 (23-TA-807)
(MK 02.05.2023. sēdes prot.Nr.24 10.§)</t>
  </si>
  <si>
    <t>MK 10.04.2024. rīkojums Nr.260 (24-TA-548) 
(MK 10.04.2024. sēdes prot. Nr. 15 13. §)</t>
  </si>
  <si>
    <t>MK 24.07.2024. rīkojums Nr.625 (24-TA-1654)
(MK 24.07.2024. sēdes prot. Nr. 30 42. §)</t>
  </si>
  <si>
    <t>Ugunsdzēsības autocisterna ar pacēlāju</t>
  </si>
  <si>
    <t xml:space="preserve">MK 23.10.2024. rīkojums Nr.850 (24-TA-2115)
(MK 23.10.2024. sēdes prot. Nr.45  11.§) </t>
  </si>
  <si>
    <t xml:space="preserve">MK 25.02.2025. rīkojums Nr.102 (25-TA-100) (MK 25.02.2025. sēdes prot. Nr.8 8. §) </t>
  </si>
  <si>
    <t>Plūdu konteineri</t>
  </si>
  <si>
    <t xml:space="preserve">Savvaļas ugunsgrēku konteineris 
</t>
  </si>
  <si>
    <t>Dekontaminācijas konteineris</t>
  </si>
  <si>
    <t xml:space="preserve">Putu koncentrāta konteineris 
</t>
  </si>
  <si>
    <t>KOPĀ:</t>
  </si>
  <si>
    <t>Sandra</t>
  </si>
  <si>
    <t>starpība</t>
  </si>
  <si>
    <t xml:space="preserve"> Piešķirts finansējums</t>
  </si>
  <si>
    <t>2024.gads</t>
  </si>
  <si>
    <t>2025.gads</t>
  </si>
  <si>
    <t>izdevumi (fakts)</t>
  </si>
  <si>
    <t>izdevumi (plāns)</t>
  </si>
  <si>
    <t>MK 10.12.2024. rīkojums Nr.1068 (24-TA-2891) (MK 10.12.2024. sēdes prot. Nr.52 36.§)
MK 18.03.2025. rīkojums Nr. 157 (25-TA-99) (MK 18.03.2025. sēdes prot. Nr. 11 12. §)</t>
  </si>
  <si>
    <t>skaits (iegāde)</t>
  </si>
  <si>
    <t>izdevumi (fakts+plāns)</t>
  </si>
  <si>
    <t xml:space="preserve">vieglie apvidus transportlīdzekļi (pasažieru 9 vietas) </t>
  </si>
  <si>
    <t xml:space="preserve">vieglie transportlīdzekļi (pasažieru 9 vietas) </t>
  </si>
  <si>
    <t>Uz ERAF attiecināmo Speciālo ugunsdzēsības un glābšanas transportlīdzekļu iegāde un izdevumi pa gadiem</t>
  </si>
  <si>
    <t>Pielikums
Tiesību akta projekta "Eiropas Savienības kohēzijas politikas programmas 2021.–2027.gadam 2.1.3. specifiskā atbalsta mērķa “Veicināt pielāgošanos klimata pārmaiņām, risku novēršanu un noturību pret katastrofām” 2.1.3.3. pasākuma “Katastrofu risku mazināšanas pasākumi” otrās projektu iesniegumu atlases kārtas īstenošanas noteikumi" sākotnējās ietekmes (ex-ante) novērtējuma ziņojumam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</si>
</sst>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0.0"/>
  </numFmts>
  <fonts count="8" x14ac:knownFonts="1">
    <font>
      <sz val="11"/>
      <color theme="1"/>
      <name val="Calibri"/>
      <family val="2"/>
      <charset val="186"/>
      <scheme val="minor"/>
    </font>
    <font>
      <sz val="11"/>
      <color theme="1"/>
      <name val="Calibri"/>
      <family val="2"/>
      <charset val="186"/>
      <scheme val="minor"/>
    </font>
    <font>
      <sz val="10"/>
      <color theme="1"/>
      <name val="Calibri"/>
      <family val="2"/>
      <charset val="186"/>
      <scheme val="minor"/>
    </font>
    <font>
      <sz val="10"/>
      <color rgb="FFFF0000"/>
      <name val="Calibri"/>
      <family val="2"/>
      <charset val="186"/>
      <scheme val="minor"/>
    </font>
    <font>
      <b/>
      <sz val="10"/>
      <color theme="1"/>
      <name val="Calibri"/>
      <family val="2"/>
      <charset val="186"/>
      <scheme val="minor"/>
    </font>
    <font>
      <sz val="10"/>
      <name val="Calibri"/>
      <family val="2"/>
      <charset val="186"/>
      <scheme val="minor"/>
    </font>
    <font>
      <sz val="10"/>
      <color theme="1"/>
      <name val="Calibri"/>
      <family val="2"/>
      <charset val="186"/>
    </font>
    <font>
      <sz val="10"/>
      <color theme="1"/>
      <name val="Times New Roman"/>
      <family val="1"/>
      <charset val="186"/>
    </font>
  </fonts>
  <fills count="9">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rgb="FFFFFF00"/>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theme="6" tint="0.79998168889431442"/>
        <bgColor indexed="64"/>
      </patternFill>
    </fill>
  </fills>
  <borders count="19">
    <border>
      <left/>
      <right/>
      <top/>
      <bottom/>
      <diagonal/>
    </border>
    <border>
      <left style="thin">
        <color theme="2" tint="-0.24994659260841701"/>
      </left>
      <right style="thin">
        <color theme="2" tint="-0.24994659260841701"/>
      </right>
      <top style="thin">
        <color theme="2" tint="-0.24994659260841701"/>
      </top>
      <bottom style="thin">
        <color theme="2" tint="-0.24994659260841701"/>
      </bottom>
      <diagonal/>
    </border>
    <border>
      <left style="thin">
        <color theme="2" tint="-0.24994659260841701"/>
      </left>
      <right/>
      <top style="thin">
        <color theme="2" tint="-0.24994659260841701"/>
      </top>
      <bottom style="thin">
        <color theme="2" tint="-0.2499465926084170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theme="2" tint="-0.24994659260841701"/>
      </left>
      <right style="thin">
        <color theme="2" tint="-0.24994659260841701"/>
      </right>
      <top/>
      <bottom/>
      <diagonal/>
    </border>
    <border>
      <left style="thin">
        <color theme="2" tint="-0.24994659260841701"/>
      </left>
      <right style="thin">
        <color theme="2" tint="-0.24994659260841701"/>
      </right>
      <top/>
      <bottom style="thin">
        <color theme="2" tint="-0.24994659260841701"/>
      </bottom>
      <diagonal/>
    </border>
    <border>
      <left/>
      <right/>
      <top/>
      <bottom style="thin">
        <color indexed="64"/>
      </bottom>
      <diagonal/>
    </border>
    <border>
      <left style="thin">
        <color theme="2" tint="-0.24994659260841701"/>
      </left>
      <right style="thin">
        <color theme="2" tint="-0.24994659260841701"/>
      </right>
      <top style="thin">
        <color theme="2" tint="-0.24994659260841701"/>
      </top>
      <bottom/>
      <diagonal/>
    </border>
    <border>
      <left/>
      <right style="thin">
        <color theme="2" tint="-0.24994659260841701"/>
      </right>
      <top style="thin">
        <color theme="2" tint="-0.24994659260841701"/>
      </top>
      <bottom style="thin">
        <color theme="2" tint="-0.24994659260841701"/>
      </bottom>
      <diagonal/>
    </border>
    <border>
      <left style="thin">
        <color indexed="64"/>
      </left>
      <right style="thin">
        <color theme="2" tint="-0.24994659260841701"/>
      </right>
      <top style="thin">
        <color indexed="64"/>
      </top>
      <bottom style="thin">
        <color theme="2" tint="-0.24994659260841701"/>
      </bottom>
      <diagonal/>
    </border>
    <border>
      <left style="thin">
        <color theme="2" tint="-0.24994659260841701"/>
      </left>
      <right/>
      <top style="thin">
        <color indexed="64"/>
      </top>
      <bottom style="thin">
        <color theme="2" tint="-0.24994659260841701"/>
      </bottom>
      <diagonal/>
    </border>
    <border>
      <left style="thin">
        <color indexed="64"/>
      </left>
      <right style="thin">
        <color theme="2" tint="-0.24994659260841701"/>
      </right>
      <top style="thin">
        <color theme="2" tint="-0.24994659260841701"/>
      </top>
      <bottom style="thin">
        <color theme="2" tint="-0.24994659260841701"/>
      </bottom>
      <diagonal/>
    </border>
    <border>
      <left style="thin">
        <color indexed="64"/>
      </left>
      <right style="thin">
        <color theme="2" tint="-0.24994659260841701"/>
      </right>
      <top/>
      <bottom/>
      <diagonal/>
    </border>
    <border>
      <left style="thin">
        <color indexed="64"/>
      </left>
      <right style="thin">
        <color theme="2" tint="-0.24994659260841701"/>
      </right>
      <top/>
      <bottom style="thin">
        <color theme="2" tint="-0.24994659260841701"/>
      </bottom>
      <diagonal/>
    </border>
    <border>
      <left style="thin">
        <color indexed="64"/>
      </left>
      <right style="thin">
        <color theme="2" tint="-0.24994659260841701"/>
      </right>
      <top style="thin">
        <color theme="2" tint="-0.24994659260841701"/>
      </top>
      <bottom style="thin">
        <color indexed="64"/>
      </bottom>
      <diagonal/>
    </border>
    <border>
      <left style="thin">
        <color theme="2" tint="-0.24994659260841701"/>
      </left>
      <right style="thin">
        <color theme="2" tint="-0.24994659260841701"/>
      </right>
      <top style="thin">
        <color theme="2" tint="-0.24994659260841701"/>
      </top>
      <bottom style="thin">
        <color indexed="64"/>
      </bottom>
      <diagonal/>
    </border>
    <border>
      <left style="thin">
        <color theme="2" tint="-0.24994659260841701"/>
      </left>
      <right/>
      <top style="thin">
        <color theme="2" tint="-0.24994659260841701"/>
      </top>
      <bottom style="thin">
        <color indexed="64"/>
      </bottom>
      <diagonal/>
    </border>
  </borders>
  <cellStyleXfs count="3">
    <xf numFmtId="0" fontId="0" fillId="0" borderId="0"/>
    <xf numFmtId="164" fontId="1" fillId="0" borderId="0" applyFont="0" applyFill="0" applyBorder="0" applyAlignment="0" applyProtection="0"/>
    <xf numFmtId="164" fontId="1" fillId="0" borderId="0" applyFont="0" applyFill="0" applyBorder="0" applyAlignment="0" applyProtection="0"/>
  </cellStyleXfs>
  <cellXfs count="178">
    <xf numFmtId="0" fontId="0" fillId="0" borderId="0" xfId="0"/>
    <xf numFmtId="4" fontId="2" fillId="4" borderId="1" xfId="0" applyNumberFormat="1" applyFont="1" applyFill="1" applyBorder="1" applyAlignment="1">
      <alignment horizontal="left" vertical="top" wrapText="1"/>
    </xf>
    <xf numFmtId="0" fontId="2" fillId="4" borderId="1" xfId="0" applyFont="1" applyFill="1" applyBorder="1" applyAlignment="1">
      <alignment horizontal="left" wrapText="1"/>
    </xf>
    <xf numFmtId="0" fontId="2" fillId="2" borderId="0" xfId="0" applyFont="1" applyFill="1" applyAlignment="1">
      <alignment wrapText="1"/>
    </xf>
    <xf numFmtId="0" fontId="2" fillId="0" borderId="0" xfId="0" applyFont="1" applyAlignment="1">
      <alignment wrapText="1"/>
    </xf>
    <xf numFmtId="0" fontId="2" fillId="2" borderId="0" xfId="0" applyFont="1" applyFill="1" applyAlignment="1">
      <alignment horizontal="center" wrapText="1"/>
    </xf>
    <xf numFmtId="0" fontId="2" fillId="0" borderId="0" xfId="0" applyFont="1" applyAlignment="1">
      <alignment horizontal="center" wrapText="1"/>
    </xf>
    <xf numFmtId="4" fontId="2" fillId="4" borderId="1" xfId="0" applyNumberFormat="1" applyFont="1" applyFill="1" applyBorder="1" applyAlignment="1">
      <alignment wrapText="1"/>
    </xf>
    <xf numFmtId="3" fontId="2" fillId="4" borderId="1" xfId="0" applyNumberFormat="1" applyFont="1" applyFill="1" applyBorder="1" applyAlignment="1">
      <alignment horizontal="center" wrapText="1"/>
    </xf>
    <xf numFmtId="1" fontId="2" fillId="4" borderId="1" xfId="0" applyNumberFormat="1" applyFont="1" applyFill="1" applyBorder="1" applyAlignment="1">
      <alignment wrapText="1"/>
    </xf>
    <xf numFmtId="0" fontId="2" fillId="4" borderId="0" xfId="0" applyFont="1" applyFill="1" applyAlignment="1">
      <alignment wrapText="1"/>
    </xf>
    <xf numFmtId="0" fontId="5" fillId="2" borderId="0" xfId="0" applyFont="1" applyFill="1" applyAlignment="1">
      <alignment wrapText="1"/>
    </xf>
    <xf numFmtId="0" fontId="5" fillId="4" borderId="0" xfId="0" applyFont="1" applyFill="1" applyAlignment="1">
      <alignment wrapText="1"/>
    </xf>
    <xf numFmtId="4" fontId="2" fillId="0" borderId="0" xfId="0" applyNumberFormat="1" applyFont="1" applyAlignment="1">
      <alignment vertical="top" wrapText="1"/>
    </xf>
    <xf numFmtId="1" fontId="2" fillId="0" borderId="0" xfId="0" applyNumberFormat="1" applyFont="1" applyAlignment="1">
      <alignment wrapText="1"/>
    </xf>
    <xf numFmtId="4" fontId="2" fillId="0" borderId="0" xfId="0" applyNumberFormat="1" applyFont="1" applyAlignment="1">
      <alignment wrapText="1"/>
    </xf>
    <xf numFmtId="4" fontId="2" fillId="0" borderId="0" xfId="0" applyNumberFormat="1" applyFont="1" applyAlignment="1">
      <alignment horizontal="center" wrapText="1"/>
    </xf>
    <xf numFmtId="0" fontId="3" fillId="0" borderId="0" xfId="0" applyFont="1" applyAlignment="1">
      <alignment wrapText="1"/>
    </xf>
    <xf numFmtId="0" fontId="3" fillId="0" borderId="0" xfId="0" applyFont="1" applyAlignment="1">
      <alignment horizontal="center" wrapText="1"/>
    </xf>
    <xf numFmtId="4" fontId="3" fillId="0" borderId="0" xfId="0" applyNumberFormat="1" applyFont="1" applyAlignment="1">
      <alignment wrapText="1"/>
    </xf>
    <xf numFmtId="0" fontId="2" fillId="2" borderId="3" xfId="0" applyFont="1" applyFill="1" applyBorder="1" applyAlignment="1">
      <alignment wrapText="1"/>
    </xf>
    <xf numFmtId="0" fontId="2" fillId="2" borderId="3" xfId="0" applyFont="1" applyFill="1" applyBorder="1" applyAlignment="1">
      <alignment vertical="center" wrapText="1"/>
    </xf>
    <xf numFmtId="0" fontId="5" fillId="2" borderId="3" xfId="0" applyFont="1" applyFill="1" applyBorder="1" applyAlignment="1">
      <alignment vertical="center" wrapText="1"/>
    </xf>
    <xf numFmtId="0" fontId="2" fillId="2" borderId="3" xfId="0" applyFont="1" applyFill="1" applyBorder="1" applyAlignment="1">
      <alignment horizontal="center" vertical="center" wrapText="1"/>
    </xf>
    <xf numFmtId="4" fontId="2" fillId="2" borderId="3" xfId="0" applyNumberFormat="1" applyFont="1" applyFill="1" applyBorder="1" applyAlignment="1">
      <alignment horizontal="center" vertical="center" wrapText="1"/>
    </xf>
    <xf numFmtId="0" fontId="5" fillId="2" borderId="3" xfId="0" applyFont="1" applyFill="1" applyBorder="1" applyAlignment="1">
      <alignment horizontal="center" vertical="center" wrapText="1"/>
    </xf>
    <xf numFmtId="0" fontId="2" fillId="0" borderId="0" xfId="0" applyFont="1" applyAlignment="1">
      <alignment vertical="center" wrapText="1"/>
    </xf>
    <xf numFmtId="4" fontId="2" fillId="0" borderId="3" xfId="0" applyNumberFormat="1" applyFont="1" applyBorder="1" applyAlignment="1">
      <alignment horizontal="center" vertical="center" wrapText="1"/>
    </xf>
    <xf numFmtId="0" fontId="5" fillId="0" borderId="3" xfId="0" applyFont="1" applyFill="1" applyBorder="1" applyAlignment="1">
      <alignment wrapText="1"/>
    </xf>
    <xf numFmtId="0" fontId="2" fillId="0" borderId="3"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6" fillId="2" borderId="3" xfId="0" applyFont="1" applyFill="1" applyBorder="1" applyAlignment="1">
      <alignment horizontal="left" wrapText="1"/>
    </xf>
    <xf numFmtId="0" fontId="6" fillId="0" borderId="3" xfId="0" applyFont="1" applyBorder="1" applyAlignment="1">
      <alignment horizontal="left" wrapText="1"/>
    </xf>
    <xf numFmtId="0" fontId="5" fillId="2" borderId="5" xfId="0" applyFont="1" applyFill="1" applyBorder="1" applyAlignment="1">
      <alignment horizontal="center" vertical="center" wrapText="1"/>
    </xf>
    <xf numFmtId="14" fontId="2" fillId="2" borderId="3" xfId="0" applyNumberFormat="1" applyFont="1" applyFill="1" applyBorder="1" applyAlignment="1">
      <alignment horizontal="center" vertical="center" wrapText="1"/>
    </xf>
    <xf numFmtId="4" fontId="4" fillId="0" borderId="0" xfId="0" applyNumberFormat="1" applyFont="1" applyAlignment="1">
      <alignment horizontal="center" vertical="center" wrapText="1"/>
    </xf>
    <xf numFmtId="3" fontId="4" fillId="0" borderId="0" xfId="0" applyNumberFormat="1" applyFont="1" applyAlignment="1">
      <alignment horizontal="center" vertical="center" wrapText="1"/>
    </xf>
    <xf numFmtId="3" fontId="2" fillId="0" borderId="0" xfId="0" applyNumberFormat="1" applyFont="1" applyAlignment="1">
      <alignment wrapText="1"/>
    </xf>
    <xf numFmtId="1" fontId="4" fillId="3" borderId="3" xfId="0" applyNumberFormat="1" applyFont="1" applyFill="1" applyBorder="1" applyAlignment="1">
      <alignment horizontal="center" vertical="center" wrapText="1"/>
    </xf>
    <xf numFmtId="3" fontId="2" fillId="4" borderId="1" xfId="0" applyNumberFormat="1" applyFont="1" applyFill="1" applyBorder="1" applyAlignment="1">
      <alignment wrapText="1"/>
    </xf>
    <xf numFmtId="3" fontId="2" fillId="4" borderId="1" xfId="0" applyNumberFormat="1" applyFont="1" applyFill="1" applyBorder="1" applyAlignment="1">
      <alignment horizontal="left" wrapText="1"/>
    </xf>
    <xf numFmtId="0" fontId="4" fillId="3" borderId="1" xfId="0" applyFont="1" applyFill="1" applyBorder="1" applyAlignment="1">
      <alignment horizontal="center" vertical="center" wrapText="1"/>
    </xf>
    <xf numFmtId="3" fontId="2" fillId="2" borderId="1" xfId="0" applyNumberFormat="1" applyFont="1" applyFill="1" applyBorder="1" applyAlignment="1">
      <alignment horizontal="center" wrapText="1"/>
    </xf>
    <xf numFmtId="3" fontId="2" fillId="2" borderId="1" xfId="0" applyNumberFormat="1" applyFont="1" applyFill="1" applyBorder="1" applyAlignment="1">
      <alignment horizontal="left" vertical="top" wrapText="1"/>
    </xf>
    <xf numFmtId="3" fontId="2" fillId="2" borderId="1" xfId="0" applyNumberFormat="1" applyFont="1" applyFill="1" applyBorder="1" applyAlignment="1">
      <alignment wrapText="1"/>
    </xf>
    <xf numFmtId="3" fontId="2" fillId="2" borderId="2" xfId="0" applyNumberFormat="1" applyFont="1" applyFill="1" applyBorder="1" applyAlignment="1">
      <alignment wrapText="1"/>
    </xf>
    <xf numFmtId="3" fontId="5" fillId="2" borderId="1" xfId="0" applyNumberFormat="1" applyFont="1" applyFill="1" applyBorder="1" applyAlignment="1">
      <alignment horizontal="left" vertical="top" wrapText="1"/>
    </xf>
    <xf numFmtId="3" fontId="2" fillId="2" borderId="1" xfId="0" applyNumberFormat="1" applyFont="1" applyFill="1" applyBorder="1" applyAlignment="1">
      <alignment horizontal="left" wrapText="1"/>
    </xf>
    <xf numFmtId="3" fontId="5" fillId="2" borderId="1" xfId="0" applyNumberFormat="1" applyFont="1" applyFill="1" applyBorder="1" applyAlignment="1">
      <alignment horizontal="center" wrapText="1"/>
    </xf>
    <xf numFmtId="3" fontId="5" fillId="2" borderId="1" xfId="0" applyNumberFormat="1" applyFont="1" applyFill="1" applyBorder="1" applyAlignment="1">
      <alignment wrapText="1"/>
    </xf>
    <xf numFmtId="3" fontId="5" fillId="2" borderId="1" xfId="0" applyNumberFormat="1" applyFont="1" applyFill="1" applyBorder="1" applyAlignment="1">
      <alignment horizontal="left" wrapText="1"/>
    </xf>
    <xf numFmtId="3" fontId="2" fillId="2" borderId="1" xfId="0" applyNumberFormat="1" applyFont="1" applyFill="1" applyBorder="1" applyAlignment="1">
      <alignment vertical="top" wrapText="1"/>
    </xf>
    <xf numFmtId="4" fontId="2" fillId="2" borderId="1" xfId="0" applyNumberFormat="1" applyFont="1" applyFill="1" applyBorder="1" applyAlignment="1">
      <alignment horizontal="left" vertical="top" wrapText="1"/>
    </xf>
    <xf numFmtId="0" fontId="2" fillId="2" borderId="1" xfId="0" applyFont="1" applyFill="1" applyBorder="1" applyAlignment="1">
      <alignment horizontal="left" wrapText="1"/>
    </xf>
    <xf numFmtId="4" fontId="2" fillId="2" borderId="1" xfId="0" applyNumberFormat="1" applyFont="1" applyFill="1" applyBorder="1" applyAlignment="1">
      <alignment wrapText="1"/>
    </xf>
    <xf numFmtId="1" fontId="2" fillId="2" borderId="1" xfId="0" applyNumberFormat="1" applyFont="1" applyFill="1" applyBorder="1" applyAlignment="1">
      <alignment wrapText="1"/>
    </xf>
    <xf numFmtId="4" fontId="2" fillId="2" borderId="2" xfId="0" applyNumberFormat="1" applyFont="1" applyFill="1" applyBorder="1" applyAlignment="1">
      <alignment wrapText="1"/>
    </xf>
    <xf numFmtId="3" fontId="4" fillId="3" borderId="1" xfId="0" applyNumberFormat="1" applyFont="1" applyFill="1" applyBorder="1" applyAlignment="1">
      <alignment horizontal="center" vertical="center" wrapText="1"/>
    </xf>
    <xf numFmtId="1" fontId="4" fillId="3" borderId="1" xfId="0" applyNumberFormat="1" applyFont="1" applyFill="1" applyBorder="1" applyAlignment="1">
      <alignment horizontal="center" vertical="center" wrapText="1"/>
    </xf>
    <xf numFmtId="0" fontId="2" fillId="6" borderId="1" xfId="0" applyFont="1" applyFill="1" applyBorder="1" applyAlignment="1">
      <alignment horizontal="center" vertical="center" wrapText="1"/>
    </xf>
    <xf numFmtId="4" fontId="2" fillId="6" borderId="1" xfId="0" applyNumberFormat="1" applyFont="1" applyFill="1" applyBorder="1" applyAlignment="1">
      <alignment vertical="center" wrapText="1"/>
    </xf>
    <xf numFmtId="4" fontId="2" fillId="6" borderId="1" xfId="0" applyNumberFormat="1" applyFont="1" applyFill="1" applyBorder="1" applyAlignment="1">
      <alignment vertical="top" wrapText="1"/>
    </xf>
    <xf numFmtId="0" fontId="2" fillId="6" borderId="1" xfId="0" applyFont="1" applyFill="1" applyBorder="1" applyAlignment="1">
      <alignment wrapText="1"/>
    </xf>
    <xf numFmtId="3" fontId="2" fillId="6" borderId="1" xfId="0" applyNumberFormat="1" applyFont="1" applyFill="1" applyBorder="1" applyAlignment="1">
      <alignment wrapText="1"/>
    </xf>
    <xf numFmtId="3" fontId="2" fillId="6" borderId="1" xfId="0" applyNumberFormat="1" applyFont="1" applyFill="1" applyBorder="1" applyAlignment="1">
      <alignment horizontal="center" wrapText="1"/>
    </xf>
    <xf numFmtId="3" fontId="2" fillId="6" borderId="1" xfId="0" applyNumberFormat="1" applyFont="1" applyFill="1" applyBorder="1" applyAlignment="1">
      <alignment horizontal="right" wrapText="1"/>
    </xf>
    <xf numFmtId="4" fontId="2" fillId="6" borderId="1" xfId="0" applyNumberFormat="1" applyFont="1" applyFill="1" applyBorder="1" applyAlignment="1">
      <alignment wrapText="1"/>
    </xf>
    <xf numFmtId="1" fontId="2" fillId="6" borderId="1" xfId="0" applyNumberFormat="1" applyFont="1" applyFill="1" applyBorder="1" applyAlignment="1">
      <alignment wrapText="1"/>
    </xf>
    <xf numFmtId="0" fontId="2" fillId="5" borderId="1" xfId="0" applyFont="1" applyFill="1" applyBorder="1" applyAlignment="1">
      <alignment horizontal="center" vertical="center" wrapText="1"/>
    </xf>
    <xf numFmtId="4" fontId="2" fillId="5" borderId="1" xfId="0" applyNumberFormat="1" applyFont="1" applyFill="1" applyBorder="1" applyAlignment="1">
      <alignment horizontal="left" vertical="center" wrapText="1"/>
    </xf>
    <xf numFmtId="4" fontId="2" fillId="5" borderId="1" xfId="0" applyNumberFormat="1" applyFont="1" applyFill="1" applyBorder="1" applyAlignment="1">
      <alignment horizontal="left" vertical="top" wrapText="1"/>
    </xf>
    <xf numFmtId="0" fontId="2" fillId="5" borderId="1" xfId="0" applyFont="1" applyFill="1" applyBorder="1" applyAlignment="1">
      <alignment horizontal="left" wrapText="1"/>
    </xf>
    <xf numFmtId="3" fontId="2" fillId="5" borderId="1" xfId="0" applyNumberFormat="1" applyFont="1" applyFill="1" applyBorder="1" applyAlignment="1">
      <alignment horizontal="left" wrapText="1"/>
    </xf>
    <xf numFmtId="3" fontId="2" fillId="5" borderId="1" xfId="0" applyNumberFormat="1" applyFont="1" applyFill="1" applyBorder="1" applyAlignment="1">
      <alignment horizontal="center" wrapText="1"/>
    </xf>
    <xf numFmtId="3" fontId="2" fillId="5" borderId="1" xfId="0" applyNumberFormat="1" applyFont="1" applyFill="1" applyBorder="1" applyAlignment="1">
      <alignment wrapText="1"/>
    </xf>
    <xf numFmtId="4" fontId="2" fillId="5" borderId="1" xfId="0" applyNumberFormat="1" applyFont="1" applyFill="1" applyBorder="1" applyAlignment="1">
      <alignment wrapText="1"/>
    </xf>
    <xf numFmtId="1" fontId="2" fillId="5" borderId="1" xfId="0" applyNumberFormat="1" applyFont="1" applyFill="1" applyBorder="1" applyAlignment="1">
      <alignment wrapText="1"/>
    </xf>
    <xf numFmtId="4" fontId="5" fillId="5" borderId="1" xfId="0" applyNumberFormat="1" applyFont="1" applyFill="1" applyBorder="1" applyAlignment="1">
      <alignment horizontal="left" vertical="center" wrapText="1"/>
    </xf>
    <xf numFmtId="0" fontId="5" fillId="5" borderId="1" xfId="0" applyFont="1" applyFill="1" applyBorder="1" applyAlignment="1">
      <alignment horizontal="left" wrapText="1"/>
    </xf>
    <xf numFmtId="3" fontId="5" fillId="5" borderId="1" xfId="0" applyNumberFormat="1" applyFont="1" applyFill="1" applyBorder="1" applyAlignment="1">
      <alignment horizontal="left" wrapText="1"/>
    </xf>
    <xf numFmtId="3" fontId="5" fillId="5" borderId="1" xfId="0" applyNumberFormat="1" applyFont="1" applyFill="1" applyBorder="1" applyAlignment="1">
      <alignment horizontal="center" wrapText="1"/>
    </xf>
    <xf numFmtId="3" fontId="5" fillId="5" borderId="1" xfId="0" applyNumberFormat="1" applyFont="1" applyFill="1" applyBorder="1" applyAlignment="1">
      <alignment wrapText="1"/>
    </xf>
    <xf numFmtId="4" fontId="5" fillId="5" borderId="1" xfId="0" applyNumberFormat="1" applyFont="1" applyFill="1" applyBorder="1" applyAlignment="1">
      <alignment wrapText="1"/>
    </xf>
    <xf numFmtId="4" fontId="2" fillId="5" borderId="1" xfId="0" applyNumberFormat="1" applyFont="1" applyFill="1" applyBorder="1" applyAlignment="1">
      <alignment vertical="center" wrapText="1"/>
    </xf>
    <xf numFmtId="0" fontId="2" fillId="5" borderId="1" xfId="0" applyFont="1" applyFill="1" applyBorder="1" applyAlignment="1">
      <alignment wrapText="1"/>
    </xf>
    <xf numFmtId="0" fontId="2" fillId="7" borderId="1" xfId="0" applyFont="1" applyFill="1" applyBorder="1" applyAlignment="1">
      <alignment horizontal="center" vertical="center" wrapText="1"/>
    </xf>
    <xf numFmtId="4" fontId="2" fillId="7" borderId="1" xfId="0" applyNumberFormat="1" applyFont="1" applyFill="1" applyBorder="1" applyAlignment="1">
      <alignment horizontal="left" vertical="center" wrapText="1"/>
    </xf>
    <xf numFmtId="4" fontId="2" fillId="7" borderId="1" xfId="0" applyNumberFormat="1" applyFont="1" applyFill="1" applyBorder="1" applyAlignment="1">
      <alignment horizontal="left" vertical="top" wrapText="1"/>
    </xf>
    <xf numFmtId="0" fontId="2" fillId="7" borderId="1" xfId="0" applyFont="1" applyFill="1" applyBorder="1" applyAlignment="1">
      <alignment horizontal="left" wrapText="1"/>
    </xf>
    <xf numFmtId="3" fontId="2" fillId="7" borderId="1" xfId="0" applyNumberFormat="1" applyFont="1" applyFill="1" applyBorder="1" applyAlignment="1">
      <alignment horizontal="left" wrapText="1"/>
    </xf>
    <xf numFmtId="3" fontId="2" fillId="7" borderId="1" xfId="0" applyNumberFormat="1" applyFont="1" applyFill="1" applyBorder="1" applyAlignment="1">
      <alignment horizontal="center" wrapText="1"/>
    </xf>
    <xf numFmtId="3" fontId="2" fillId="7" borderId="1" xfId="0" applyNumberFormat="1" applyFont="1" applyFill="1" applyBorder="1" applyAlignment="1">
      <alignment wrapText="1"/>
    </xf>
    <xf numFmtId="4" fontId="2" fillId="7" borderId="1" xfId="0" applyNumberFormat="1" applyFont="1" applyFill="1" applyBorder="1" applyAlignment="1">
      <alignment wrapText="1"/>
    </xf>
    <xf numFmtId="1" fontId="2" fillId="7" borderId="1" xfId="0" applyNumberFormat="1" applyFont="1" applyFill="1" applyBorder="1" applyAlignment="1">
      <alignment wrapText="1"/>
    </xf>
    <xf numFmtId="0" fontId="2" fillId="4" borderId="1" xfId="0" applyFont="1" applyFill="1" applyBorder="1" applyAlignment="1">
      <alignment horizontal="center" vertical="center" wrapText="1"/>
    </xf>
    <xf numFmtId="4" fontId="2" fillId="4" borderId="1" xfId="0" applyNumberFormat="1" applyFont="1" applyFill="1" applyBorder="1" applyAlignment="1">
      <alignment horizontal="left" vertical="center" wrapText="1"/>
    </xf>
    <xf numFmtId="0" fontId="2" fillId="8" borderId="1" xfId="0" applyFont="1" applyFill="1" applyBorder="1" applyAlignment="1">
      <alignment horizontal="center" vertical="center" wrapText="1"/>
    </xf>
    <xf numFmtId="4" fontId="5" fillId="8" borderId="1" xfId="0" applyNumberFormat="1" applyFont="1" applyFill="1" applyBorder="1" applyAlignment="1">
      <alignment horizontal="left" vertical="center" wrapText="1"/>
    </xf>
    <xf numFmtId="4" fontId="5" fillId="8" borderId="1" xfId="0" applyNumberFormat="1" applyFont="1" applyFill="1" applyBorder="1" applyAlignment="1">
      <alignment horizontal="left" vertical="top" wrapText="1"/>
    </xf>
    <xf numFmtId="0" fontId="5" fillId="8" borderId="1" xfId="0" applyFont="1" applyFill="1" applyBorder="1" applyAlignment="1">
      <alignment horizontal="left" wrapText="1"/>
    </xf>
    <xf numFmtId="3" fontId="5" fillId="8" borderId="1" xfId="0" applyNumberFormat="1" applyFont="1" applyFill="1" applyBorder="1" applyAlignment="1">
      <alignment horizontal="left" wrapText="1"/>
    </xf>
    <xf numFmtId="3" fontId="5" fillId="8" borderId="1" xfId="0" applyNumberFormat="1" applyFont="1" applyFill="1" applyBorder="1" applyAlignment="1">
      <alignment horizontal="center" wrapText="1"/>
    </xf>
    <xf numFmtId="3" fontId="5" fillId="8" borderId="1" xfId="0" applyNumberFormat="1" applyFont="1" applyFill="1" applyBorder="1" applyAlignment="1">
      <alignment wrapText="1"/>
    </xf>
    <xf numFmtId="4" fontId="5" fillId="8" borderId="1" xfId="0" applyNumberFormat="1" applyFont="1" applyFill="1" applyBorder="1" applyAlignment="1">
      <alignment wrapText="1"/>
    </xf>
    <xf numFmtId="1" fontId="2" fillId="8" borderId="1" xfId="0" applyNumberFormat="1" applyFont="1" applyFill="1" applyBorder="1" applyAlignment="1">
      <alignment wrapText="1"/>
    </xf>
    <xf numFmtId="4" fontId="2" fillId="8" borderId="1" xfId="0" applyNumberFormat="1" applyFont="1" applyFill="1" applyBorder="1" applyAlignment="1">
      <alignment wrapText="1"/>
    </xf>
    <xf numFmtId="4" fontId="2" fillId="8" borderId="1" xfId="0" applyNumberFormat="1" applyFont="1" applyFill="1" applyBorder="1" applyAlignment="1">
      <alignment horizontal="left" vertical="center" wrapText="1"/>
    </xf>
    <xf numFmtId="0" fontId="2" fillId="8" borderId="1" xfId="0" applyFont="1" applyFill="1" applyBorder="1" applyAlignment="1">
      <alignment horizontal="left" wrapText="1"/>
    </xf>
    <xf numFmtId="3" fontId="2" fillId="8" borderId="1" xfId="0" applyNumberFormat="1" applyFont="1" applyFill="1" applyBorder="1" applyAlignment="1">
      <alignment horizontal="left" wrapText="1"/>
    </xf>
    <xf numFmtId="3" fontId="2" fillId="8" borderId="1" xfId="0" applyNumberFormat="1" applyFont="1" applyFill="1" applyBorder="1" applyAlignment="1">
      <alignment horizontal="center" wrapText="1"/>
    </xf>
    <xf numFmtId="3" fontId="2" fillId="8" borderId="1" xfId="0" applyNumberFormat="1" applyFont="1" applyFill="1" applyBorder="1" applyAlignment="1">
      <alignment wrapText="1"/>
    </xf>
    <xf numFmtId="0" fontId="2" fillId="3" borderId="1" xfId="0" applyFont="1" applyFill="1" applyBorder="1" applyAlignment="1">
      <alignment horizontal="center" vertical="center" wrapText="1"/>
    </xf>
    <xf numFmtId="4" fontId="2" fillId="3" borderId="1" xfId="0" applyNumberFormat="1" applyFont="1" applyFill="1" applyBorder="1" applyAlignment="1">
      <alignment horizontal="left" vertical="center" wrapText="1"/>
    </xf>
    <xf numFmtId="4" fontId="2" fillId="3" borderId="1" xfId="0" applyNumberFormat="1" applyFont="1" applyFill="1" applyBorder="1" applyAlignment="1">
      <alignment horizontal="left" vertical="top" wrapText="1"/>
    </xf>
    <xf numFmtId="0" fontId="2" fillId="3" borderId="1" xfId="0" applyFont="1" applyFill="1" applyBorder="1" applyAlignment="1">
      <alignment horizontal="left" wrapText="1"/>
    </xf>
    <xf numFmtId="3" fontId="2" fillId="3" borderId="1" xfId="0" applyNumberFormat="1" applyFont="1" applyFill="1" applyBorder="1" applyAlignment="1">
      <alignment horizontal="left" wrapText="1"/>
    </xf>
    <xf numFmtId="3" fontId="2" fillId="3" borderId="1" xfId="0" applyNumberFormat="1" applyFont="1" applyFill="1" applyBorder="1" applyAlignment="1">
      <alignment horizontal="center" wrapText="1"/>
    </xf>
    <xf numFmtId="3" fontId="2" fillId="3" borderId="1" xfId="0" applyNumberFormat="1" applyFont="1" applyFill="1" applyBorder="1" applyAlignment="1">
      <alignment wrapText="1"/>
    </xf>
    <xf numFmtId="4" fontId="2" fillId="3" borderId="1" xfId="0" applyNumberFormat="1" applyFont="1" applyFill="1" applyBorder="1" applyAlignment="1">
      <alignment wrapText="1"/>
    </xf>
    <xf numFmtId="1" fontId="2" fillId="3" borderId="1" xfId="0" applyNumberFormat="1" applyFont="1" applyFill="1" applyBorder="1" applyAlignment="1">
      <alignment wrapText="1"/>
    </xf>
    <xf numFmtId="4" fontId="2" fillId="2" borderId="0" xfId="0" applyNumberFormat="1" applyFont="1" applyFill="1" applyAlignment="1">
      <alignment wrapText="1"/>
    </xf>
    <xf numFmtId="3" fontId="4" fillId="7" borderId="1" xfId="0" applyNumberFormat="1" applyFont="1" applyFill="1" applyBorder="1" applyAlignment="1">
      <alignment horizontal="center" vertical="center" wrapText="1"/>
    </xf>
    <xf numFmtId="3" fontId="4" fillId="7" borderId="1" xfId="0" applyNumberFormat="1" applyFont="1" applyFill="1" applyBorder="1" applyAlignment="1">
      <alignment horizontal="right" vertical="center" wrapText="1"/>
    </xf>
    <xf numFmtId="0" fontId="2" fillId="0" borderId="0" xfId="0" applyFont="1" applyAlignment="1">
      <alignment horizontal="center" vertical="center" wrapText="1"/>
    </xf>
    <xf numFmtId="4" fontId="2" fillId="0" borderId="0" xfId="0" applyNumberFormat="1" applyFont="1" applyAlignment="1">
      <alignment vertical="center" wrapText="1"/>
    </xf>
    <xf numFmtId="3" fontId="3" fillId="0" borderId="0" xfId="0" applyNumberFormat="1" applyFont="1" applyAlignment="1">
      <alignment wrapText="1"/>
    </xf>
    <xf numFmtId="165" fontId="2" fillId="0" borderId="0" xfId="0" applyNumberFormat="1" applyFont="1" applyAlignment="1">
      <alignment wrapText="1"/>
    </xf>
    <xf numFmtId="4" fontId="4" fillId="7" borderId="1" xfId="0" applyNumberFormat="1" applyFont="1" applyFill="1" applyBorder="1" applyAlignment="1">
      <alignment horizontal="center" vertical="center" wrapText="1"/>
    </xf>
    <xf numFmtId="3" fontId="2" fillId="4" borderId="1" xfId="0" applyNumberFormat="1" applyFont="1" applyFill="1" applyBorder="1" applyAlignment="1">
      <alignment horizontal="right" vertical="top" wrapText="1"/>
    </xf>
    <xf numFmtId="3" fontId="5" fillId="8" borderId="1" xfId="0" applyNumberFormat="1" applyFont="1" applyFill="1" applyBorder="1" applyAlignment="1">
      <alignment horizontal="right" vertical="top" wrapText="1"/>
    </xf>
    <xf numFmtId="3" fontId="2" fillId="3" borderId="1" xfId="0" applyNumberFormat="1" applyFont="1" applyFill="1" applyBorder="1" applyAlignment="1">
      <alignment horizontal="right" vertical="top" wrapText="1"/>
    </xf>
    <xf numFmtId="3" fontId="2" fillId="5" borderId="9" xfId="0" applyNumberFormat="1" applyFont="1" applyFill="1" applyBorder="1" applyAlignment="1">
      <alignment horizontal="right" vertical="top" wrapText="1"/>
    </xf>
    <xf numFmtId="3" fontId="2" fillId="7" borderId="9" xfId="0" applyNumberFormat="1" applyFont="1" applyFill="1" applyBorder="1" applyAlignment="1">
      <alignment horizontal="right" vertical="top" wrapText="1"/>
    </xf>
    <xf numFmtId="3" fontId="2" fillId="6" borderId="1" xfId="0" applyNumberFormat="1" applyFont="1" applyFill="1" applyBorder="1" applyAlignment="1">
      <alignment horizontal="right" vertical="top" wrapText="1"/>
    </xf>
    <xf numFmtId="3" fontId="4" fillId="7" borderId="1" xfId="0" applyNumberFormat="1" applyFont="1" applyFill="1" applyBorder="1" applyAlignment="1">
      <alignment horizontal="center" wrapText="1"/>
    </xf>
    <xf numFmtId="3" fontId="2" fillId="2" borderId="0" xfId="0" applyNumberFormat="1" applyFont="1" applyFill="1" applyAlignment="1">
      <alignment wrapText="1"/>
    </xf>
    <xf numFmtId="4" fontId="4" fillId="7" borderId="1" xfId="0" applyNumberFormat="1" applyFont="1" applyFill="1" applyBorder="1" applyAlignment="1">
      <alignment horizontal="right" vertical="center" wrapText="1"/>
    </xf>
    <xf numFmtId="0" fontId="4" fillId="3" borderId="3" xfId="0" applyFont="1" applyFill="1" applyBorder="1" applyAlignment="1">
      <alignment horizontal="center" vertical="center" wrapText="1"/>
    </xf>
    <xf numFmtId="0" fontId="2" fillId="0" borderId="0" xfId="0" applyFont="1" applyFill="1" applyBorder="1" applyAlignment="1">
      <alignment horizontal="center" wrapText="1"/>
    </xf>
    <xf numFmtId="4" fontId="2" fillId="0" borderId="0" xfId="0" applyNumberFormat="1" applyFont="1" applyFill="1" applyBorder="1" applyAlignment="1">
      <alignment vertical="top" wrapText="1"/>
    </xf>
    <xf numFmtId="0" fontId="2" fillId="0" borderId="0" xfId="0" applyFont="1" applyFill="1" applyBorder="1" applyAlignment="1">
      <alignment wrapText="1"/>
    </xf>
    <xf numFmtId="1" fontId="2" fillId="0" borderId="0" xfId="0" applyNumberFormat="1" applyFont="1" applyFill="1" applyBorder="1" applyAlignment="1">
      <alignment wrapText="1"/>
    </xf>
    <xf numFmtId="3" fontId="2" fillId="2" borderId="13" xfId="0" applyNumberFormat="1" applyFont="1" applyFill="1" applyBorder="1" applyAlignment="1">
      <alignment horizontal="center" wrapText="1"/>
    </xf>
    <xf numFmtId="0" fontId="2" fillId="0" borderId="0" xfId="0" applyFont="1" applyBorder="1" applyAlignment="1">
      <alignment vertical="center" wrapText="1"/>
    </xf>
    <xf numFmtId="0" fontId="2" fillId="2" borderId="13" xfId="0" applyFont="1" applyFill="1" applyBorder="1" applyAlignment="1">
      <alignment horizontal="center" wrapText="1"/>
    </xf>
    <xf numFmtId="0" fontId="2" fillId="2" borderId="16" xfId="0" applyFont="1" applyFill="1" applyBorder="1" applyAlignment="1">
      <alignment horizontal="center" wrapText="1"/>
    </xf>
    <xf numFmtId="4" fontId="2" fillId="2" borderId="17" xfId="0" applyNumberFormat="1" applyFont="1" applyFill="1" applyBorder="1" applyAlignment="1">
      <alignment horizontal="left" vertical="top" wrapText="1"/>
    </xf>
    <xf numFmtId="0" fontId="2" fillId="2" borderId="17" xfId="0" applyFont="1" applyFill="1" applyBorder="1" applyAlignment="1">
      <alignment horizontal="left" wrapText="1"/>
    </xf>
    <xf numFmtId="3" fontId="2" fillId="2" borderId="17" xfId="0" applyNumberFormat="1" applyFont="1" applyFill="1" applyBorder="1" applyAlignment="1">
      <alignment horizontal="center" wrapText="1"/>
    </xf>
    <xf numFmtId="4" fontId="2" fillId="2" borderId="17" xfId="0" applyNumberFormat="1" applyFont="1" applyFill="1" applyBorder="1" applyAlignment="1">
      <alignment wrapText="1"/>
    </xf>
    <xf numFmtId="1" fontId="2" fillId="2" borderId="17" xfId="0" applyNumberFormat="1" applyFont="1" applyFill="1" applyBorder="1" applyAlignment="1">
      <alignment wrapText="1"/>
    </xf>
    <xf numFmtId="4" fontId="2" fillId="2" borderId="18" xfId="0" applyNumberFormat="1" applyFont="1" applyFill="1" applyBorder="1" applyAlignment="1">
      <alignment wrapText="1"/>
    </xf>
    <xf numFmtId="0" fontId="4" fillId="3" borderId="11"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7" fillId="0" borderId="0" xfId="0" applyFont="1" applyFill="1" applyBorder="1" applyAlignment="1">
      <alignment horizontal="right" vertical="center" wrapText="1"/>
    </xf>
    <xf numFmtId="3" fontId="4" fillId="2" borderId="6" xfId="0" applyNumberFormat="1" applyFont="1" applyFill="1" applyBorder="1" applyAlignment="1">
      <alignment horizontal="center" vertical="center" wrapText="1"/>
    </xf>
    <xf numFmtId="3" fontId="4" fillId="2" borderId="7" xfId="0" applyNumberFormat="1" applyFont="1" applyFill="1" applyBorder="1" applyAlignment="1">
      <alignment horizontal="center" vertical="center" wrapText="1"/>
    </xf>
    <xf numFmtId="0" fontId="4" fillId="3" borderId="3" xfId="0" applyFont="1" applyFill="1" applyBorder="1" applyAlignment="1">
      <alignment horizontal="center" vertical="center" wrapText="1"/>
    </xf>
    <xf numFmtId="3" fontId="2" fillId="2" borderId="6" xfId="0" applyNumberFormat="1" applyFont="1" applyFill="1" applyBorder="1" applyAlignment="1">
      <alignment horizontal="center" vertical="center" wrapText="1"/>
    </xf>
    <xf numFmtId="3" fontId="2" fillId="2" borderId="7" xfId="0" applyNumberFormat="1" applyFont="1" applyFill="1" applyBorder="1" applyAlignment="1">
      <alignment horizontal="center" vertical="center" wrapText="1"/>
    </xf>
    <xf numFmtId="3" fontId="2" fillId="2" borderId="14" xfId="0" applyNumberFormat="1" applyFont="1" applyFill="1" applyBorder="1" applyAlignment="1">
      <alignment horizontal="center" vertical="center" wrapText="1"/>
    </xf>
    <xf numFmtId="3" fontId="2" fillId="2" borderId="15" xfId="0" applyNumberFormat="1" applyFont="1" applyFill="1" applyBorder="1" applyAlignment="1">
      <alignment horizontal="center" vertical="center" wrapText="1"/>
    </xf>
    <xf numFmtId="4" fontId="4" fillId="3" borderId="12" xfId="0" applyNumberFormat="1" applyFont="1" applyFill="1" applyBorder="1" applyAlignment="1">
      <alignment horizontal="center" vertical="center" wrapText="1"/>
    </xf>
    <xf numFmtId="4" fontId="4" fillId="3" borderId="2" xfId="0" applyNumberFormat="1" applyFont="1" applyFill="1" applyBorder="1" applyAlignment="1">
      <alignment horizontal="center" vertical="center" wrapText="1"/>
    </xf>
    <xf numFmtId="3" fontId="4" fillId="7" borderId="1" xfId="0" applyNumberFormat="1" applyFont="1" applyFill="1" applyBorder="1" applyAlignment="1">
      <alignment horizontal="center" vertical="center" wrapText="1"/>
    </xf>
    <xf numFmtId="0" fontId="4" fillId="0" borderId="0" xfId="0" applyFont="1" applyAlignment="1">
      <alignment horizontal="center" wrapText="1"/>
    </xf>
    <xf numFmtId="0" fontId="4" fillId="7" borderId="1" xfId="0" applyFont="1" applyFill="1" applyBorder="1" applyAlignment="1">
      <alignment horizontal="center" vertical="center" wrapText="1"/>
    </xf>
    <xf numFmtId="4" fontId="4" fillId="7" borderId="1" xfId="0" applyNumberFormat="1" applyFont="1" applyFill="1" applyBorder="1" applyAlignment="1">
      <alignment horizontal="center" vertical="center" wrapText="1"/>
    </xf>
    <xf numFmtId="4" fontId="4" fillId="7" borderId="9" xfId="0" applyNumberFormat="1" applyFont="1" applyFill="1" applyBorder="1" applyAlignment="1">
      <alignment horizontal="center" vertical="center" wrapText="1"/>
    </xf>
    <xf numFmtId="4" fontId="4" fillId="7" borderId="7" xfId="0" applyNumberFormat="1"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1" xfId="0" applyFont="1" applyFill="1" applyBorder="1" applyAlignment="1">
      <alignment horizontal="center" vertical="center" wrapText="1"/>
    </xf>
  </cellXfs>
  <cellStyles count="3">
    <cellStyle name="Komats 2" xfId="1" xr:uid="{00000000-0005-0000-0000-000000000000}"/>
    <cellStyle name="Komats 3" xfId="2" xr:uid="{00000000-0005-0000-0000-000001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V57"/>
  <sheetViews>
    <sheetView tabSelected="1" zoomScaleNormal="100" workbookViewId="0">
      <selection activeCell="B6" sqref="B6:B24"/>
    </sheetView>
  </sheetViews>
  <sheetFormatPr defaultColWidth="8.85546875" defaultRowHeight="12.75" x14ac:dyDescent="0.2"/>
  <cols>
    <col min="1" max="1" width="5.85546875" style="6" customWidth="1"/>
    <col min="2" max="2" width="27.42578125" style="13" customWidth="1"/>
    <col min="3" max="3" width="13.7109375" style="4" customWidth="1"/>
    <col min="4" max="4" width="6" style="6" customWidth="1"/>
    <col min="5" max="5" width="14" style="4" customWidth="1"/>
    <col min="6" max="6" width="6.140625" style="6" customWidth="1"/>
    <col min="7" max="7" width="15.85546875" style="4" customWidth="1"/>
    <col min="8" max="8" width="6.140625" style="14" customWidth="1"/>
    <col min="9" max="9" width="14.5703125" style="4" customWidth="1"/>
    <col min="10" max="10" width="12.140625" style="3" customWidth="1"/>
    <col min="11" max="11" width="17" style="3" customWidth="1"/>
    <col min="12" max="12" width="15.140625" style="3" customWidth="1"/>
    <col min="13" max="13" width="26.7109375" style="3" customWidth="1"/>
    <col min="14" max="14" width="12" style="3" customWidth="1"/>
    <col min="15" max="15" width="24.42578125" style="3" customWidth="1"/>
    <col min="16" max="16" width="22.85546875" style="3" customWidth="1"/>
    <col min="17" max="144" width="8.85546875" style="3"/>
    <col min="145" max="16384" width="8.85546875" style="4"/>
  </cols>
  <sheetData>
    <row r="1" spans="1:144" ht="68.25" customHeight="1" x14ac:dyDescent="0.2">
      <c r="A1" s="138"/>
      <c r="B1" s="139"/>
      <c r="C1" s="140"/>
      <c r="D1" s="138"/>
      <c r="E1" s="140"/>
      <c r="F1" s="138"/>
      <c r="G1" s="140"/>
      <c r="H1" s="141"/>
      <c r="I1" s="140"/>
      <c r="J1" s="140"/>
      <c r="K1" s="140"/>
      <c r="L1" s="140"/>
      <c r="M1" s="159" t="s">
        <v>206</v>
      </c>
      <c r="N1" s="159"/>
      <c r="O1" s="159"/>
      <c r="P1" s="159"/>
    </row>
    <row r="2" spans="1:144" ht="14.45" customHeight="1" x14ac:dyDescent="0.2">
      <c r="A2" s="157" t="s">
        <v>205</v>
      </c>
      <c r="B2" s="157"/>
      <c r="C2" s="157"/>
      <c r="D2" s="157"/>
      <c r="E2" s="157"/>
      <c r="F2" s="157"/>
      <c r="G2" s="157"/>
      <c r="H2" s="157"/>
      <c r="I2" s="157"/>
      <c r="J2" s="157"/>
      <c r="K2" s="157"/>
      <c r="L2" s="157"/>
      <c r="M2" s="157"/>
      <c r="N2" s="157"/>
      <c r="O2" s="157"/>
      <c r="P2" s="157"/>
    </row>
    <row r="3" spans="1:144" x14ac:dyDescent="0.2">
      <c r="A3" s="158"/>
      <c r="B3" s="158"/>
      <c r="C3" s="158"/>
      <c r="D3" s="158"/>
      <c r="E3" s="158"/>
      <c r="F3" s="158"/>
      <c r="G3" s="158"/>
      <c r="H3" s="158"/>
      <c r="I3" s="158"/>
      <c r="J3" s="158"/>
      <c r="K3" s="158"/>
      <c r="L3" s="158"/>
      <c r="M3" s="158"/>
      <c r="N3" s="158"/>
      <c r="O3" s="158"/>
      <c r="P3" s="158"/>
    </row>
    <row r="4" spans="1:144" s="6" customFormat="1" ht="25.5" customHeight="1" x14ac:dyDescent="0.2">
      <c r="A4" s="152" t="s">
        <v>0</v>
      </c>
      <c r="B4" s="167" t="s">
        <v>9</v>
      </c>
      <c r="C4" s="162" t="s">
        <v>178</v>
      </c>
      <c r="D4" s="162"/>
      <c r="E4" s="162" t="s">
        <v>1</v>
      </c>
      <c r="F4" s="162"/>
      <c r="G4" s="162" t="s">
        <v>2</v>
      </c>
      <c r="H4" s="162"/>
      <c r="I4" s="137" t="s">
        <v>8</v>
      </c>
      <c r="J4" s="154" t="s">
        <v>30</v>
      </c>
      <c r="K4" s="156" t="s">
        <v>31</v>
      </c>
      <c r="L4" s="156" t="s">
        <v>32</v>
      </c>
      <c r="M4" s="156" t="s">
        <v>33</v>
      </c>
      <c r="N4" s="154" t="s">
        <v>144</v>
      </c>
      <c r="O4" s="154" t="s">
        <v>145</v>
      </c>
      <c r="P4" s="156" t="s">
        <v>176</v>
      </c>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c r="DM4" s="5"/>
      <c r="DN4" s="5"/>
      <c r="DO4" s="5"/>
      <c r="DP4" s="5"/>
      <c r="DQ4" s="5"/>
      <c r="DR4" s="5"/>
      <c r="DS4" s="5"/>
      <c r="DT4" s="5"/>
      <c r="DU4" s="5"/>
      <c r="DV4" s="5"/>
      <c r="DW4" s="5"/>
      <c r="DX4" s="5"/>
      <c r="DY4" s="5"/>
      <c r="DZ4" s="5"/>
      <c r="EA4" s="5"/>
      <c r="EB4" s="5"/>
      <c r="EC4" s="5"/>
      <c r="ED4" s="5"/>
      <c r="EE4" s="5"/>
      <c r="EF4" s="5"/>
      <c r="EG4" s="5"/>
      <c r="EH4" s="5"/>
      <c r="EI4" s="5"/>
      <c r="EJ4" s="5"/>
      <c r="EK4" s="5"/>
      <c r="EL4" s="5"/>
      <c r="EM4" s="5"/>
      <c r="EN4" s="5"/>
    </row>
    <row r="5" spans="1:144" s="6" customFormat="1" x14ac:dyDescent="0.2">
      <c r="A5" s="153"/>
      <c r="B5" s="168"/>
      <c r="C5" s="137" t="s">
        <v>6</v>
      </c>
      <c r="D5" s="137" t="s">
        <v>5</v>
      </c>
      <c r="E5" s="137" t="s">
        <v>6</v>
      </c>
      <c r="F5" s="137" t="s">
        <v>5</v>
      </c>
      <c r="G5" s="137" t="s">
        <v>6</v>
      </c>
      <c r="H5" s="38" t="s">
        <v>5</v>
      </c>
      <c r="I5" s="137" t="s">
        <v>6</v>
      </c>
      <c r="J5" s="155"/>
      <c r="K5" s="156"/>
      <c r="L5" s="156"/>
      <c r="M5" s="156"/>
      <c r="N5" s="155"/>
      <c r="O5" s="155"/>
      <c r="P5" s="156"/>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c r="DM5" s="5"/>
      <c r="DN5" s="5"/>
      <c r="DO5" s="5"/>
      <c r="DP5" s="5"/>
      <c r="DQ5" s="5"/>
      <c r="DR5" s="5"/>
      <c r="DS5" s="5"/>
      <c r="DT5" s="5"/>
      <c r="DU5" s="5"/>
      <c r="DV5" s="5"/>
      <c r="DW5" s="5"/>
      <c r="DX5" s="5"/>
      <c r="DY5" s="5"/>
      <c r="DZ5" s="5"/>
      <c r="EA5" s="5"/>
      <c r="EB5" s="5"/>
      <c r="EC5" s="5"/>
      <c r="ED5" s="5"/>
      <c r="EE5" s="5"/>
      <c r="EF5" s="5"/>
      <c r="EG5" s="5"/>
      <c r="EH5" s="5"/>
      <c r="EI5" s="5"/>
      <c r="EJ5" s="5"/>
      <c r="EK5" s="5"/>
      <c r="EL5" s="5"/>
      <c r="EM5" s="5"/>
      <c r="EN5" s="5"/>
    </row>
    <row r="6" spans="1:144" s="6" customFormat="1" ht="84" customHeight="1" x14ac:dyDescent="0.2">
      <c r="A6" s="165"/>
      <c r="B6" s="163"/>
      <c r="C6" s="160">
        <v>13081703</v>
      </c>
      <c r="D6" s="160">
        <v>90</v>
      </c>
      <c r="E6" s="160">
        <v>35259580</v>
      </c>
      <c r="F6" s="160">
        <v>62</v>
      </c>
      <c r="G6" s="160">
        <v>18959071</v>
      </c>
      <c r="H6" s="160">
        <v>152</v>
      </c>
      <c r="I6" s="160">
        <f>C6+E6+G6</f>
        <v>67300354</v>
      </c>
      <c r="J6" s="33" t="s">
        <v>105</v>
      </c>
      <c r="K6" s="23" t="s">
        <v>112</v>
      </c>
      <c r="L6" s="23" t="s">
        <v>104</v>
      </c>
      <c r="M6" s="31" t="s">
        <v>109</v>
      </c>
      <c r="N6" s="20" t="s">
        <v>146</v>
      </c>
      <c r="O6" s="20" t="s">
        <v>173</v>
      </c>
      <c r="P6" s="20" t="s">
        <v>174</v>
      </c>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c r="CV6" s="5"/>
      <c r="CW6" s="5"/>
      <c r="CX6" s="5"/>
      <c r="CY6" s="5"/>
      <c r="CZ6" s="5"/>
      <c r="DA6" s="5"/>
      <c r="DB6" s="5"/>
      <c r="DC6" s="5"/>
      <c r="DD6" s="5"/>
      <c r="DE6" s="5"/>
      <c r="DF6" s="5"/>
      <c r="DG6" s="5"/>
      <c r="DH6" s="5"/>
      <c r="DI6" s="5"/>
      <c r="DJ6" s="5"/>
      <c r="DK6" s="5"/>
      <c r="DL6" s="5"/>
      <c r="DM6" s="5"/>
      <c r="DN6" s="5"/>
      <c r="DO6" s="5"/>
      <c r="DP6" s="5"/>
      <c r="DQ6" s="5"/>
      <c r="DR6" s="5"/>
      <c r="DS6" s="5"/>
      <c r="DT6" s="5"/>
      <c r="DU6" s="5"/>
      <c r="DV6" s="5"/>
      <c r="DW6" s="5"/>
      <c r="DX6" s="5"/>
      <c r="DY6" s="5"/>
      <c r="DZ6" s="5"/>
      <c r="EA6" s="5"/>
      <c r="EB6" s="5"/>
      <c r="EC6" s="5"/>
      <c r="ED6" s="5"/>
      <c r="EE6" s="5"/>
      <c r="EF6" s="5"/>
      <c r="EG6" s="5"/>
      <c r="EH6" s="5"/>
      <c r="EI6" s="5"/>
      <c r="EJ6" s="5"/>
      <c r="EK6" s="5"/>
      <c r="EL6" s="5"/>
      <c r="EM6" s="5"/>
      <c r="EN6" s="5"/>
    </row>
    <row r="7" spans="1:144" s="6" customFormat="1" ht="81" customHeight="1" x14ac:dyDescent="0.2">
      <c r="A7" s="165"/>
      <c r="B7" s="163"/>
      <c r="C7" s="160"/>
      <c r="D7" s="160"/>
      <c r="E7" s="160"/>
      <c r="F7" s="160"/>
      <c r="G7" s="160"/>
      <c r="H7" s="160"/>
      <c r="I7" s="160"/>
      <c r="J7" s="33" t="s">
        <v>106</v>
      </c>
      <c r="K7" s="23" t="s">
        <v>112</v>
      </c>
      <c r="L7" s="23" t="s">
        <v>104</v>
      </c>
      <c r="M7" s="31" t="s">
        <v>109</v>
      </c>
      <c r="N7" s="20" t="s">
        <v>146</v>
      </c>
      <c r="O7" s="20" t="s">
        <v>173</v>
      </c>
      <c r="P7" s="20" t="s">
        <v>174</v>
      </c>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c r="DX7" s="5"/>
      <c r="DY7" s="5"/>
      <c r="DZ7" s="5"/>
      <c r="EA7" s="5"/>
      <c r="EB7" s="5"/>
      <c r="EC7" s="5"/>
      <c r="ED7" s="5"/>
      <c r="EE7" s="5"/>
      <c r="EF7" s="5"/>
      <c r="EG7" s="5"/>
      <c r="EH7" s="5"/>
      <c r="EI7" s="5"/>
      <c r="EJ7" s="5"/>
      <c r="EK7" s="5"/>
      <c r="EL7" s="5"/>
      <c r="EM7" s="5"/>
      <c r="EN7" s="5"/>
    </row>
    <row r="8" spans="1:144" s="6" customFormat="1" ht="79.5" customHeight="1" x14ac:dyDescent="0.2">
      <c r="A8" s="165"/>
      <c r="B8" s="163"/>
      <c r="C8" s="160"/>
      <c r="D8" s="160"/>
      <c r="E8" s="160"/>
      <c r="F8" s="160"/>
      <c r="G8" s="160"/>
      <c r="H8" s="160"/>
      <c r="I8" s="160"/>
      <c r="J8" s="33" t="s">
        <v>107</v>
      </c>
      <c r="K8" s="23" t="s">
        <v>112</v>
      </c>
      <c r="L8" s="23" t="s">
        <v>104</v>
      </c>
      <c r="M8" s="31" t="s">
        <v>109</v>
      </c>
      <c r="N8" s="20" t="s">
        <v>146</v>
      </c>
      <c r="O8" s="20" t="s">
        <v>173</v>
      </c>
      <c r="P8" s="20" t="s">
        <v>174</v>
      </c>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c r="CV8" s="5"/>
      <c r="CW8" s="5"/>
      <c r="CX8" s="5"/>
      <c r="CY8" s="5"/>
      <c r="CZ8" s="5"/>
      <c r="DA8" s="5"/>
      <c r="DB8" s="5"/>
      <c r="DC8" s="5"/>
      <c r="DD8" s="5"/>
      <c r="DE8" s="5"/>
      <c r="DF8" s="5"/>
      <c r="DG8" s="5"/>
      <c r="DH8" s="5"/>
      <c r="DI8" s="5"/>
      <c r="DJ8" s="5"/>
      <c r="DK8" s="5"/>
      <c r="DL8" s="5"/>
      <c r="DM8" s="5"/>
      <c r="DN8" s="5"/>
      <c r="DO8" s="5"/>
      <c r="DP8" s="5"/>
      <c r="DQ8" s="5"/>
      <c r="DR8" s="5"/>
      <c r="DS8" s="5"/>
      <c r="DT8" s="5"/>
      <c r="DU8" s="5"/>
      <c r="DV8" s="5"/>
      <c r="DW8" s="5"/>
      <c r="DX8" s="5"/>
      <c r="DY8" s="5"/>
      <c r="DZ8" s="5"/>
      <c r="EA8" s="5"/>
      <c r="EB8" s="5"/>
      <c r="EC8" s="5"/>
      <c r="ED8" s="5"/>
      <c r="EE8" s="5"/>
      <c r="EF8" s="5"/>
      <c r="EG8" s="5"/>
      <c r="EH8" s="5"/>
      <c r="EI8" s="5"/>
      <c r="EJ8" s="5"/>
      <c r="EK8" s="5"/>
      <c r="EL8" s="5"/>
      <c r="EM8" s="5"/>
      <c r="EN8" s="5"/>
    </row>
    <row r="9" spans="1:144" s="6" customFormat="1" ht="75.75" customHeight="1" x14ac:dyDescent="0.2">
      <c r="A9" s="165"/>
      <c r="B9" s="163"/>
      <c r="C9" s="160"/>
      <c r="D9" s="160"/>
      <c r="E9" s="160"/>
      <c r="F9" s="160"/>
      <c r="G9" s="160"/>
      <c r="H9" s="160"/>
      <c r="I9" s="160"/>
      <c r="J9" s="33" t="s">
        <v>108</v>
      </c>
      <c r="K9" s="23" t="s">
        <v>112</v>
      </c>
      <c r="L9" s="23" t="s">
        <v>104</v>
      </c>
      <c r="M9" s="31" t="s">
        <v>109</v>
      </c>
      <c r="N9" s="20" t="s">
        <v>146</v>
      </c>
      <c r="O9" s="20" t="s">
        <v>173</v>
      </c>
      <c r="P9" s="20" t="s">
        <v>174</v>
      </c>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row>
    <row r="10" spans="1:144" s="6" customFormat="1" ht="76.5" customHeight="1" x14ac:dyDescent="0.2">
      <c r="A10" s="165"/>
      <c r="B10" s="163"/>
      <c r="C10" s="160"/>
      <c r="D10" s="160"/>
      <c r="E10" s="160"/>
      <c r="F10" s="160"/>
      <c r="G10" s="160"/>
      <c r="H10" s="160"/>
      <c r="I10" s="160"/>
      <c r="J10" s="30" t="s">
        <v>114</v>
      </c>
      <c r="K10" s="29" t="s">
        <v>102</v>
      </c>
      <c r="L10" s="23" t="s">
        <v>113</v>
      </c>
      <c r="M10" s="32" t="s">
        <v>111</v>
      </c>
      <c r="N10" s="20" t="s">
        <v>146</v>
      </c>
      <c r="O10" s="20" t="s">
        <v>173</v>
      </c>
      <c r="P10" s="20" t="s">
        <v>174</v>
      </c>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c r="CV10" s="5"/>
      <c r="CW10" s="5"/>
      <c r="CX10" s="5"/>
      <c r="CY10" s="5"/>
      <c r="CZ10" s="5"/>
      <c r="DA10" s="5"/>
      <c r="DB10" s="5"/>
      <c r="DC10" s="5"/>
      <c r="DD10" s="5"/>
      <c r="DE10" s="5"/>
      <c r="DF10" s="5"/>
      <c r="DG10" s="5"/>
      <c r="DH10" s="5"/>
      <c r="DI10" s="5"/>
      <c r="DJ10" s="5"/>
      <c r="DK10" s="5"/>
      <c r="DL10" s="5"/>
      <c r="DM10" s="5"/>
      <c r="DN10" s="5"/>
      <c r="DO10" s="5"/>
      <c r="DP10" s="5"/>
      <c r="DQ10" s="5"/>
      <c r="DR10" s="5"/>
      <c r="DS10" s="5"/>
      <c r="DT10" s="5"/>
      <c r="DU10" s="5"/>
      <c r="DV10" s="5"/>
      <c r="DW10" s="5"/>
      <c r="DX10" s="5"/>
      <c r="DY10" s="5"/>
      <c r="DZ10" s="5"/>
      <c r="EA10" s="5"/>
      <c r="EB10" s="5"/>
      <c r="EC10" s="5"/>
      <c r="ED10" s="5"/>
      <c r="EE10" s="5"/>
      <c r="EF10" s="5"/>
      <c r="EG10" s="5"/>
      <c r="EH10" s="5"/>
      <c r="EI10" s="5"/>
      <c r="EJ10" s="5"/>
      <c r="EK10" s="5"/>
      <c r="EL10" s="5"/>
      <c r="EM10" s="5"/>
      <c r="EN10" s="5"/>
    </row>
    <row r="11" spans="1:144" s="6" customFormat="1" ht="81.75" customHeight="1" x14ac:dyDescent="0.2">
      <c r="A11" s="165"/>
      <c r="B11" s="163"/>
      <c r="C11" s="160"/>
      <c r="D11" s="160"/>
      <c r="E11" s="160"/>
      <c r="F11" s="160"/>
      <c r="G11" s="160"/>
      <c r="H11" s="160"/>
      <c r="I11" s="160"/>
      <c r="J11" s="30" t="s">
        <v>115</v>
      </c>
      <c r="K11" s="23" t="s">
        <v>103</v>
      </c>
      <c r="L11" s="23" t="s">
        <v>104</v>
      </c>
      <c r="M11" s="31" t="s">
        <v>116</v>
      </c>
      <c r="N11" s="20" t="s">
        <v>146</v>
      </c>
      <c r="O11" s="20" t="s">
        <v>173</v>
      </c>
      <c r="P11" s="20" t="s">
        <v>174</v>
      </c>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c r="DX11" s="5"/>
      <c r="DY11" s="5"/>
      <c r="DZ11" s="5"/>
      <c r="EA11" s="5"/>
      <c r="EB11" s="5"/>
      <c r="EC11" s="5"/>
      <c r="ED11" s="5"/>
      <c r="EE11" s="5"/>
      <c r="EF11" s="5"/>
      <c r="EG11" s="5"/>
      <c r="EH11" s="5"/>
      <c r="EI11" s="5"/>
      <c r="EJ11" s="5"/>
      <c r="EK11" s="5"/>
      <c r="EL11" s="5"/>
      <c r="EM11" s="5"/>
      <c r="EN11" s="5"/>
    </row>
    <row r="12" spans="1:144" s="6" customFormat="1" ht="80.25" customHeight="1" x14ac:dyDescent="0.2">
      <c r="A12" s="165"/>
      <c r="B12" s="163"/>
      <c r="C12" s="160"/>
      <c r="D12" s="160"/>
      <c r="E12" s="160"/>
      <c r="F12" s="160"/>
      <c r="G12" s="160"/>
      <c r="H12" s="160"/>
      <c r="I12" s="160"/>
      <c r="J12" s="30" t="s">
        <v>118</v>
      </c>
      <c r="K12" s="23" t="s">
        <v>121</v>
      </c>
      <c r="L12" s="23" t="s">
        <v>117</v>
      </c>
      <c r="M12" s="31" t="s">
        <v>122</v>
      </c>
      <c r="N12" s="20" t="s">
        <v>146</v>
      </c>
      <c r="O12" s="20" t="s">
        <v>173</v>
      </c>
      <c r="P12" s="20" t="s">
        <v>174</v>
      </c>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c r="CN12" s="5"/>
      <c r="CO12" s="5"/>
      <c r="CP12" s="5"/>
      <c r="CQ12" s="5"/>
      <c r="CR12" s="5"/>
      <c r="CS12" s="5"/>
      <c r="CT12" s="5"/>
      <c r="CU12" s="5"/>
      <c r="CV12" s="5"/>
      <c r="CW12" s="5"/>
      <c r="CX12" s="5"/>
      <c r="CY12" s="5"/>
      <c r="CZ12" s="5"/>
      <c r="DA12" s="5"/>
      <c r="DB12" s="5"/>
      <c r="DC12" s="5"/>
      <c r="DD12" s="5"/>
      <c r="DE12" s="5"/>
      <c r="DF12" s="5"/>
      <c r="DG12" s="5"/>
      <c r="DH12" s="5"/>
      <c r="DI12" s="5"/>
      <c r="DJ12" s="5"/>
      <c r="DK12" s="5"/>
      <c r="DL12" s="5"/>
      <c r="DM12" s="5"/>
      <c r="DN12" s="5"/>
      <c r="DO12" s="5"/>
      <c r="DP12" s="5"/>
      <c r="DQ12" s="5"/>
      <c r="DR12" s="5"/>
      <c r="DS12" s="5"/>
      <c r="DT12" s="5"/>
      <c r="DU12" s="5"/>
      <c r="DV12" s="5"/>
      <c r="DW12" s="5"/>
      <c r="DX12" s="5"/>
      <c r="DY12" s="5"/>
      <c r="DZ12" s="5"/>
      <c r="EA12" s="5"/>
      <c r="EB12" s="5"/>
      <c r="EC12" s="5"/>
      <c r="ED12" s="5"/>
      <c r="EE12" s="5"/>
      <c r="EF12" s="5"/>
      <c r="EG12" s="5"/>
      <c r="EH12" s="5"/>
      <c r="EI12" s="5"/>
      <c r="EJ12" s="5"/>
      <c r="EK12" s="5"/>
      <c r="EL12" s="5"/>
      <c r="EM12" s="5"/>
      <c r="EN12" s="5"/>
    </row>
    <row r="13" spans="1:144" s="6" customFormat="1" ht="81.75" customHeight="1" x14ac:dyDescent="0.2">
      <c r="A13" s="165"/>
      <c r="B13" s="163"/>
      <c r="C13" s="160"/>
      <c r="D13" s="160"/>
      <c r="E13" s="160"/>
      <c r="F13" s="160"/>
      <c r="G13" s="160"/>
      <c r="H13" s="160"/>
      <c r="I13" s="160"/>
      <c r="J13" s="30" t="s">
        <v>119</v>
      </c>
      <c r="K13" s="23" t="s">
        <v>121</v>
      </c>
      <c r="L13" s="23" t="s">
        <v>117</v>
      </c>
      <c r="M13" s="31" t="s">
        <v>122</v>
      </c>
      <c r="N13" s="20" t="s">
        <v>146</v>
      </c>
      <c r="O13" s="20" t="s">
        <v>173</v>
      </c>
      <c r="P13" s="20" t="s">
        <v>174</v>
      </c>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c r="CM13" s="5"/>
      <c r="CN13" s="5"/>
      <c r="CO13" s="5"/>
      <c r="CP13" s="5"/>
      <c r="CQ13" s="5"/>
      <c r="CR13" s="5"/>
      <c r="CS13" s="5"/>
      <c r="CT13" s="5"/>
      <c r="CU13" s="5"/>
      <c r="CV13" s="5"/>
      <c r="CW13" s="5"/>
      <c r="CX13" s="5"/>
      <c r="CY13" s="5"/>
      <c r="CZ13" s="5"/>
      <c r="DA13" s="5"/>
      <c r="DB13" s="5"/>
      <c r="DC13" s="5"/>
      <c r="DD13" s="5"/>
      <c r="DE13" s="5"/>
      <c r="DF13" s="5"/>
      <c r="DG13" s="5"/>
      <c r="DH13" s="5"/>
      <c r="DI13" s="5"/>
      <c r="DJ13" s="5"/>
      <c r="DK13" s="5"/>
      <c r="DL13" s="5"/>
      <c r="DM13" s="5"/>
      <c r="DN13" s="5"/>
      <c r="DO13" s="5"/>
      <c r="DP13" s="5"/>
      <c r="DQ13" s="5"/>
      <c r="DR13" s="5"/>
      <c r="DS13" s="5"/>
      <c r="DT13" s="5"/>
      <c r="DU13" s="5"/>
      <c r="DV13" s="5"/>
      <c r="DW13" s="5"/>
      <c r="DX13" s="5"/>
      <c r="DY13" s="5"/>
      <c r="DZ13" s="5"/>
      <c r="EA13" s="5"/>
      <c r="EB13" s="5"/>
      <c r="EC13" s="5"/>
      <c r="ED13" s="5"/>
      <c r="EE13" s="5"/>
      <c r="EF13" s="5"/>
      <c r="EG13" s="5"/>
      <c r="EH13" s="5"/>
      <c r="EI13" s="5"/>
      <c r="EJ13" s="5"/>
      <c r="EK13" s="5"/>
      <c r="EL13" s="5"/>
      <c r="EM13" s="5"/>
      <c r="EN13" s="5"/>
    </row>
    <row r="14" spans="1:144" s="6" customFormat="1" ht="79.5" customHeight="1" x14ac:dyDescent="0.2">
      <c r="A14" s="165"/>
      <c r="B14" s="163"/>
      <c r="C14" s="160"/>
      <c r="D14" s="160"/>
      <c r="E14" s="160"/>
      <c r="F14" s="160"/>
      <c r="G14" s="160"/>
      <c r="H14" s="160"/>
      <c r="I14" s="160"/>
      <c r="J14" s="30" t="s">
        <v>120</v>
      </c>
      <c r="K14" s="23" t="s">
        <v>121</v>
      </c>
      <c r="L14" s="23" t="s">
        <v>117</v>
      </c>
      <c r="M14" s="31" t="s">
        <v>122</v>
      </c>
      <c r="N14" s="20" t="s">
        <v>146</v>
      </c>
      <c r="O14" s="20" t="s">
        <v>173</v>
      </c>
      <c r="P14" s="20" t="s">
        <v>174</v>
      </c>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c r="CN14" s="5"/>
      <c r="CO14" s="5"/>
      <c r="CP14" s="5"/>
      <c r="CQ14" s="5"/>
      <c r="CR14" s="5"/>
      <c r="CS14" s="5"/>
      <c r="CT14" s="5"/>
      <c r="CU14" s="5"/>
      <c r="CV14" s="5"/>
      <c r="CW14" s="5"/>
      <c r="CX14" s="5"/>
      <c r="CY14" s="5"/>
      <c r="CZ14" s="5"/>
      <c r="DA14" s="5"/>
      <c r="DB14" s="5"/>
      <c r="DC14" s="5"/>
      <c r="DD14" s="5"/>
      <c r="DE14" s="5"/>
      <c r="DF14" s="5"/>
      <c r="DG14" s="5"/>
      <c r="DH14" s="5"/>
      <c r="DI14" s="5"/>
      <c r="DJ14" s="5"/>
      <c r="DK14" s="5"/>
      <c r="DL14" s="5"/>
      <c r="DM14" s="5"/>
      <c r="DN14" s="5"/>
      <c r="DO14" s="5"/>
      <c r="DP14" s="5"/>
      <c r="DQ14" s="5"/>
      <c r="DR14" s="5"/>
      <c r="DS14" s="5"/>
      <c r="DT14" s="5"/>
      <c r="DU14" s="5"/>
      <c r="DV14" s="5"/>
      <c r="DW14" s="5"/>
      <c r="DX14" s="5"/>
      <c r="DY14" s="5"/>
      <c r="DZ14" s="5"/>
      <c r="EA14" s="5"/>
      <c r="EB14" s="5"/>
      <c r="EC14" s="5"/>
      <c r="ED14" s="5"/>
      <c r="EE14" s="5"/>
      <c r="EF14" s="5"/>
      <c r="EG14" s="5"/>
      <c r="EH14" s="5"/>
      <c r="EI14" s="5"/>
      <c r="EJ14" s="5"/>
      <c r="EK14" s="5"/>
      <c r="EL14" s="5"/>
      <c r="EM14" s="5"/>
      <c r="EN14" s="5"/>
    </row>
    <row r="15" spans="1:144" s="6" customFormat="1" ht="79.5" customHeight="1" x14ac:dyDescent="0.2">
      <c r="A15" s="165"/>
      <c r="B15" s="163"/>
      <c r="C15" s="160"/>
      <c r="D15" s="160"/>
      <c r="E15" s="160"/>
      <c r="F15" s="160"/>
      <c r="G15" s="160"/>
      <c r="H15" s="160"/>
      <c r="I15" s="160"/>
      <c r="J15" s="30" t="s">
        <v>124</v>
      </c>
      <c r="K15" s="23" t="s">
        <v>121</v>
      </c>
      <c r="L15" s="23" t="s">
        <v>123</v>
      </c>
      <c r="M15" s="31" t="s">
        <v>127</v>
      </c>
      <c r="N15" s="20" t="s">
        <v>146</v>
      </c>
      <c r="O15" s="20" t="s">
        <v>173</v>
      </c>
      <c r="P15" s="20" t="s">
        <v>174</v>
      </c>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c r="DX15" s="5"/>
      <c r="DY15" s="5"/>
      <c r="DZ15" s="5"/>
      <c r="EA15" s="5"/>
      <c r="EB15" s="5"/>
      <c r="EC15" s="5"/>
      <c r="ED15" s="5"/>
      <c r="EE15" s="5"/>
      <c r="EF15" s="5"/>
      <c r="EG15" s="5"/>
      <c r="EH15" s="5"/>
      <c r="EI15" s="5"/>
      <c r="EJ15" s="5"/>
      <c r="EK15" s="5"/>
      <c r="EL15" s="5"/>
      <c r="EM15" s="5"/>
      <c r="EN15" s="5"/>
    </row>
    <row r="16" spans="1:144" s="6" customFormat="1" ht="79.5" customHeight="1" x14ac:dyDescent="0.2">
      <c r="A16" s="165"/>
      <c r="B16" s="163"/>
      <c r="C16" s="160"/>
      <c r="D16" s="160"/>
      <c r="E16" s="160"/>
      <c r="F16" s="160"/>
      <c r="G16" s="160"/>
      <c r="H16" s="160"/>
      <c r="I16" s="160"/>
      <c r="J16" s="30" t="s">
        <v>125</v>
      </c>
      <c r="K16" s="23" t="s">
        <v>121</v>
      </c>
      <c r="L16" s="23" t="s">
        <v>123</v>
      </c>
      <c r="M16" s="31" t="s">
        <v>127</v>
      </c>
      <c r="N16" s="20" t="s">
        <v>146</v>
      </c>
      <c r="O16" s="20" t="s">
        <v>173</v>
      </c>
      <c r="P16" s="20" t="s">
        <v>174</v>
      </c>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c r="CN16" s="5"/>
      <c r="CO16" s="5"/>
      <c r="CP16" s="5"/>
      <c r="CQ16" s="5"/>
      <c r="CR16" s="5"/>
      <c r="CS16" s="5"/>
      <c r="CT16" s="5"/>
      <c r="CU16" s="5"/>
      <c r="CV16" s="5"/>
      <c r="CW16" s="5"/>
      <c r="CX16" s="5"/>
      <c r="CY16" s="5"/>
      <c r="CZ16" s="5"/>
      <c r="DA16" s="5"/>
      <c r="DB16" s="5"/>
      <c r="DC16" s="5"/>
      <c r="DD16" s="5"/>
      <c r="DE16" s="5"/>
      <c r="DF16" s="5"/>
      <c r="DG16" s="5"/>
      <c r="DH16" s="5"/>
      <c r="DI16" s="5"/>
      <c r="DJ16" s="5"/>
      <c r="DK16" s="5"/>
      <c r="DL16" s="5"/>
      <c r="DM16" s="5"/>
      <c r="DN16" s="5"/>
      <c r="DO16" s="5"/>
      <c r="DP16" s="5"/>
      <c r="DQ16" s="5"/>
      <c r="DR16" s="5"/>
      <c r="DS16" s="5"/>
      <c r="DT16" s="5"/>
      <c r="DU16" s="5"/>
      <c r="DV16" s="5"/>
      <c r="DW16" s="5"/>
      <c r="DX16" s="5"/>
      <c r="DY16" s="5"/>
      <c r="DZ16" s="5"/>
      <c r="EA16" s="5"/>
      <c r="EB16" s="5"/>
      <c r="EC16" s="5"/>
      <c r="ED16" s="5"/>
      <c r="EE16" s="5"/>
      <c r="EF16" s="5"/>
      <c r="EG16" s="5"/>
      <c r="EH16" s="5"/>
      <c r="EI16" s="5"/>
      <c r="EJ16" s="5"/>
      <c r="EK16" s="5"/>
      <c r="EL16" s="5"/>
      <c r="EM16" s="5"/>
      <c r="EN16" s="5"/>
    </row>
    <row r="17" spans="1:152" s="6" customFormat="1" ht="79.5" customHeight="1" x14ac:dyDescent="0.2">
      <c r="A17" s="165"/>
      <c r="B17" s="163"/>
      <c r="C17" s="160"/>
      <c r="D17" s="160"/>
      <c r="E17" s="160"/>
      <c r="F17" s="160"/>
      <c r="G17" s="160"/>
      <c r="H17" s="160"/>
      <c r="I17" s="160"/>
      <c r="J17" s="30" t="s">
        <v>126</v>
      </c>
      <c r="K17" s="23" t="s">
        <v>129</v>
      </c>
      <c r="L17" s="23" t="s">
        <v>123</v>
      </c>
      <c r="M17" s="31" t="s">
        <v>128</v>
      </c>
      <c r="N17" s="20" t="s">
        <v>146</v>
      </c>
      <c r="O17" s="20" t="s">
        <v>173</v>
      </c>
      <c r="P17" s="20" t="s">
        <v>174</v>
      </c>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c r="CA17" s="5"/>
      <c r="CB17" s="5"/>
      <c r="CC17" s="5"/>
      <c r="CD17" s="5"/>
      <c r="CE17" s="5"/>
      <c r="CF17" s="5"/>
      <c r="CG17" s="5"/>
      <c r="CH17" s="5"/>
      <c r="CI17" s="5"/>
      <c r="CJ17" s="5"/>
      <c r="CK17" s="5"/>
      <c r="CL17" s="5"/>
      <c r="CM17" s="5"/>
      <c r="CN17" s="5"/>
      <c r="CO17" s="5"/>
      <c r="CP17" s="5"/>
      <c r="CQ17" s="5"/>
      <c r="CR17" s="5"/>
      <c r="CS17" s="5"/>
      <c r="CT17" s="5"/>
      <c r="CU17" s="5"/>
      <c r="CV17" s="5"/>
      <c r="CW17" s="5"/>
      <c r="CX17" s="5"/>
      <c r="CY17" s="5"/>
      <c r="CZ17" s="5"/>
      <c r="DA17" s="5"/>
      <c r="DB17" s="5"/>
      <c r="DC17" s="5"/>
      <c r="DD17" s="5"/>
      <c r="DE17" s="5"/>
      <c r="DF17" s="5"/>
      <c r="DG17" s="5"/>
      <c r="DH17" s="5"/>
      <c r="DI17" s="5"/>
      <c r="DJ17" s="5"/>
      <c r="DK17" s="5"/>
      <c r="DL17" s="5"/>
      <c r="DM17" s="5"/>
      <c r="DN17" s="5"/>
      <c r="DO17" s="5"/>
      <c r="DP17" s="5"/>
      <c r="DQ17" s="5"/>
      <c r="DR17" s="5"/>
      <c r="DS17" s="5"/>
      <c r="DT17" s="5"/>
      <c r="DU17" s="5"/>
      <c r="DV17" s="5"/>
      <c r="DW17" s="5"/>
      <c r="DX17" s="5"/>
      <c r="DY17" s="5"/>
      <c r="DZ17" s="5"/>
      <c r="EA17" s="5"/>
      <c r="EB17" s="5"/>
      <c r="EC17" s="5"/>
      <c r="ED17" s="5"/>
      <c r="EE17" s="5"/>
      <c r="EF17" s="5"/>
      <c r="EG17" s="5"/>
      <c r="EH17" s="5"/>
      <c r="EI17" s="5"/>
      <c r="EJ17" s="5"/>
      <c r="EK17" s="5"/>
      <c r="EL17" s="5"/>
      <c r="EM17" s="5"/>
      <c r="EN17" s="5"/>
    </row>
    <row r="18" spans="1:152" s="6" customFormat="1" ht="79.5" customHeight="1" x14ac:dyDescent="0.2">
      <c r="A18" s="165"/>
      <c r="B18" s="163"/>
      <c r="C18" s="160"/>
      <c r="D18" s="160"/>
      <c r="E18" s="160"/>
      <c r="F18" s="160"/>
      <c r="G18" s="160"/>
      <c r="H18" s="160"/>
      <c r="I18" s="160"/>
      <c r="J18" s="30" t="s">
        <v>46</v>
      </c>
      <c r="K18" s="23" t="s">
        <v>103</v>
      </c>
      <c r="L18" s="23" t="s">
        <v>113</v>
      </c>
      <c r="M18" s="31" t="s">
        <v>110</v>
      </c>
      <c r="N18" s="20" t="s">
        <v>146</v>
      </c>
      <c r="O18" s="20" t="s">
        <v>173</v>
      </c>
      <c r="P18" s="20" t="s">
        <v>174</v>
      </c>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c r="CN18" s="5"/>
      <c r="CO18" s="5"/>
      <c r="CP18" s="5"/>
      <c r="CQ18" s="5"/>
      <c r="CR18" s="5"/>
      <c r="CS18" s="5"/>
      <c r="CT18" s="5"/>
      <c r="CU18" s="5"/>
      <c r="CV18" s="5"/>
      <c r="CW18" s="5"/>
      <c r="CX18" s="5"/>
      <c r="CY18" s="5"/>
      <c r="CZ18" s="5"/>
      <c r="DA18" s="5"/>
      <c r="DB18" s="5"/>
      <c r="DC18" s="5"/>
      <c r="DD18" s="5"/>
      <c r="DE18" s="5"/>
      <c r="DF18" s="5"/>
      <c r="DG18" s="5"/>
      <c r="DH18" s="5"/>
      <c r="DI18" s="5"/>
      <c r="DJ18" s="5"/>
      <c r="DK18" s="5"/>
      <c r="DL18" s="5"/>
      <c r="DM18" s="5"/>
      <c r="DN18" s="5"/>
      <c r="DO18" s="5"/>
      <c r="DP18" s="5"/>
      <c r="DQ18" s="5"/>
      <c r="DR18" s="5"/>
      <c r="DS18" s="5"/>
      <c r="DT18" s="5"/>
      <c r="DU18" s="5"/>
      <c r="DV18" s="5"/>
      <c r="DW18" s="5"/>
      <c r="DX18" s="5"/>
      <c r="DY18" s="5"/>
      <c r="DZ18" s="5"/>
      <c r="EA18" s="5"/>
      <c r="EB18" s="5"/>
      <c r="EC18" s="5"/>
      <c r="ED18" s="5"/>
      <c r="EE18" s="5"/>
      <c r="EF18" s="5"/>
      <c r="EG18" s="5"/>
      <c r="EH18" s="5"/>
      <c r="EI18" s="5"/>
      <c r="EJ18" s="5"/>
      <c r="EK18" s="5"/>
      <c r="EL18" s="5"/>
      <c r="EM18" s="5"/>
      <c r="EN18" s="5"/>
    </row>
    <row r="19" spans="1:152" s="6" customFormat="1" ht="111.75" customHeight="1" x14ac:dyDescent="0.2">
      <c r="A19" s="165"/>
      <c r="B19" s="163"/>
      <c r="C19" s="160"/>
      <c r="D19" s="160"/>
      <c r="E19" s="160"/>
      <c r="F19" s="160"/>
      <c r="G19" s="160"/>
      <c r="H19" s="160"/>
      <c r="I19" s="160"/>
      <c r="J19" s="30" t="s">
        <v>131</v>
      </c>
      <c r="K19" s="23" t="s">
        <v>134</v>
      </c>
      <c r="L19" s="23" t="s">
        <v>130</v>
      </c>
      <c r="M19" s="31" t="s">
        <v>135</v>
      </c>
      <c r="N19" s="20" t="s">
        <v>147</v>
      </c>
      <c r="O19" s="20" t="s">
        <v>172</v>
      </c>
      <c r="P19" s="20" t="s">
        <v>174</v>
      </c>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c r="BP19" s="5"/>
      <c r="BQ19" s="5"/>
      <c r="BR19" s="5"/>
      <c r="BS19" s="5"/>
      <c r="BT19" s="5"/>
      <c r="BU19" s="5"/>
      <c r="BV19" s="5"/>
      <c r="BW19" s="5"/>
      <c r="BX19" s="5"/>
      <c r="BY19" s="5"/>
      <c r="BZ19" s="5"/>
      <c r="CA19" s="5"/>
      <c r="CB19" s="5"/>
      <c r="CC19" s="5"/>
      <c r="CD19" s="5"/>
      <c r="CE19" s="5"/>
      <c r="CF19" s="5"/>
      <c r="CG19" s="5"/>
      <c r="CH19" s="5"/>
      <c r="CI19" s="5"/>
      <c r="CJ19" s="5"/>
      <c r="CK19" s="5"/>
      <c r="CL19" s="5"/>
      <c r="CM19" s="5"/>
      <c r="CN19" s="5"/>
      <c r="CO19" s="5"/>
      <c r="CP19" s="5"/>
      <c r="CQ19" s="5"/>
      <c r="CR19" s="5"/>
      <c r="CS19" s="5"/>
      <c r="CT19" s="5"/>
      <c r="CU19" s="5"/>
      <c r="CV19" s="5"/>
      <c r="CW19" s="5"/>
      <c r="CX19" s="5"/>
      <c r="CY19" s="5"/>
      <c r="CZ19" s="5"/>
      <c r="DA19" s="5"/>
      <c r="DB19" s="5"/>
      <c r="DC19" s="5"/>
      <c r="DD19" s="5"/>
      <c r="DE19" s="5"/>
      <c r="DF19" s="5"/>
      <c r="DG19" s="5"/>
      <c r="DH19" s="5"/>
      <c r="DI19" s="5"/>
      <c r="DJ19" s="5"/>
      <c r="DK19" s="5"/>
      <c r="DL19" s="5"/>
      <c r="DM19" s="5"/>
      <c r="DN19" s="5"/>
      <c r="DO19" s="5"/>
      <c r="DP19" s="5"/>
      <c r="DQ19" s="5"/>
      <c r="DR19" s="5"/>
      <c r="DS19" s="5"/>
      <c r="DT19" s="5"/>
      <c r="DU19" s="5"/>
      <c r="DV19" s="5"/>
      <c r="DW19" s="5"/>
      <c r="DX19" s="5"/>
      <c r="DY19" s="5"/>
      <c r="DZ19" s="5"/>
      <c r="EA19" s="5"/>
      <c r="EB19" s="5"/>
      <c r="EC19" s="5"/>
      <c r="ED19" s="5"/>
      <c r="EE19" s="5"/>
      <c r="EF19" s="5"/>
      <c r="EG19" s="5"/>
      <c r="EH19" s="5"/>
      <c r="EI19" s="5"/>
      <c r="EJ19" s="5"/>
      <c r="EK19" s="5"/>
      <c r="EL19" s="5"/>
      <c r="EM19" s="5"/>
      <c r="EN19" s="5"/>
    </row>
    <row r="20" spans="1:152" s="6" customFormat="1" ht="110.25" customHeight="1" x14ac:dyDescent="0.2">
      <c r="A20" s="165"/>
      <c r="B20" s="163"/>
      <c r="C20" s="160"/>
      <c r="D20" s="160"/>
      <c r="E20" s="160"/>
      <c r="F20" s="160"/>
      <c r="G20" s="160"/>
      <c r="H20" s="160"/>
      <c r="I20" s="160"/>
      <c r="J20" s="30" t="s">
        <v>132</v>
      </c>
      <c r="K20" s="23" t="s">
        <v>134</v>
      </c>
      <c r="L20" s="23" t="s">
        <v>130</v>
      </c>
      <c r="M20" s="31" t="s">
        <v>135</v>
      </c>
      <c r="N20" s="20" t="s">
        <v>147</v>
      </c>
      <c r="O20" s="20" t="s">
        <v>172</v>
      </c>
      <c r="P20" s="20" t="s">
        <v>174</v>
      </c>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c r="BQ20" s="5"/>
      <c r="BR20" s="5"/>
      <c r="BS20" s="5"/>
      <c r="BT20" s="5"/>
      <c r="BU20" s="5"/>
      <c r="BV20" s="5"/>
      <c r="BW20" s="5"/>
      <c r="BX20" s="5"/>
      <c r="BY20" s="5"/>
      <c r="BZ20" s="5"/>
      <c r="CA20" s="5"/>
      <c r="CB20" s="5"/>
      <c r="CC20" s="5"/>
      <c r="CD20" s="5"/>
      <c r="CE20" s="5"/>
      <c r="CF20" s="5"/>
      <c r="CG20" s="5"/>
      <c r="CH20" s="5"/>
      <c r="CI20" s="5"/>
      <c r="CJ20" s="5"/>
      <c r="CK20" s="5"/>
      <c r="CL20" s="5"/>
      <c r="CM20" s="5"/>
      <c r="CN20" s="5"/>
      <c r="CO20" s="5"/>
      <c r="CP20" s="5"/>
      <c r="CQ20" s="5"/>
      <c r="CR20" s="5"/>
      <c r="CS20" s="5"/>
      <c r="CT20" s="5"/>
      <c r="CU20" s="5"/>
      <c r="CV20" s="5"/>
      <c r="CW20" s="5"/>
      <c r="CX20" s="5"/>
      <c r="CY20" s="5"/>
      <c r="CZ20" s="5"/>
      <c r="DA20" s="5"/>
      <c r="DB20" s="5"/>
      <c r="DC20" s="5"/>
      <c r="DD20" s="5"/>
      <c r="DE20" s="5"/>
      <c r="DF20" s="5"/>
      <c r="DG20" s="5"/>
      <c r="DH20" s="5"/>
      <c r="DI20" s="5"/>
      <c r="DJ20" s="5"/>
      <c r="DK20" s="5"/>
      <c r="DL20" s="5"/>
      <c r="DM20" s="5"/>
      <c r="DN20" s="5"/>
      <c r="DO20" s="5"/>
      <c r="DP20" s="5"/>
      <c r="DQ20" s="5"/>
      <c r="DR20" s="5"/>
      <c r="DS20" s="5"/>
      <c r="DT20" s="5"/>
      <c r="DU20" s="5"/>
      <c r="DV20" s="5"/>
      <c r="DW20" s="5"/>
      <c r="DX20" s="5"/>
      <c r="DY20" s="5"/>
      <c r="DZ20" s="5"/>
      <c r="EA20" s="5"/>
      <c r="EB20" s="5"/>
      <c r="EC20" s="5"/>
      <c r="ED20" s="5"/>
      <c r="EE20" s="5"/>
      <c r="EF20" s="5"/>
      <c r="EG20" s="5"/>
      <c r="EH20" s="5"/>
      <c r="EI20" s="5"/>
      <c r="EJ20" s="5"/>
      <c r="EK20" s="5"/>
      <c r="EL20" s="5"/>
      <c r="EM20" s="5"/>
      <c r="EN20" s="5"/>
    </row>
    <row r="21" spans="1:152" s="6" customFormat="1" ht="109.5" customHeight="1" x14ac:dyDescent="0.2">
      <c r="A21" s="165"/>
      <c r="B21" s="163"/>
      <c r="C21" s="160"/>
      <c r="D21" s="160"/>
      <c r="E21" s="160"/>
      <c r="F21" s="160"/>
      <c r="G21" s="160"/>
      <c r="H21" s="160"/>
      <c r="I21" s="160"/>
      <c r="J21" s="30" t="s">
        <v>133</v>
      </c>
      <c r="K21" s="23" t="s">
        <v>134</v>
      </c>
      <c r="L21" s="23" t="s">
        <v>130</v>
      </c>
      <c r="M21" s="31" t="s">
        <v>135</v>
      </c>
      <c r="N21" s="20" t="s">
        <v>147</v>
      </c>
      <c r="O21" s="20" t="s">
        <v>172</v>
      </c>
      <c r="P21" s="20" t="s">
        <v>174</v>
      </c>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c r="AY21" s="5"/>
      <c r="AZ21" s="5"/>
      <c r="BA21" s="5"/>
      <c r="BB21" s="5"/>
      <c r="BC21" s="5"/>
      <c r="BD21" s="5"/>
      <c r="BE21" s="5"/>
      <c r="BF21" s="5"/>
      <c r="BG21" s="5"/>
      <c r="BH21" s="5"/>
      <c r="BI21" s="5"/>
      <c r="BJ21" s="5"/>
      <c r="BK21" s="5"/>
      <c r="BL21" s="5"/>
      <c r="BM21" s="5"/>
      <c r="BN21" s="5"/>
      <c r="BO21" s="5"/>
      <c r="BP21" s="5"/>
      <c r="BQ21" s="5"/>
      <c r="BR21" s="5"/>
      <c r="BS21" s="5"/>
      <c r="BT21" s="5"/>
      <c r="BU21" s="5"/>
      <c r="BV21" s="5"/>
      <c r="BW21" s="5"/>
      <c r="BX21" s="5"/>
      <c r="BY21" s="5"/>
      <c r="BZ21" s="5"/>
      <c r="CA21" s="5"/>
      <c r="CB21" s="5"/>
      <c r="CC21" s="5"/>
      <c r="CD21" s="5"/>
      <c r="CE21" s="5"/>
      <c r="CF21" s="5"/>
      <c r="CG21" s="5"/>
      <c r="CH21" s="5"/>
      <c r="CI21" s="5"/>
      <c r="CJ21" s="5"/>
      <c r="CK21" s="5"/>
      <c r="CL21" s="5"/>
      <c r="CM21" s="5"/>
      <c r="CN21" s="5"/>
      <c r="CO21" s="5"/>
      <c r="CP21" s="5"/>
      <c r="CQ21" s="5"/>
      <c r="CR21" s="5"/>
      <c r="CS21" s="5"/>
      <c r="CT21" s="5"/>
      <c r="CU21" s="5"/>
      <c r="CV21" s="5"/>
      <c r="CW21" s="5"/>
      <c r="CX21" s="5"/>
      <c r="CY21" s="5"/>
      <c r="CZ21" s="5"/>
      <c r="DA21" s="5"/>
      <c r="DB21" s="5"/>
      <c r="DC21" s="5"/>
      <c r="DD21" s="5"/>
      <c r="DE21" s="5"/>
      <c r="DF21" s="5"/>
      <c r="DG21" s="5"/>
      <c r="DH21" s="5"/>
      <c r="DI21" s="5"/>
      <c r="DJ21" s="5"/>
      <c r="DK21" s="5"/>
      <c r="DL21" s="5"/>
      <c r="DM21" s="5"/>
      <c r="DN21" s="5"/>
      <c r="DO21" s="5"/>
      <c r="DP21" s="5"/>
      <c r="DQ21" s="5"/>
      <c r="DR21" s="5"/>
      <c r="DS21" s="5"/>
      <c r="DT21" s="5"/>
      <c r="DU21" s="5"/>
      <c r="DV21" s="5"/>
      <c r="DW21" s="5"/>
      <c r="DX21" s="5"/>
      <c r="DY21" s="5"/>
      <c r="DZ21" s="5"/>
      <c r="EA21" s="5"/>
      <c r="EB21" s="5"/>
      <c r="EC21" s="5"/>
      <c r="ED21" s="5"/>
      <c r="EE21" s="5"/>
      <c r="EF21" s="5"/>
      <c r="EG21" s="5"/>
      <c r="EH21" s="5"/>
      <c r="EI21" s="5"/>
      <c r="EJ21" s="5"/>
      <c r="EK21" s="5"/>
      <c r="EL21" s="5"/>
      <c r="EM21" s="5"/>
      <c r="EN21" s="5"/>
    </row>
    <row r="22" spans="1:152" s="6" customFormat="1" ht="76.5" x14ac:dyDescent="0.2">
      <c r="A22" s="165"/>
      <c r="B22" s="163"/>
      <c r="C22" s="160"/>
      <c r="D22" s="160"/>
      <c r="E22" s="160"/>
      <c r="F22" s="160"/>
      <c r="G22" s="160"/>
      <c r="H22" s="160"/>
      <c r="I22" s="160"/>
      <c r="J22" s="30" t="s">
        <v>136</v>
      </c>
      <c r="K22" s="23" t="s">
        <v>141</v>
      </c>
      <c r="L22" s="34" t="s">
        <v>140</v>
      </c>
      <c r="M22" s="31" t="s">
        <v>137</v>
      </c>
      <c r="N22" s="20" t="s">
        <v>148</v>
      </c>
      <c r="O22" s="20" t="s">
        <v>171</v>
      </c>
      <c r="P22" s="20" t="s">
        <v>174</v>
      </c>
      <c r="Q22" s="5"/>
      <c r="R22" s="5"/>
      <c r="S22" s="5"/>
      <c r="T22" s="5"/>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c r="AY22" s="5"/>
      <c r="AZ22" s="5"/>
      <c r="BA22" s="5"/>
      <c r="BB22" s="5"/>
      <c r="BC22" s="5"/>
      <c r="BD22" s="5"/>
      <c r="BE22" s="5"/>
      <c r="BF22" s="5"/>
      <c r="BG22" s="5"/>
      <c r="BH22" s="5"/>
      <c r="BI22" s="5"/>
      <c r="BJ22" s="5"/>
      <c r="BK22" s="5"/>
      <c r="BL22" s="5"/>
      <c r="BM22" s="5"/>
      <c r="BN22" s="5"/>
      <c r="BO22" s="5"/>
      <c r="BP22" s="5"/>
      <c r="BQ22" s="5"/>
      <c r="BR22" s="5"/>
      <c r="BS22" s="5"/>
      <c r="BT22" s="5"/>
      <c r="BU22" s="5"/>
      <c r="BV22" s="5"/>
      <c r="BW22" s="5"/>
      <c r="BX22" s="5"/>
      <c r="BY22" s="5"/>
      <c r="BZ22" s="5"/>
      <c r="CA22" s="5"/>
      <c r="CB22" s="5"/>
      <c r="CC22" s="5"/>
      <c r="CD22" s="5"/>
      <c r="CE22" s="5"/>
      <c r="CF22" s="5"/>
      <c r="CG22" s="5"/>
      <c r="CH22" s="5"/>
      <c r="CI22" s="5"/>
      <c r="CJ22" s="5"/>
      <c r="CK22" s="5"/>
      <c r="CL22" s="5"/>
      <c r="CM22" s="5"/>
      <c r="CN22" s="5"/>
      <c r="CO22" s="5"/>
      <c r="CP22" s="5"/>
      <c r="CQ22" s="5"/>
      <c r="CR22" s="5"/>
      <c r="CS22" s="5"/>
      <c r="CT22" s="5"/>
      <c r="CU22" s="5"/>
      <c r="CV22" s="5"/>
      <c r="CW22" s="5"/>
      <c r="CX22" s="5"/>
      <c r="CY22" s="5"/>
      <c r="CZ22" s="5"/>
      <c r="DA22" s="5"/>
      <c r="DB22" s="5"/>
      <c r="DC22" s="5"/>
      <c r="DD22" s="5"/>
      <c r="DE22" s="5"/>
      <c r="DF22" s="5"/>
      <c r="DG22" s="5"/>
      <c r="DH22" s="5"/>
      <c r="DI22" s="5"/>
      <c r="DJ22" s="5"/>
      <c r="DK22" s="5"/>
      <c r="DL22" s="5"/>
      <c r="DM22" s="5"/>
      <c r="DN22" s="5"/>
      <c r="DO22" s="5"/>
      <c r="DP22" s="5"/>
      <c r="DQ22" s="5"/>
      <c r="DR22" s="5"/>
      <c r="DS22" s="5"/>
      <c r="DT22" s="5"/>
      <c r="DU22" s="5"/>
      <c r="DV22" s="5"/>
      <c r="DW22" s="5"/>
      <c r="DX22" s="5"/>
      <c r="DY22" s="5"/>
      <c r="DZ22" s="5"/>
      <c r="EA22" s="5"/>
      <c r="EB22" s="5"/>
      <c r="EC22" s="5"/>
      <c r="ED22" s="5"/>
      <c r="EE22" s="5"/>
      <c r="EF22" s="5"/>
      <c r="EG22" s="5"/>
      <c r="EH22" s="5"/>
      <c r="EI22" s="5"/>
      <c r="EJ22" s="5"/>
      <c r="EK22" s="5"/>
      <c r="EL22" s="5"/>
      <c r="EM22" s="5"/>
      <c r="EN22" s="5"/>
    </row>
    <row r="23" spans="1:152" s="6" customFormat="1" ht="79.5" customHeight="1" x14ac:dyDescent="0.2">
      <c r="A23" s="165"/>
      <c r="B23" s="163"/>
      <c r="C23" s="160"/>
      <c r="D23" s="160"/>
      <c r="E23" s="160"/>
      <c r="F23" s="160"/>
      <c r="G23" s="160"/>
      <c r="H23" s="160"/>
      <c r="I23" s="160"/>
      <c r="J23" s="30" t="s">
        <v>138</v>
      </c>
      <c r="K23" s="23" t="s">
        <v>142</v>
      </c>
      <c r="L23" s="34" t="s">
        <v>140</v>
      </c>
      <c r="M23" s="31" t="s">
        <v>139</v>
      </c>
      <c r="N23" s="20" t="s">
        <v>148</v>
      </c>
      <c r="O23" s="20" t="s">
        <v>149</v>
      </c>
      <c r="P23" s="20" t="s">
        <v>174</v>
      </c>
      <c r="Q23" s="5"/>
      <c r="R23" s="5"/>
      <c r="S23" s="5"/>
      <c r="T23" s="5"/>
      <c r="U23" s="5"/>
      <c r="V23" s="5"/>
      <c r="W23" s="5"/>
      <c r="X23" s="5"/>
      <c r="Y23" s="5"/>
      <c r="Z23" s="5"/>
      <c r="AA23" s="5"/>
      <c r="AB23" s="5"/>
      <c r="AC23" s="5"/>
      <c r="AD23" s="5"/>
      <c r="AE23" s="5"/>
      <c r="AF23" s="5"/>
      <c r="AG23" s="5"/>
      <c r="AH23" s="5"/>
      <c r="AI23" s="5"/>
      <c r="AJ23" s="5"/>
      <c r="AK23" s="5"/>
      <c r="AL23" s="5"/>
      <c r="AM23" s="5"/>
      <c r="AN23" s="5"/>
      <c r="AO23" s="5"/>
      <c r="AP23" s="5"/>
      <c r="AQ23" s="5"/>
      <c r="AR23" s="5"/>
      <c r="AS23" s="5"/>
      <c r="AT23" s="5"/>
      <c r="AU23" s="5"/>
      <c r="AV23" s="5"/>
      <c r="AW23" s="5"/>
      <c r="AX23" s="5"/>
      <c r="AY23" s="5"/>
      <c r="AZ23" s="5"/>
      <c r="BA23" s="5"/>
      <c r="BB23" s="5"/>
      <c r="BC23" s="5"/>
      <c r="BD23" s="5"/>
      <c r="BE23" s="5"/>
      <c r="BF23" s="5"/>
      <c r="BG23" s="5"/>
      <c r="BH23" s="5"/>
      <c r="BI23" s="5"/>
      <c r="BJ23" s="5"/>
      <c r="BK23" s="5"/>
      <c r="BL23" s="5"/>
      <c r="BM23" s="5"/>
      <c r="BN23" s="5"/>
      <c r="BO23" s="5"/>
      <c r="BP23" s="5"/>
      <c r="BQ23" s="5"/>
      <c r="BR23" s="5"/>
      <c r="BS23" s="5"/>
      <c r="BT23" s="5"/>
      <c r="BU23" s="5"/>
      <c r="BV23" s="5"/>
      <c r="BW23" s="5"/>
      <c r="BX23" s="5"/>
      <c r="BY23" s="5"/>
      <c r="BZ23" s="5"/>
      <c r="CA23" s="5"/>
      <c r="CB23" s="5"/>
      <c r="CC23" s="5"/>
      <c r="CD23" s="5"/>
      <c r="CE23" s="5"/>
      <c r="CF23" s="5"/>
      <c r="CG23" s="5"/>
      <c r="CH23" s="5"/>
      <c r="CI23" s="5"/>
      <c r="CJ23" s="5"/>
      <c r="CK23" s="5"/>
      <c r="CL23" s="5"/>
      <c r="CM23" s="5"/>
      <c r="CN23" s="5"/>
      <c r="CO23" s="5"/>
      <c r="CP23" s="5"/>
      <c r="CQ23" s="5"/>
      <c r="CR23" s="5"/>
      <c r="CS23" s="5"/>
      <c r="CT23" s="5"/>
      <c r="CU23" s="5"/>
      <c r="CV23" s="5"/>
      <c r="CW23" s="5"/>
      <c r="CX23" s="5"/>
      <c r="CY23" s="5"/>
      <c r="CZ23" s="5"/>
      <c r="DA23" s="5"/>
      <c r="DB23" s="5"/>
      <c r="DC23" s="5"/>
      <c r="DD23" s="5"/>
      <c r="DE23" s="5"/>
      <c r="DF23" s="5"/>
      <c r="DG23" s="5"/>
      <c r="DH23" s="5"/>
      <c r="DI23" s="5"/>
      <c r="DJ23" s="5"/>
      <c r="DK23" s="5"/>
      <c r="DL23" s="5"/>
      <c r="DM23" s="5"/>
      <c r="DN23" s="5"/>
      <c r="DO23" s="5"/>
      <c r="DP23" s="5"/>
      <c r="DQ23" s="5"/>
      <c r="DR23" s="5"/>
      <c r="DS23" s="5"/>
      <c r="DT23" s="5"/>
      <c r="DU23" s="5"/>
      <c r="DV23" s="5"/>
      <c r="DW23" s="5"/>
      <c r="DX23" s="5"/>
      <c r="DY23" s="5"/>
      <c r="DZ23" s="5"/>
      <c r="EA23" s="5"/>
      <c r="EB23" s="5"/>
      <c r="EC23" s="5"/>
      <c r="ED23" s="5"/>
      <c r="EE23" s="5"/>
      <c r="EF23" s="5"/>
      <c r="EG23" s="5"/>
      <c r="EH23" s="5"/>
      <c r="EI23" s="5"/>
      <c r="EJ23" s="5"/>
      <c r="EK23" s="5"/>
      <c r="EL23" s="5"/>
      <c r="EM23" s="5"/>
      <c r="EN23" s="5"/>
    </row>
    <row r="24" spans="1:152" s="10" customFormat="1" x14ac:dyDescent="0.2">
      <c r="A24" s="166"/>
      <c r="B24" s="164"/>
      <c r="C24" s="161"/>
      <c r="D24" s="161"/>
      <c r="E24" s="161"/>
      <c r="F24" s="161"/>
      <c r="G24" s="161"/>
      <c r="H24" s="161"/>
      <c r="I24" s="161"/>
      <c r="J24" s="21"/>
      <c r="K24" s="21"/>
      <c r="L24" s="21"/>
      <c r="M24" s="31"/>
      <c r="N24" s="20"/>
      <c r="O24" s="20"/>
      <c r="P24" s="20"/>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row>
    <row r="25" spans="1:152" s="10" customFormat="1" ht="112.7" customHeight="1" x14ac:dyDescent="0.2">
      <c r="A25" s="142">
        <v>2</v>
      </c>
      <c r="B25" s="43" t="s">
        <v>3</v>
      </c>
      <c r="C25" s="44"/>
      <c r="D25" s="42">
        <v>36</v>
      </c>
      <c r="E25" s="44">
        <v>1197287.98</v>
      </c>
      <c r="F25" s="42"/>
      <c r="G25" s="44"/>
      <c r="H25" s="44">
        <v>36</v>
      </c>
      <c r="I25" s="45">
        <f>C25+E25+G25</f>
        <v>1197287.98</v>
      </c>
      <c r="J25" s="23" t="s">
        <v>60</v>
      </c>
      <c r="K25" s="23" t="s">
        <v>61</v>
      </c>
      <c r="L25" s="23" t="s">
        <v>59</v>
      </c>
      <c r="M25" s="22" t="s">
        <v>73</v>
      </c>
      <c r="N25" s="20" t="s">
        <v>150</v>
      </c>
      <c r="O25" s="20" t="s">
        <v>163</v>
      </c>
      <c r="P25" s="20" t="s">
        <v>174</v>
      </c>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row>
    <row r="26" spans="1:152" s="12" customFormat="1" ht="113.45" customHeight="1" x14ac:dyDescent="0.2">
      <c r="A26" s="142">
        <v>3</v>
      </c>
      <c r="B26" s="46" t="s">
        <v>4</v>
      </c>
      <c r="C26" s="47"/>
      <c r="D26" s="48"/>
      <c r="E26" s="49">
        <v>0</v>
      </c>
      <c r="F26" s="48">
        <v>91</v>
      </c>
      <c r="G26" s="49">
        <v>5048543.5</v>
      </c>
      <c r="H26" s="44">
        <v>91</v>
      </c>
      <c r="I26" s="45">
        <f t="shared" ref="I26:I47" si="0">C26+E26+G26</f>
        <v>5048543.5</v>
      </c>
      <c r="J26" s="23" t="s">
        <v>54</v>
      </c>
      <c r="K26" s="25" t="s">
        <v>55</v>
      </c>
      <c r="L26" s="25" t="s">
        <v>53</v>
      </c>
      <c r="M26" s="22" t="s">
        <v>71</v>
      </c>
      <c r="N26" s="20" t="s">
        <v>150</v>
      </c>
      <c r="O26" s="20" t="s">
        <v>163</v>
      </c>
      <c r="P26" s="20" t="s">
        <v>174</v>
      </c>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c r="BP26" s="11"/>
      <c r="BQ26" s="11"/>
      <c r="BR26" s="11"/>
      <c r="BS26" s="11"/>
      <c r="BT26" s="11"/>
      <c r="BU26" s="11"/>
      <c r="BV26" s="11"/>
      <c r="BW26" s="11"/>
      <c r="BX26" s="11"/>
      <c r="BY26" s="11"/>
      <c r="BZ26" s="11"/>
      <c r="CA26" s="11"/>
      <c r="CB26" s="11"/>
      <c r="CC26" s="11"/>
      <c r="CD26" s="11"/>
      <c r="CE26" s="11"/>
      <c r="CF26" s="11"/>
      <c r="CG26" s="11"/>
      <c r="CH26" s="11"/>
      <c r="CI26" s="11"/>
      <c r="CJ26" s="11"/>
      <c r="CK26" s="11"/>
      <c r="CL26" s="11"/>
      <c r="CM26" s="11"/>
      <c r="CN26" s="11"/>
      <c r="CO26" s="11"/>
      <c r="CP26" s="11"/>
      <c r="CQ26" s="11"/>
      <c r="CR26" s="11"/>
      <c r="CS26" s="11"/>
      <c r="CT26" s="11"/>
      <c r="CU26" s="11"/>
      <c r="CV26" s="11"/>
      <c r="CW26" s="11"/>
      <c r="CX26" s="11"/>
      <c r="CY26" s="11"/>
      <c r="CZ26" s="11"/>
      <c r="DA26" s="11"/>
      <c r="DB26" s="11"/>
      <c r="DC26" s="11"/>
      <c r="DD26" s="11"/>
      <c r="DE26" s="11"/>
      <c r="DF26" s="11"/>
      <c r="DG26" s="11"/>
      <c r="DH26" s="11"/>
      <c r="DI26" s="11"/>
      <c r="DJ26" s="11"/>
      <c r="DK26" s="11"/>
      <c r="DL26" s="11"/>
      <c r="DM26" s="11"/>
      <c r="DN26" s="11"/>
      <c r="DO26" s="11"/>
      <c r="DP26" s="11"/>
      <c r="DQ26" s="11"/>
      <c r="DR26" s="11"/>
      <c r="DS26" s="11"/>
      <c r="DT26" s="11"/>
      <c r="DU26" s="11"/>
      <c r="DV26" s="11"/>
      <c r="DW26" s="11"/>
      <c r="DX26" s="11"/>
      <c r="DY26" s="11"/>
      <c r="DZ26" s="11"/>
      <c r="EA26" s="11"/>
      <c r="EB26" s="11"/>
      <c r="EC26" s="11"/>
      <c r="ED26" s="11"/>
      <c r="EE26" s="11"/>
      <c r="EF26" s="11"/>
      <c r="EG26" s="11"/>
      <c r="EH26" s="11"/>
      <c r="EI26" s="11"/>
      <c r="EJ26" s="11"/>
      <c r="EK26" s="11"/>
      <c r="EL26" s="11"/>
      <c r="EM26" s="11"/>
      <c r="EN26" s="11"/>
      <c r="EO26" s="11"/>
      <c r="EP26" s="11"/>
      <c r="EQ26" s="11"/>
      <c r="ER26" s="11"/>
      <c r="ES26" s="11"/>
      <c r="ET26" s="11"/>
      <c r="EU26" s="11"/>
      <c r="EV26" s="11"/>
    </row>
    <row r="27" spans="1:152" s="12" customFormat="1" ht="109.35" customHeight="1" x14ac:dyDescent="0.2">
      <c r="A27" s="142">
        <v>4</v>
      </c>
      <c r="B27" s="46" t="s">
        <v>204</v>
      </c>
      <c r="C27" s="50"/>
      <c r="D27" s="48">
        <v>18</v>
      </c>
      <c r="E27" s="49">
        <v>849149.93</v>
      </c>
      <c r="F27" s="48"/>
      <c r="G27" s="49"/>
      <c r="H27" s="44">
        <v>18</v>
      </c>
      <c r="I27" s="45">
        <f t="shared" si="0"/>
        <v>849149.93</v>
      </c>
      <c r="J27" s="23" t="s">
        <v>62</v>
      </c>
      <c r="K27" s="25" t="s">
        <v>64</v>
      </c>
      <c r="L27" s="25" t="s">
        <v>63</v>
      </c>
      <c r="M27" s="22" t="s">
        <v>72</v>
      </c>
      <c r="N27" s="20" t="s">
        <v>150</v>
      </c>
      <c r="O27" s="20" t="s">
        <v>163</v>
      </c>
      <c r="P27" s="20" t="s">
        <v>174</v>
      </c>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1"/>
      <c r="BK27" s="11"/>
      <c r="BL27" s="11"/>
      <c r="BM27" s="11"/>
      <c r="BN27" s="11"/>
      <c r="BO27" s="11"/>
      <c r="BP27" s="11"/>
      <c r="BQ27" s="11"/>
      <c r="BR27" s="11"/>
      <c r="BS27" s="11"/>
      <c r="BT27" s="11"/>
      <c r="BU27" s="11"/>
      <c r="BV27" s="11"/>
      <c r="BW27" s="11"/>
      <c r="BX27" s="11"/>
      <c r="BY27" s="11"/>
      <c r="BZ27" s="11"/>
      <c r="CA27" s="11"/>
      <c r="CB27" s="11"/>
      <c r="CC27" s="11"/>
      <c r="CD27" s="11"/>
      <c r="CE27" s="11"/>
      <c r="CF27" s="11"/>
      <c r="CG27" s="11"/>
      <c r="CH27" s="11"/>
      <c r="CI27" s="11"/>
      <c r="CJ27" s="11"/>
      <c r="CK27" s="11"/>
      <c r="CL27" s="11"/>
      <c r="CM27" s="11"/>
      <c r="CN27" s="11"/>
      <c r="CO27" s="11"/>
      <c r="CP27" s="11"/>
      <c r="CQ27" s="11"/>
      <c r="CR27" s="11"/>
      <c r="CS27" s="11"/>
      <c r="CT27" s="11"/>
      <c r="CU27" s="11"/>
      <c r="CV27" s="11"/>
      <c r="CW27" s="11"/>
      <c r="CX27" s="11"/>
      <c r="CY27" s="11"/>
      <c r="CZ27" s="11"/>
      <c r="DA27" s="11"/>
      <c r="DB27" s="11"/>
      <c r="DC27" s="11"/>
      <c r="DD27" s="11"/>
      <c r="DE27" s="11"/>
      <c r="DF27" s="11"/>
      <c r="DG27" s="11"/>
      <c r="DH27" s="11"/>
      <c r="DI27" s="11"/>
      <c r="DJ27" s="11"/>
      <c r="DK27" s="11"/>
      <c r="DL27" s="11"/>
      <c r="DM27" s="11"/>
      <c r="DN27" s="11"/>
      <c r="DO27" s="11"/>
      <c r="DP27" s="11"/>
      <c r="DQ27" s="11"/>
      <c r="DR27" s="11"/>
      <c r="DS27" s="11"/>
      <c r="DT27" s="11"/>
      <c r="DU27" s="11"/>
      <c r="DV27" s="11"/>
      <c r="DW27" s="11"/>
      <c r="DX27" s="11"/>
      <c r="DY27" s="11"/>
      <c r="DZ27" s="11"/>
      <c r="EA27" s="11"/>
      <c r="EB27" s="11"/>
      <c r="EC27" s="11"/>
      <c r="ED27" s="11"/>
      <c r="EE27" s="11"/>
      <c r="EF27" s="11"/>
      <c r="EG27" s="11"/>
      <c r="EH27" s="11"/>
      <c r="EI27" s="11"/>
      <c r="EJ27" s="11"/>
      <c r="EK27" s="11"/>
      <c r="EL27" s="11"/>
      <c r="EM27" s="11"/>
      <c r="EN27" s="11"/>
      <c r="EO27" s="11"/>
      <c r="EP27" s="11"/>
      <c r="EQ27" s="11"/>
      <c r="ER27" s="11"/>
      <c r="ES27" s="11"/>
      <c r="ET27" s="11"/>
      <c r="EU27" s="11"/>
      <c r="EV27" s="11"/>
    </row>
    <row r="28" spans="1:152" s="10" customFormat="1" ht="108" customHeight="1" x14ac:dyDescent="0.2">
      <c r="A28" s="142">
        <v>5</v>
      </c>
      <c r="B28" s="43" t="s">
        <v>7</v>
      </c>
      <c r="C28" s="50"/>
      <c r="D28" s="42"/>
      <c r="E28" s="44">
        <v>204175.4</v>
      </c>
      <c r="F28" s="42">
        <v>11</v>
      </c>
      <c r="G28" s="44">
        <v>306263.09999999998</v>
      </c>
      <c r="H28" s="44">
        <v>11</v>
      </c>
      <c r="I28" s="45">
        <f t="shared" si="0"/>
        <v>510438.5</v>
      </c>
      <c r="J28" s="23" t="s">
        <v>56</v>
      </c>
      <c r="K28" s="23" t="s">
        <v>58</v>
      </c>
      <c r="L28" s="23" t="s">
        <v>57</v>
      </c>
      <c r="M28" s="22" t="s">
        <v>66</v>
      </c>
      <c r="N28" s="20" t="s">
        <v>151</v>
      </c>
      <c r="O28" s="20" t="s">
        <v>169</v>
      </c>
      <c r="P28" s="20" t="s">
        <v>174</v>
      </c>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row>
    <row r="29" spans="1:152" s="10" customFormat="1" ht="76.5" x14ac:dyDescent="0.2">
      <c r="A29" s="142">
        <v>6</v>
      </c>
      <c r="B29" s="51" t="s">
        <v>25</v>
      </c>
      <c r="C29" s="47"/>
      <c r="D29" s="42"/>
      <c r="E29" s="44">
        <v>265280.40000000002</v>
      </c>
      <c r="F29" s="42">
        <v>6</v>
      </c>
      <c r="G29" s="44">
        <v>397920.6</v>
      </c>
      <c r="H29" s="44">
        <v>6</v>
      </c>
      <c r="I29" s="45">
        <f t="shared" si="0"/>
        <v>663201</v>
      </c>
      <c r="J29" s="20" t="s">
        <v>82</v>
      </c>
      <c r="K29" s="20" t="s">
        <v>85</v>
      </c>
      <c r="L29" s="20" t="s">
        <v>86</v>
      </c>
      <c r="M29" s="20" t="s">
        <v>87</v>
      </c>
      <c r="N29" s="20" t="s">
        <v>152</v>
      </c>
      <c r="O29" s="20" t="s">
        <v>170</v>
      </c>
      <c r="P29" s="20" t="s">
        <v>175</v>
      </c>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row>
    <row r="30" spans="1:152" s="10" customFormat="1" ht="76.5" x14ac:dyDescent="0.2">
      <c r="A30" s="142">
        <v>7</v>
      </c>
      <c r="B30" s="51" t="s">
        <v>26</v>
      </c>
      <c r="C30" s="44"/>
      <c r="D30" s="42"/>
      <c r="E30" s="44">
        <v>126682.16</v>
      </c>
      <c r="F30" s="42">
        <v>2</v>
      </c>
      <c r="G30" s="44">
        <v>190023.24000000002</v>
      </c>
      <c r="H30" s="44">
        <v>2</v>
      </c>
      <c r="I30" s="45">
        <f t="shared" si="0"/>
        <v>316705.40000000002</v>
      </c>
      <c r="J30" s="20" t="s">
        <v>83</v>
      </c>
      <c r="K30" s="20" t="s">
        <v>88</v>
      </c>
      <c r="L30" s="20" t="s">
        <v>86</v>
      </c>
      <c r="M30" s="20" t="s">
        <v>90</v>
      </c>
      <c r="N30" s="20" t="s">
        <v>152</v>
      </c>
      <c r="O30" s="20" t="s">
        <v>170</v>
      </c>
      <c r="P30" s="20" t="s">
        <v>175</v>
      </c>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c r="EP30" s="3"/>
      <c r="EQ30" s="3"/>
      <c r="ER30" s="3"/>
      <c r="ES30" s="3"/>
      <c r="ET30" s="3"/>
      <c r="EU30" s="3"/>
      <c r="EV30" s="3"/>
    </row>
    <row r="31" spans="1:152" s="10" customFormat="1" ht="92.25" customHeight="1" x14ac:dyDescent="0.2">
      <c r="A31" s="142">
        <v>8</v>
      </c>
      <c r="B31" s="43" t="s">
        <v>27</v>
      </c>
      <c r="C31" s="44"/>
      <c r="D31" s="42"/>
      <c r="E31" s="44">
        <v>86273</v>
      </c>
      <c r="F31" s="42">
        <v>1</v>
      </c>
      <c r="G31" s="44">
        <v>129409.5</v>
      </c>
      <c r="H31" s="44">
        <v>1</v>
      </c>
      <c r="I31" s="45">
        <f t="shared" si="0"/>
        <v>215682.5</v>
      </c>
      <c r="J31" s="20" t="s">
        <v>84</v>
      </c>
      <c r="K31" s="20" t="s">
        <v>89</v>
      </c>
      <c r="L31" s="20" t="s">
        <v>86</v>
      </c>
      <c r="M31" s="20" t="s">
        <v>91</v>
      </c>
      <c r="N31" s="20" t="s">
        <v>152</v>
      </c>
      <c r="O31" s="20" t="s">
        <v>170</v>
      </c>
      <c r="P31" s="20" t="s">
        <v>175</v>
      </c>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row>
    <row r="32" spans="1:152" s="10" customFormat="1" ht="95.45" customHeight="1" x14ac:dyDescent="0.2">
      <c r="A32" s="142">
        <v>9</v>
      </c>
      <c r="B32" s="43" t="s">
        <v>10</v>
      </c>
      <c r="C32" s="47"/>
      <c r="D32" s="42"/>
      <c r="E32" s="44">
        <v>212934.01</v>
      </c>
      <c r="F32" s="42">
        <v>5</v>
      </c>
      <c r="G32" s="44">
        <v>319401.01</v>
      </c>
      <c r="H32" s="44">
        <v>5</v>
      </c>
      <c r="I32" s="45">
        <f t="shared" si="0"/>
        <v>532335.02</v>
      </c>
      <c r="J32" s="23" t="s">
        <v>41</v>
      </c>
      <c r="K32" s="23" t="s">
        <v>42</v>
      </c>
      <c r="L32" s="23" t="s">
        <v>43</v>
      </c>
      <c r="M32" s="22" t="s">
        <v>67</v>
      </c>
      <c r="N32" s="20" t="s">
        <v>151</v>
      </c>
      <c r="O32" s="20" t="s">
        <v>169</v>
      </c>
      <c r="P32" s="20" t="s">
        <v>174</v>
      </c>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row>
    <row r="33" spans="1:152" s="10" customFormat="1" ht="89.25" x14ac:dyDescent="0.2">
      <c r="A33" s="142">
        <v>10</v>
      </c>
      <c r="B33" s="43" t="s">
        <v>11</v>
      </c>
      <c r="C33" s="47"/>
      <c r="D33" s="42"/>
      <c r="E33" s="44">
        <v>247149.6</v>
      </c>
      <c r="F33" s="42">
        <v>6</v>
      </c>
      <c r="G33" s="44">
        <v>370724.39</v>
      </c>
      <c r="H33" s="44">
        <v>6</v>
      </c>
      <c r="I33" s="45">
        <f t="shared" si="0"/>
        <v>617873.99</v>
      </c>
      <c r="J33" s="23" t="s">
        <v>44</v>
      </c>
      <c r="K33" s="23" t="s">
        <v>45</v>
      </c>
      <c r="L33" s="23" t="s">
        <v>43</v>
      </c>
      <c r="M33" s="22" t="s">
        <v>68</v>
      </c>
      <c r="N33" s="20" t="s">
        <v>151</v>
      </c>
      <c r="O33" s="20" t="s">
        <v>169</v>
      </c>
      <c r="P33" s="20" t="s">
        <v>174</v>
      </c>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row>
    <row r="34" spans="1:152" s="10" customFormat="1" ht="111.6" customHeight="1" x14ac:dyDescent="0.2">
      <c r="A34" s="142">
        <v>11</v>
      </c>
      <c r="B34" s="43" t="s">
        <v>12</v>
      </c>
      <c r="C34" s="47"/>
      <c r="D34" s="42"/>
      <c r="E34" s="44">
        <v>134406.79999999999</v>
      </c>
      <c r="F34" s="42">
        <v>1</v>
      </c>
      <c r="G34" s="44">
        <v>201610.2</v>
      </c>
      <c r="H34" s="44">
        <v>1</v>
      </c>
      <c r="I34" s="45">
        <f t="shared" si="0"/>
        <v>336017</v>
      </c>
      <c r="J34" s="23" t="s">
        <v>46</v>
      </c>
      <c r="K34" s="23" t="s">
        <v>47</v>
      </c>
      <c r="L34" s="23" t="s">
        <v>48</v>
      </c>
      <c r="M34" s="22" t="s">
        <v>69</v>
      </c>
      <c r="N34" s="20" t="s">
        <v>153</v>
      </c>
      <c r="O34" s="20" t="s">
        <v>168</v>
      </c>
      <c r="P34" s="20" t="s">
        <v>174</v>
      </c>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row>
    <row r="35" spans="1:152" s="10" customFormat="1" ht="51" x14ac:dyDescent="0.2">
      <c r="A35" s="142">
        <v>12</v>
      </c>
      <c r="B35" s="43" t="s">
        <v>13</v>
      </c>
      <c r="C35" s="47"/>
      <c r="D35" s="42"/>
      <c r="E35" s="44">
        <v>680751.2</v>
      </c>
      <c r="F35" s="42">
        <v>5</v>
      </c>
      <c r="G35" s="44">
        <v>1021126.81</v>
      </c>
      <c r="H35" s="44">
        <v>5</v>
      </c>
      <c r="I35" s="45">
        <f t="shared" si="0"/>
        <v>1701878.01</v>
      </c>
      <c r="J35" s="23" t="s">
        <v>76</v>
      </c>
      <c r="K35" s="27" t="s">
        <v>78</v>
      </c>
      <c r="L35" s="23" t="s">
        <v>48</v>
      </c>
      <c r="M35" s="20" t="s">
        <v>81</v>
      </c>
      <c r="N35" s="20" t="s">
        <v>154</v>
      </c>
      <c r="O35" s="20" t="s">
        <v>167</v>
      </c>
      <c r="P35" s="20" t="s">
        <v>174</v>
      </c>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row>
    <row r="36" spans="1:152" s="10" customFormat="1" ht="51" x14ac:dyDescent="0.2">
      <c r="A36" s="142">
        <v>13</v>
      </c>
      <c r="B36" s="43" t="s">
        <v>14</v>
      </c>
      <c r="C36" s="47"/>
      <c r="D36" s="42"/>
      <c r="E36" s="44">
        <v>138237.73000000001</v>
      </c>
      <c r="F36" s="42">
        <v>1</v>
      </c>
      <c r="G36" s="44">
        <v>207356.6</v>
      </c>
      <c r="H36" s="44">
        <v>1</v>
      </c>
      <c r="I36" s="45">
        <f t="shared" si="0"/>
        <v>345594.33</v>
      </c>
      <c r="J36" s="23" t="s">
        <v>77</v>
      </c>
      <c r="K36" s="27" t="s">
        <v>79</v>
      </c>
      <c r="L36" s="23" t="s">
        <v>48</v>
      </c>
      <c r="M36" s="20" t="s">
        <v>80</v>
      </c>
      <c r="N36" s="20" t="s">
        <v>154</v>
      </c>
      <c r="O36" s="20" t="s">
        <v>167</v>
      </c>
      <c r="P36" s="20" t="s">
        <v>174</v>
      </c>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c r="CC36" s="3"/>
      <c r="CD36" s="3"/>
      <c r="CE36" s="3"/>
      <c r="CF36" s="3"/>
      <c r="CG36" s="3"/>
      <c r="CH36" s="3"/>
      <c r="CI36" s="3"/>
      <c r="CJ36" s="3"/>
      <c r="CK36" s="3"/>
      <c r="CL36" s="3"/>
      <c r="CM36" s="3"/>
      <c r="CN36" s="3"/>
      <c r="CO36" s="3"/>
      <c r="CP36" s="3"/>
      <c r="CQ36" s="3"/>
      <c r="CR36" s="3"/>
      <c r="CS36" s="3"/>
      <c r="CT36" s="3"/>
      <c r="CU36" s="3"/>
      <c r="CV36" s="3"/>
      <c r="CW36" s="3"/>
      <c r="CX36" s="3"/>
      <c r="CY36" s="3"/>
      <c r="CZ36" s="3"/>
      <c r="DA36" s="3"/>
      <c r="DB36" s="3"/>
      <c r="DC36" s="3"/>
      <c r="DD36" s="3"/>
      <c r="DE36" s="3"/>
      <c r="DF36" s="3"/>
      <c r="DG36" s="3"/>
      <c r="DH36" s="3"/>
      <c r="DI36" s="3"/>
      <c r="DJ36" s="3"/>
      <c r="DK36" s="3"/>
      <c r="DL36" s="3"/>
      <c r="DM36" s="3"/>
      <c r="DN36" s="3"/>
      <c r="DO36" s="3"/>
      <c r="DP36" s="3"/>
      <c r="DQ36" s="3"/>
      <c r="DR36" s="3"/>
      <c r="DS36" s="3"/>
      <c r="DT36" s="3"/>
      <c r="DU36" s="3"/>
      <c r="DV36" s="3"/>
      <c r="DW36" s="3"/>
      <c r="DX36" s="3"/>
      <c r="DY36" s="3"/>
      <c r="DZ36" s="3"/>
      <c r="EA36" s="3"/>
      <c r="EB36" s="3"/>
      <c r="EC36" s="3"/>
      <c r="ED36" s="3"/>
      <c r="EE36" s="3"/>
      <c r="EF36" s="3"/>
      <c r="EG36" s="3"/>
      <c r="EH36" s="3"/>
      <c r="EI36" s="3"/>
      <c r="EJ36" s="3"/>
      <c r="EK36" s="3"/>
      <c r="EL36" s="3"/>
      <c r="EM36" s="3"/>
      <c r="EN36" s="3"/>
      <c r="EO36" s="3"/>
      <c r="EP36" s="3"/>
      <c r="EQ36" s="3"/>
      <c r="ER36" s="3"/>
      <c r="ES36" s="3"/>
      <c r="ET36" s="3"/>
      <c r="EU36" s="3"/>
      <c r="EV36" s="3"/>
    </row>
    <row r="37" spans="1:152" s="10" customFormat="1" ht="115.35" customHeight="1" x14ac:dyDescent="0.2">
      <c r="A37" s="142">
        <v>14</v>
      </c>
      <c r="B37" s="43" t="s">
        <v>15</v>
      </c>
      <c r="C37" s="47"/>
      <c r="D37" s="42"/>
      <c r="E37" s="44">
        <v>95160</v>
      </c>
      <c r="F37" s="42">
        <v>2</v>
      </c>
      <c r="G37" s="44">
        <v>142740.01</v>
      </c>
      <c r="H37" s="44">
        <v>2</v>
      </c>
      <c r="I37" s="45">
        <f t="shared" si="0"/>
        <v>237900.01</v>
      </c>
      <c r="J37" s="23" t="s">
        <v>49</v>
      </c>
      <c r="K37" s="23" t="s">
        <v>51</v>
      </c>
      <c r="L37" s="23" t="s">
        <v>52</v>
      </c>
      <c r="M37" s="22" t="s">
        <v>70</v>
      </c>
      <c r="N37" s="20" t="s">
        <v>155</v>
      </c>
      <c r="O37" s="20" t="s">
        <v>166</v>
      </c>
      <c r="P37" s="20" t="s">
        <v>174</v>
      </c>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c r="CC37" s="3"/>
      <c r="CD37" s="3"/>
      <c r="CE37" s="3"/>
      <c r="CF37" s="3"/>
      <c r="CG37" s="3"/>
      <c r="CH37" s="3"/>
      <c r="CI37" s="3"/>
      <c r="CJ37" s="3"/>
      <c r="CK37" s="3"/>
      <c r="CL37" s="3"/>
      <c r="CM37" s="3"/>
      <c r="CN37" s="3"/>
      <c r="CO37" s="3"/>
      <c r="CP37" s="3"/>
      <c r="CQ37" s="3"/>
      <c r="CR37" s="3"/>
      <c r="CS37" s="3"/>
      <c r="CT37" s="3"/>
      <c r="CU37" s="3"/>
      <c r="CV37" s="3"/>
      <c r="CW37" s="3"/>
      <c r="CX37" s="3"/>
      <c r="CY37" s="3"/>
      <c r="CZ37" s="3"/>
      <c r="DA37" s="3"/>
      <c r="DB37" s="3"/>
      <c r="DC37" s="3"/>
      <c r="DD37" s="3"/>
      <c r="DE37" s="3"/>
      <c r="DF37" s="3"/>
      <c r="DG37" s="3"/>
      <c r="DH37" s="3"/>
      <c r="DI37" s="3"/>
      <c r="DJ37" s="3"/>
      <c r="DK37" s="3"/>
      <c r="DL37" s="3"/>
      <c r="DM37" s="3"/>
      <c r="DN37" s="3"/>
      <c r="DO37" s="3"/>
      <c r="DP37" s="3"/>
      <c r="DQ37" s="3"/>
      <c r="DR37" s="3"/>
      <c r="DS37" s="3"/>
      <c r="DT37" s="3"/>
      <c r="DU37" s="3"/>
      <c r="DV37" s="3"/>
      <c r="DW37" s="3"/>
      <c r="DX37" s="3"/>
      <c r="DY37" s="3"/>
      <c r="DZ37" s="3"/>
      <c r="EA37" s="3"/>
      <c r="EB37" s="3"/>
      <c r="EC37" s="3"/>
      <c r="ED37" s="3"/>
      <c r="EE37" s="3"/>
      <c r="EF37" s="3"/>
      <c r="EG37" s="3"/>
      <c r="EH37" s="3"/>
      <c r="EI37" s="3"/>
      <c r="EJ37" s="3"/>
      <c r="EK37" s="3"/>
      <c r="EL37" s="3"/>
      <c r="EM37" s="3"/>
      <c r="EN37" s="3"/>
      <c r="EO37" s="3"/>
      <c r="EP37" s="3"/>
      <c r="EQ37" s="3"/>
      <c r="ER37" s="3"/>
      <c r="ES37" s="3"/>
      <c r="ET37" s="3"/>
      <c r="EU37" s="3"/>
      <c r="EV37" s="3"/>
    </row>
    <row r="38" spans="1:152" s="10" customFormat="1" ht="126.6" customHeight="1" x14ac:dyDescent="0.2">
      <c r="A38" s="142">
        <v>15</v>
      </c>
      <c r="B38" s="43" t="s">
        <v>16</v>
      </c>
      <c r="C38" s="47"/>
      <c r="D38" s="42"/>
      <c r="E38" s="44">
        <v>2514720</v>
      </c>
      <c r="F38" s="42">
        <v>6</v>
      </c>
      <c r="G38" s="44">
        <v>5092309</v>
      </c>
      <c r="H38" s="44">
        <v>6</v>
      </c>
      <c r="I38" s="45">
        <f t="shared" si="0"/>
        <v>7607029</v>
      </c>
      <c r="J38" s="23" t="s">
        <v>37</v>
      </c>
      <c r="K38" s="24" t="s">
        <v>45</v>
      </c>
      <c r="L38" s="23" t="s">
        <v>38</v>
      </c>
      <c r="M38" s="22" t="s">
        <v>65</v>
      </c>
      <c r="N38" s="20" t="s">
        <v>156</v>
      </c>
      <c r="O38" s="20" t="s">
        <v>165</v>
      </c>
      <c r="P38" s="20" t="s">
        <v>174</v>
      </c>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c r="CC38" s="3"/>
      <c r="CD38" s="3"/>
      <c r="CE38" s="3"/>
      <c r="CF38" s="3"/>
      <c r="CG38" s="3"/>
      <c r="CH38" s="3"/>
      <c r="CI38" s="3"/>
      <c r="CJ38" s="3"/>
      <c r="CK38" s="3"/>
      <c r="CL38" s="3"/>
      <c r="CM38" s="3"/>
      <c r="CN38" s="3"/>
      <c r="CO38" s="3"/>
      <c r="CP38" s="3"/>
      <c r="CQ38" s="3"/>
      <c r="CR38" s="3"/>
      <c r="CS38" s="3"/>
      <c r="CT38" s="3"/>
      <c r="CU38" s="3"/>
      <c r="CV38" s="3"/>
      <c r="CW38" s="3"/>
      <c r="CX38" s="3"/>
      <c r="CY38" s="3"/>
      <c r="CZ38" s="3"/>
      <c r="DA38" s="3"/>
      <c r="DB38" s="3"/>
      <c r="DC38" s="3"/>
      <c r="DD38" s="3"/>
      <c r="DE38" s="3"/>
      <c r="DF38" s="3"/>
      <c r="DG38" s="3"/>
      <c r="DH38" s="3"/>
      <c r="DI38" s="3"/>
      <c r="DJ38" s="3"/>
      <c r="DK38" s="3"/>
      <c r="DL38" s="3"/>
      <c r="DM38" s="3"/>
      <c r="DN38" s="3"/>
      <c r="DO38" s="3"/>
      <c r="DP38" s="3"/>
      <c r="DQ38" s="3"/>
      <c r="DR38" s="3"/>
      <c r="DS38" s="3"/>
      <c r="DT38" s="3"/>
      <c r="DU38" s="3"/>
      <c r="DV38" s="3"/>
      <c r="DW38" s="3"/>
      <c r="DX38" s="3"/>
      <c r="DY38" s="3"/>
      <c r="DZ38" s="3"/>
      <c r="EA38" s="3"/>
      <c r="EB38" s="3"/>
      <c r="EC38" s="3"/>
      <c r="ED38" s="3"/>
      <c r="EE38" s="3"/>
      <c r="EF38" s="3"/>
      <c r="EG38" s="3"/>
      <c r="EH38" s="3"/>
      <c r="EI38" s="3"/>
      <c r="EJ38" s="3"/>
      <c r="EK38" s="3"/>
      <c r="EL38" s="3"/>
      <c r="EM38" s="3"/>
      <c r="EN38" s="3"/>
      <c r="EO38" s="3"/>
      <c r="EP38" s="3"/>
      <c r="EQ38" s="3"/>
      <c r="ER38" s="3"/>
      <c r="ES38" s="3"/>
      <c r="ET38" s="3"/>
      <c r="EU38" s="3"/>
      <c r="EV38" s="3"/>
    </row>
    <row r="39" spans="1:152" s="12" customFormat="1" ht="63.75" x14ac:dyDescent="0.2">
      <c r="A39" s="142">
        <v>16</v>
      </c>
      <c r="B39" s="46" t="s">
        <v>17</v>
      </c>
      <c r="C39" s="47"/>
      <c r="D39" s="48"/>
      <c r="E39" s="49">
        <v>0</v>
      </c>
      <c r="F39" s="48">
        <v>6</v>
      </c>
      <c r="G39" s="49">
        <v>6534000</v>
      </c>
      <c r="H39" s="44">
        <v>6</v>
      </c>
      <c r="I39" s="45">
        <f t="shared" si="0"/>
        <v>6534000</v>
      </c>
      <c r="J39" s="21" t="s">
        <v>34</v>
      </c>
      <c r="K39" s="143" t="s">
        <v>75</v>
      </c>
      <c r="L39" s="22" t="s">
        <v>35</v>
      </c>
      <c r="M39" s="22" t="s">
        <v>36</v>
      </c>
      <c r="N39" s="20" t="s">
        <v>157</v>
      </c>
      <c r="O39" s="20" t="s">
        <v>164</v>
      </c>
      <c r="P39" s="20" t="s">
        <v>174</v>
      </c>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c r="BR39" s="11"/>
      <c r="BS39" s="11"/>
      <c r="BT39" s="11"/>
      <c r="BU39" s="11"/>
      <c r="BV39" s="11"/>
      <c r="BW39" s="11"/>
      <c r="BX39" s="11"/>
      <c r="BY39" s="11"/>
      <c r="BZ39" s="11"/>
      <c r="CA39" s="11"/>
      <c r="CB39" s="11"/>
      <c r="CC39" s="11"/>
      <c r="CD39" s="11"/>
      <c r="CE39" s="11"/>
      <c r="CF39" s="11"/>
      <c r="CG39" s="11"/>
      <c r="CH39" s="11"/>
      <c r="CI39" s="11"/>
      <c r="CJ39" s="11"/>
      <c r="CK39" s="11"/>
      <c r="CL39" s="11"/>
      <c r="CM39" s="11"/>
      <c r="CN39" s="11"/>
      <c r="CO39" s="11"/>
      <c r="CP39" s="11"/>
      <c r="CQ39" s="11"/>
      <c r="CR39" s="11"/>
      <c r="CS39" s="11"/>
      <c r="CT39" s="11"/>
      <c r="CU39" s="11"/>
      <c r="CV39" s="11"/>
      <c r="CW39" s="11"/>
      <c r="CX39" s="11"/>
      <c r="CY39" s="11"/>
      <c r="CZ39" s="11"/>
      <c r="DA39" s="11"/>
      <c r="DB39" s="11"/>
      <c r="DC39" s="11"/>
      <c r="DD39" s="11"/>
      <c r="DE39" s="11"/>
      <c r="DF39" s="11"/>
      <c r="DG39" s="11"/>
      <c r="DH39" s="11"/>
      <c r="DI39" s="11"/>
      <c r="DJ39" s="11"/>
      <c r="DK39" s="11"/>
      <c r="DL39" s="11"/>
      <c r="DM39" s="11"/>
      <c r="DN39" s="11"/>
      <c r="DO39" s="11"/>
      <c r="DP39" s="11"/>
      <c r="DQ39" s="11"/>
      <c r="DR39" s="11"/>
      <c r="DS39" s="11"/>
      <c r="DT39" s="11"/>
      <c r="DU39" s="11"/>
      <c r="DV39" s="11"/>
      <c r="DW39" s="11"/>
      <c r="DX39" s="11"/>
      <c r="DY39" s="11"/>
      <c r="DZ39" s="11"/>
      <c r="EA39" s="11"/>
      <c r="EB39" s="11"/>
      <c r="EC39" s="11"/>
      <c r="ED39" s="11"/>
      <c r="EE39" s="11"/>
      <c r="EF39" s="11"/>
      <c r="EG39" s="11"/>
      <c r="EH39" s="11"/>
      <c r="EI39" s="11"/>
      <c r="EJ39" s="11"/>
      <c r="EK39" s="11"/>
      <c r="EL39" s="11"/>
      <c r="EM39" s="11"/>
      <c r="EN39" s="11"/>
      <c r="EO39" s="11"/>
      <c r="EP39" s="11"/>
      <c r="EQ39" s="11"/>
      <c r="ER39" s="11"/>
      <c r="ES39" s="11"/>
      <c r="ET39" s="11"/>
      <c r="EU39" s="11"/>
      <c r="EV39" s="11"/>
    </row>
    <row r="40" spans="1:152" s="10" customFormat="1" ht="102" x14ac:dyDescent="0.2">
      <c r="A40" s="142">
        <v>17</v>
      </c>
      <c r="B40" s="43" t="s">
        <v>18</v>
      </c>
      <c r="C40" s="50"/>
      <c r="D40" s="42"/>
      <c r="E40" s="44">
        <v>58453</v>
      </c>
      <c r="F40" s="42">
        <v>2</v>
      </c>
      <c r="G40" s="44">
        <v>87678.989999999991</v>
      </c>
      <c r="H40" s="44">
        <v>2</v>
      </c>
      <c r="I40" s="45">
        <f t="shared" si="0"/>
        <v>146131.99</v>
      </c>
      <c r="J40" s="23" t="s">
        <v>39</v>
      </c>
      <c r="K40" s="24" t="s">
        <v>50</v>
      </c>
      <c r="L40" s="25" t="s">
        <v>40</v>
      </c>
      <c r="M40" s="22" t="s">
        <v>74</v>
      </c>
      <c r="N40" s="20" t="s">
        <v>158</v>
      </c>
      <c r="O40" s="20" t="s">
        <v>163</v>
      </c>
      <c r="P40" s="20" t="s">
        <v>174</v>
      </c>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c r="CC40" s="3"/>
      <c r="CD40" s="3"/>
      <c r="CE40" s="3"/>
      <c r="CF40" s="3"/>
      <c r="CG40" s="3"/>
      <c r="CH40" s="3"/>
      <c r="CI40" s="3"/>
      <c r="CJ40" s="3"/>
      <c r="CK40" s="3"/>
      <c r="CL40" s="3"/>
      <c r="CM40" s="3"/>
      <c r="CN40" s="3"/>
      <c r="CO40" s="3"/>
      <c r="CP40" s="3"/>
      <c r="CQ40" s="3"/>
      <c r="CR40" s="3"/>
      <c r="CS40" s="3"/>
      <c r="CT40" s="3"/>
      <c r="CU40" s="3"/>
      <c r="CV40" s="3"/>
      <c r="CW40" s="3"/>
      <c r="CX40" s="3"/>
      <c r="CY40" s="3"/>
      <c r="CZ40" s="3"/>
      <c r="DA40" s="3"/>
      <c r="DB40" s="3"/>
      <c r="DC40" s="3"/>
      <c r="DD40" s="3"/>
      <c r="DE40" s="3"/>
      <c r="DF40" s="3"/>
      <c r="DG40" s="3"/>
      <c r="DH40" s="3"/>
      <c r="DI40" s="3"/>
      <c r="DJ40" s="3"/>
      <c r="DK40" s="3"/>
      <c r="DL40" s="3"/>
      <c r="DM40" s="3"/>
      <c r="DN40" s="3"/>
      <c r="DO40" s="3"/>
      <c r="DP40" s="3"/>
      <c r="DQ40" s="3"/>
      <c r="DR40" s="3"/>
      <c r="DS40" s="3"/>
      <c r="DT40" s="3"/>
      <c r="DU40" s="3"/>
      <c r="DV40" s="3"/>
      <c r="DW40" s="3"/>
      <c r="DX40" s="3"/>
      <c r="DY40" s="3"/>
      <c r="DZ40" s="3"/>
      <c r="EA40" s="3"/>
      <c r="EB40" s="3"/>
      <c r="EC40" s="3"/>
      <c r="ED40" s="3"/>
      <c r="EE40" s="3"/>
      <c r="EF40" s="3"/>
      <c r="EG40" s="3"/>
      <c r="EH40" s="3"/>
      <c r="EI40" s="3"/>
      <c r="EJ40" s="3"/>
      <c r="EK40" s="3"/>
      <c r="EL40" s="3"/>
      <c r="EM40" s="3"/>
      <c r="EN40" s="3"/>
      <c r="EO40" s="3"/>
      <c r="EP40" s="3"/>
      <c r="EQ40" s="3"/>
      <c r="ER40" s="3"/>
      <c r="ES40" s="3"/>
      <c r="ET40" s="3"/>
      <c r="EU40" s="3"/>
      <c r="EV40" s="3"/>
    </row>
    <row r="41" spans="1:152" s="10" customFormat="1" ht="107.25" customHeight="1" x14ac:dyDescent="0.2">
      <c r="A41" s="142">
        <v>18</v>
      </c>
      <c r="B41" s="43" t="s">
        <v>29</v>
      </c>
      <c r="C41" s="47"/>
      <c r="D41" s="42"/>
      <c r="E41" s="44">
        <v>0</v>
      </c>
      <c r="F41" s="42">
        <v>29</v>
      </c>
      <c r="G41" s="44">
        <v>4299413.43</v>
      </c>
      <c r="H41" s="44">
        <v>29</v>
      </c>
      <c r="I41" s="45">
        <f t="shared" si="0"/>
        <v>4299413.43</v>
      </c>
      <c r="J41" s="21" t="s">
        <v>92</v>
      </c>
      <c r="K41" s="21" t="s">
        <v>94</v>
      </c>
      <c r="L41" s="21" t="s">
        <v>95</v>
      </c>
      <c r="M41" s="20" t="s">
        <v>143</v>
      </c>
      <c r="N41" s="20" t="s">
        <v>159</v>
      </c>
      <c r="O41" s="20" t="s">
        <v>161</v>
      </c>
      <c r="P41" s="20" t="s">
        <v>175</v>
      </c>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c r="CC41" s="3"/>
      <c r="CD41" s="3"/>
      <c r="CE41" s="3"/>
      <c r="CF41" s="3"/>
      <c r="CG41" s="3"/>
      <c r="CH41" s="3"/>
      <c r="CI41" s="3"/>
      <c r="CJ41" s="3"/>
      <c r="CK41" s="3"/>
      <c r="CL41" s="3"/>
      <c r="CM41" s="3"/>
      <c r="CN41" s="3"/>
      <c r="CO41" s="3"/>
      <c r="CP41" s="3"/>
      <c r="CQ41" s="3"/>
      <c r="CR41" s="3"/>
      <c r="CS41" s="3"/>
      <c r="CT41" s="3"/>
      <c r="CU41" s="3"/>
      <c r="CV41" s="3"/>
      <c r="CW41" s="3"/>
      <c r="CX41" s="3"/>
      <c r="CY41" s="3"/>
      <c r="CZ41" s="3"/>
      <c r="DA41" s="3"/>
      <c r="DB41" s="3"/>
      <c r="DC41" s="3"/>
      <c r="DD41" s="3"/>
      <c r="DE41" s="3"/>
      <c r="DF41" s="3"/>
      <c r="DG41" s="3"/>
      <c r="DH41" s="3"/>
      <c r="DI41" s="3"/>
      <c r="DJ41" s="3"/>
      <c r="DK41" s="3"/>
      <c r="DL41" s="3"/>
      <c r="DM41" s="3"/>
      <c r="DN41" s="3"/>
      <c r="DO41" s="3"/>
      <c r="DP41" s="3"/>
      <c r="DQ41" s="3"/>
      <c r="DR41" s="3"/>
      <c r="DS41" s="3"/>
      <c r="DT41" s="3"/>
      <c r="DU41" s="3"/>
      <c r="DV41" s="3"/>
      <c r="DW41" s="3"/>
      <c r="DX41" s="3"/>
      <c r="DY41" s="3"/>
      <c r="DZ41" s="3"/>
      <c r="EA41" s="3"/>
      <c r="EB41" s="3"/>
      <c r="EC41" s="3"/>
      <c r="ED41" s="3"/>
      <c r="EE41" s="3"/>
      <c r="EF41" s="3"/>
      <c r="EG41" s="3"/>
      <c r="EH41" s="3"/>
      <c r="EI41" s="3"/>
      <c r="EJ41" s="3"/>
      <c r="EK41" s="3"/>
      <c r="EL41" s="3"/>
      <c r="EM41" s="3"/>
      <c r="EN41" s="3"/>
      <c r="EO41" s="3"/>
      <c r="EP41" s="3"/>
      <c r="EQ41" s="3"/>
      <c r="ER41" s="3"/>
      <c r="ES41" s="3"/>
      <c r="ET41" s="3"/>
      <c r="EU41" s="3"/>
      <c r="EV41" s="3"/>
    </row>
    <row r="42" spans="1:152" s="10" customFormat="1" ht="38.25" x14ac:dyDescent="0.2">
      <c r="A42" s="142">
        <v>19</v>
      </c>
      <c r="B42" s="43" t="s">
        <v>19</v>
      </c>
      <c r="C42" s="47"/>
      <c r="D42" s="42"/>
      <c r="E42" s="44"/>
      <c r="F42" s="42">
        <v>1</v>
      </c>
      <c r="G42" s="44">
        <v>281760.59999999998</v>
      </c>
      <c r="H42" s="44">
        <v>1</v>
      </c>
      <c r="I42" s="45">
        <f t="shared" si="0"/>
        <v>281760.59999999998</v>
      </c>
      <c r="J42" s="20" t="s">
        <v>93</v>
      </c>
      <c r="K42" s="28" t="s">
        <v>96</v>
      </c>
      <c r="L42" s="20" t="s">
        <v>93</v>
      </c>
      <c r="M42" s="20" t="s">
        <v>143</v>
      </c>
      <c r="N42" s="20" t="s">
        <v>160</v>
      </c>
      <c r="O42" s="20" t="s">
        <v>162</v>
      </c>
      <c r="P42" s="20" t="s">
        <v>175</v>
      </c>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H42" s="3"/>
      <c r="CI42" s="3"/>
      <c r="CJ42" s="3"/>
      <c r="CK42" s="3"/>
      <c r="CL42" s="3"/>
      <c r="CM42" s="3"/>
      <c r="CN42" s="3"/>
      <c r="CO42" s="3"/>
      <c r="CP42" s="3"/>
      <c r="CQ42" s="3"/>
      <c r="CR42" s="3"/>
      <c r="CS42" s="3"/>
      <c r="CT42" s="3"/>
      <c r="CU42" s="3"/>
      <c r="CV42" s="3"/>
      <c r="CW42" s="3"/>
      <c r="CX42" s="3"/>
      <c r="CY42" s="3"/>
      <c r="CZ42" s="3"/>
      <c r="DA42" s="3"/>
      <c r="DB42" s="3"/>
      <c r="DC42" s="3"/>
      <c r="DD42" s="3"/>
      <c r="DE42" s="3"/>
      <c r="DF42" s="3"/>
      <c r="DG42" s="3"/>
      <c r="DH42" s="3"/>
      <c r="DI42" s="3"/>
      <c r="DJ42" s="3"/>
      <c r="DK42" s="3"/>
      <c r="DL42" s="3"/>
      <c r="DM42" s="3"/>
      <c r="DN42" s="3"/>
      <c r="DO42" s="3"/>
      <c r="DP42" s="3"/>
      <c r="DQ42" s="3"/>
      <c r="DR42" s="3"/>
      <c r="DS42" s="3"/>
      <c r="DT42" s="3"/>
      <c r="DU42" s="3"/>
      <c r="DV42" s="3"/>
      <c r="DW42" s="3"/>
      <c r="DX42" s="3"/>
      <c r="DY42" s="3"/>
      <c r="DZ42" s="3"/>
      <c r="EA42" s="3"/>
      <c r="EB42" s="3"/>
      <c r="EC42" s="3"/>
      <c r="ED42" s="3"/>
      <c r="EE42" s="3"/>
      <c r="EF42" s="3"/>
      <c r="EG42" s="3"/>
      <c r="EH42" s="3"/>
      <c r="EI42" s="3"/>
      <c r="EJ42" s="3"/>
      <c r="EK42" s="3"/>
      <c r="EL42" s="3"/>
      <c r="EM42" s="3"/>
      <c r="EN42" s="3"/>
      <c r="EO42" s="3"/>
      <c r="EP42" s="3"/>
      <c r="EQ42" s="3"/>
      <c r="ER42" s="3"/>
      <c r="ES42" s="3"/>
      <c r="ET42" s="3"/>
      <c r="EU42" s="3"/>
      <c r="EV42" s="3"/>
    </row>
    <row r="43" spans="1:152" s="10" customFormat="1" ht="38.25" x14ac:dyDescent="0.2">
      <c r="A43" s="142">
        <v>20</v>
      </c>
      <c r="B43" s="43" t="s">
        <v>20</v>
      </c>
      <c r="C43" s="47"/>
      <c r="D43" s="42"/>
      <c r="E43" s="44"/>
      <c r="F43" s="42">
        <v>2</v>
      </c>
      <c r="G43" s="44">
        <v>2098115.7999999998</v>
      </c>
      <c r="H43" s="44">
        <v>2</v>
      </c>
      <c r="I43" s="45">
        <f t="shared" si="0"/>
        <v>2098115.7999999998</v>
      </c>
      <c r="J43" s="20" t="s">
        <v>93</v>
      </c>
      <c r="K43" s="28" t="s">
        <v>97</v>
      </c>
      <c r="L43" s="20" t="s">
        <v>93</v>
      </c>
      <c r="M43" s="20" t="s">
        <v>143</v>
      </c>
      <c r="N43" s="20" t="s">
        <v>160</v>
      </c>
      <c r="O43" s="20" t="s">
        <v>162</v>
      </c>
      <c r="P43" s="20" t="s">
        <v>175</v>
      </c>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c r="CG43" s="3"/>
      <c r="CH43" s="3"/>
      <c r="CI43" s="3"/>
      <c r="CJ43" s="3"/>
      <c r="CK43" s="3"/>
      <c r="CL43" s="3"/>
      <c r="CM43" s="3"/>
      <c r="CN43" s="3"/>
      <c r="CO43" s="3"/>
      <c r="CP43" s="3"/>
      <c r="CQ43" s="3"/>
      <c r="CR43" s="3"/>
      <c r="CS43" s="3"/>
      <c r="CT43" s="3"/>
      <c r="CU43" s="3"/>
      <c r="CV43" s="3"/>
      <c r="CW43" s="3"/>
      <c r="CX43" s="3"/>
      <c r="CY43" s="3"/>
      <c r="CZ43" s="3"/>
      <c r="DA43" s="3"/>
      <c r="DB43" s="3"/>
      <c r="DC43" s="3"/>
      <c r="DD43" s="3"/>
      <c r="DE43" s="3"/>
      <c r="DF43" s="3"/>
      <c r="DG43" s="3"/>
      <c r="DH43" s="3"/>
      <c r="DI43" s="3"/>
      <c r="DJ43" s="3"/>
      <c r="DK43" s="3"/>
      <c r="DL43" s="3"/>
      <c r="DM43" s="3"/>
      <c r="DN43" s="3"/>
      <c r="DO43" s="3"/>
      <c r="DP43" s="3"/>
      <c r="DQ43" s="3"/>
      <c r="DR43" s="3"/>
      <c r="DS43" s="3"/>
      <c r="DT43" s="3"/>
      <c r="DU43" s="3"/>
      <c r="DV43" s="3"/>
      <c r="DW43" s="3"/>
      <c r="DX43" s="3"/>
      <c r="DY43" s="3"/>
      <c r="DZ43" s="3"/>
      <c r="EA43" s="3"/>
      <c r="EB43" s="3"/>
      <c r="EC43" s="3"/>
      <c r="ED43" s="3"/>
      <c r="EE43" s="3"/>
      <c r="EF43" s="3"/>
      <c r="EG43" s="3"/>
      <c r="EH43" s="3"/>
      <c r="EI43" s="3"/>
      <c r="EJ43" s="3"/>
      <c r="EK43" s="3"/>
      <c r="EL43" s="3"/>
      <c r="EM43" s="3"/>
      <c r="EN43" s="3"/>
      <c r="EO43" s="3"/>
      <c r="EP43" s="3"/>
      <c r="EQ43" s="3"/>
      <c r="ER43" s="3"/>
      <c r="ES43" s="3"/>
      <c r="ET43" s="3"/>
      <c r="EU43" s="3"/>
      <c r="EV43" s="3"/>
    </row>
    <row r="44" spans="1:152" s="10" customFormat="1" ht="112.5" customHeight="1" x14ac:dyDescent="0.2">
      <c r="A44" s="142">
        <v>21</v>
      </c>
      <c r="B44" s="43" t="s">
        <v>21</v>
      </c>
      <c r="C44" s="47"/>
      <c r="D44" s="42"/>
      <c r="E44" s="44"/>
      <c r="F44" s="42">
        <v>1</v>
      </c>
      <c r="G44" s="44">
        <v>193683.01</v>
      </c>
      <c r="H44" s="44">
        <v>1</v>
      </c>
      <c r="I44" s="45">
        <f t="shared" si="0"/>
        <v>193683.01</v>
      </c>
      <c r="J44" s="20" t="s">
        <v>93</v>
      </c>
      <c r="K44" s="28" t="s">
        <v>98</v>
      </c>
      <c r="L44" s="20" t="s">
        <v>93</v>
      </c>
      <c r="M44" s="20" t="s">
        <v>143</v>
      </c>
      <c r="N44" s="20" t="s">
        <v>159</v>
      </c>
      <c r="O44" s="20" t="s">
        <v>161</v>
      </c>
      <c r="P44" s="20" t="s">
        <v>175</v>
      </c>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c r="CC44" s="3"/>
      <c r="CD44" s="3"/>
      <c r="CE44" s="3"/>
      <c r="CF44" s="3"/>
      <c r="CG44" s="3"/>
      <c r="CH44" s="3"/>
      <c r="CI44" s="3"/>
      <c r="CJ44" s="3"/>
      <c r="CK44" s="3"/>
      <c r="CL44" s="3"/>
      <c r="CM44" s="3"/>
      <c r="CN44" s="3"/>
      <c r="CO44" s="3"/>
      <c r="CP44" s="3"/>
      <c r="CQ44" s="3"/>
      <c r="CR44" s="3"/>
      <c r="CS44" s="3"/>
      <c r="CT44" s="3"/>
      <c r="CU44" s="3"/>
      <c r="CV44" s="3"/>
      <c r="CW44" s="3"/>
      <c r="CX44" s="3"/>
      <c r="CY44" s="3"/>
      <c r="CZ44" s="3"/>
      <c r="DA44" s="3"/>
      <c r="DB44" s="3"/>
      <c r="DC44" s="3"/>
      <c r="DD44" s="3"/>
      <c r="DE44" s="3"/>
      <c r="DF44" s="3"/>
      <c r="DG44" s="3"/>
      <c r="DH44" s="3"/>
      <c r="DI44" s="3"/>
      <c r="DJ44" s="3"/>
      <c r="DK44" s="3"/>
      <c r="DL44" s="3"/>
      <c r="DM44" s="3"/>
      <c r="DN44" s="3"/>
      <c r="DO44" s="3"/>
      <c r="DP44" s="3"/>
      <c r="DQ44" s="3"/>
      <c r="DR44" s="3"/>
      <c r="DS44" s="3"/>
      <c r="DT44" s="3"/>
      <c r="DU44" s="3"/>
      <c r="DV44" s="3"/>
      <c r="DW44" s="3"/>
      <c r="DX44" s="3"/>
      <c r="DY44" s="3"/>
      <c r="DZ44" s="3"/>
      <c r="EA44" s="3"/>
      <c r="EB44" s="3"/>
      <c r="EC44" s="3"/>
      <c r="ED44" s="3"/>
      <c r="EE44" s="3"/>
      <c r="EF44" s="3"/>
      <c r="EG44" s="3"/>
      <c r="EH44" s="3"/>
      <c r="EI44" s="3"/>
      <c r="EJ44" s="3"/>
      <c r="EK44" s="3"/>
      <c r="EL44" s="3"/>
      <c r="EM44" s="3"/>
      <c r="EN44" s="3"/>
      <c r="EO44" s="3"/>
      <c r="EP44" s="3"/>
      <c r="EQ44" s="3"/>
      <c r="ER44" s="3"/>
      <c r="ES44" s="3"/>
      <c r="ET44" s="3"/>
      <c r="EU44" s="3"/>
      <c r="EV44" s="3"/>
    </row>
    <row r="45" spans="1:152" s="10" customFormat="1" ht="111.75" customHeight="1" x14ac:dyDescent="0.2">
      <c r="A45" s="142">
        <v>22</v>
      </c>
      <c r="B45" s="43" t="s">
        <v>22</v>
      </c>
      <c r="C45" s="47"/>
      <c r="D45" s="42"/>
      <c r="E45" s="44"/>
      <c r="F45" s="42">
        <v>3</v>
      </c>
      <c r="G45" s="44">
        <v>725996.95</v>
      </c>
      <c r="H45" s="44">
        <v>3</v>
      </c>
      <c r="I45" s="45">
        <f t="shared" si="0"/>
        <v>725996.95</v>
      </c>
      <c r="J45" s="20" t="s">
        <v>93</v>
      </c>
      <c r="K45" s="28" t="s">
        <v>99</v>
      </c>
      <c r="L45" s="20" t="s">
        <v>93</v>
      </c>
      <c r="M45" s="20" t="s">
        <v>143</v>
      </c>
      <c r="N45" s="20" t="s">
        <v>159</v>
      </c>
      <c r="O45" s="20" t="s">
        <v>161</v>
      </c>
      <c r="P45" s="20" t="s">
        <v>175</v>
      </c>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c r="CN45" s="3"/>
      <c r="CO45" s="3"/>
      <c r="CP45" s="3"/>
      <c r="CQ45" s="3"/>
      <c r="CR45" s="3"/>
      <c r="CS45" s="3"/>
      <c r="CT45" s="3"/>
      <c r="CU45" s="3"/>
      <c r="CV45" s="3"/>
      <c r="CW45" s="3"/>
      <c r="CX45" s="3"/>
      <c r="CY45" s="3"/>
      <c r="CZ45" s="3"/>
      <c r="DA45" s="3"/>
      <c r="DB45" s="3"/>
      <c r="DC45" s="3"/>
      <c r="DD45" s="3"/>
      <c r="DE45" s="3"/>
      <c r="DF45" s="3"/>
      <c r="DG45" s="3"/>
      <c r="DH45" s="3"/>
      <c r="DI45" s="3"/>
      <c r="DJ45" s="3"/>
      <c r="DK45" s="3"/>
      <c r="DL45" s="3"/>
      <c r="DM45" s="3"/>
      <c r="DN45" s="3"/>
      <c r="DO45" s="3"/>
      <c r="DP45" s="3"/>
      <c r="DQ45" s="3"/>
      <c r="DR45" s="3"/>
      <c r="DS45" s="3"/>
      <c r="DT45" s="3"/>
      <c r="DU45" s="3"/>
      <c r="DV45" s="3"/>
      <c r="DW45" s="3"/>
      <c r="DX45" s="3"/>
      <c r="DY45" s="3"/>
      <c r="DZ45" s="3"/>
      <c r="EA45" s="3"/>
      <c r="EB45" s="3"/>
      <c r="EC45" s="3"/>
      <c r="ED45" s="3"/>
      <c r="EE45" s="3"/>
      <c r="EF45" s="3"/>
      <c r="EG45" s="3"/>
      <c r="EH45" s="3"/>
      <c r="EI45" s="3"/>
      <c r="EJ45" s="3"/>
      <c r="EK45" s="3"/>
      <c r="EL45" s="3"/>
      <c r="EM45" s="3"/>
      <c r="EN45" s="3"/>
      <c r="EO45" s="3"/>
      <c r="EP45" s="3"/>
      <c r="EQ45" s="3"/>
      <c r="ER45" s="3"/>
      <c r="ES45" s="3"/>
      <c r="ET45" s="3"/>
      <c r="EU45" s="3"/>
      <c r="EV45" s="3"/>
    </row>
    <row r="46" spans="1:152" s="10" customFormat="1" ht="102" customHeight="1" x14ac:dyDescent="0.2">
      <c r="A46" s="144">
        <v>23</v>
      </c>
      <c r="B46" s="52" t="s">
        <v>23</v>
      </c>
      <c r="C46" s="53"/>
      <c r="D46" s="42"/>
      <c r="E46" s="54"/>
      <c r="F46" s="42">
        <v>2</v>
      </c>
      <c r="G46" s="54">
        <v>643405.4</v>
      </c>
      <c r="H46" s="55">
        <v>2</v>
      </c>
      <c r="I46" s="56">
        <f t="shared" si="0"/>
        <v>643405.4</v>
      </c>
      <c r="J46" s="20" t="s">
        <v>93</v>
      </c>
      <c r="K46" s="28" t="s">
        <v>100</v>
      </c>
      <c r="L46" s="20" t="s">
        <v>93</v>
      </c>
      <c r="M46" s="20" t="s">
        <v>143</v>
      </c>
      <c r="N46" s="20" t="s">
        <v>159</v>
      </c>
      <c r="O46" s="20" t="s">
        <v>161</v>
      </c>
      <c r="P46" s="20" t="s">
        <v>175</v>
      </c>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c r="CC46" s="3"/>
      <c r="CD46" s="3"/>
      <c r="CE46" s="3"/>
      <c r="CF46" s="3"/>
      <c r="CG46" s="3"/>
      <c r="CH46" s="3"/>
      <c r="CI46" s="3"/>
      <c r="CJ46" s="3"/>
      <c r="CK46" s="3"/>
      <c r="CL46" s="3"/>
      <c r="CM46" s="3"/>
      <c r="CN46" s="3"/>
      <c r="CO46" s="3"/>
      <c r="CP46" s="3"/>
      <c r="CQ46" s="3"/>
      <c r="CR46" s="3"/>
      <c r="CS46" s="3"/>
      <c r="CT46" s="3"/>
      <c r="CU46" s="3"/>
      <c r="CV46" s="3"/>
      <c r="CW46" s="3"/>
      <c r="CX46" s="3"/>
      <c r="CY46" s="3"/>
      <c r="CZ46" s="3"/>
      <c r="DA46" s="3"/>
      <c r="DB46" s="3"/>
      <c r="DC46" s="3"/>
      <c r="DD46" s="3"/>
      <c r="DE46" s="3"/>
      <c r="DF46" s="3"/>
      <c r="DG46" s="3"/>
      <c r="DH46" s="3"/>
      <c r="DI46" s="3"/>
      <c r="DJ46" s="3"/>
      <c r="DK46" s="3"/>
      <c r="DL46" s="3"/>
      <c r="DM46" s="3"/>
      <c r="DN46" s="3"/>
      <c r="DO46" s="3"/>
      <c r="DP46" s="3"/>
      <c r="DQ46" s="3"/>
      <c r="DR46" s="3"/>
      <c r="DS46" s="3"/>
      <c r="DT46" s="3"/>
      <c r="DU46" s="3"/>
      <c r="DV46" s="3"/>
      <c r="DW46" s="3"/>
      <c r="DX46" s="3"/>
      <c r="DY46" s="3"/>
      <c r="DZ46" s="3"/>
      <c r="EA46" s="3"/>
      <c r="EB46" s="3"/>
      <c r="EC46" s="3"/>
      <c r="ED46" s="3"/>
      <c r="EE46" s="3"/>
      <c r="EF46" s="3"/>
      <c r="EG46" s="3"/>
      <c r="EH46" s="3"/>
      <c r="EI46" s="3"/>
      <c r="EJ46" s="3"/>
      <c r="EK46" s="3"/>
      <c r="EL46" s="3"/>
      <c r="EM46" s="3"/>
      <c r="EN46" s="3"/>
      <c r="EO46" s="3"/>
      <c r="EP46" s="3"/>
      <c r="EQ46" s="3"/>
      <c r="ER46" s="3"/>
      <c r="ES46" s="3"/>
      <c r="ET46" s="3"/>
      <c r="EU46" s="3"/>
      <c r="EV46" s="3"/>
    </row>
    <row r="47" spans="1:152" s="10" customFormat="1" ht="112.5" customHeight="1" x14ac:dyDescent="0.2">
      <c r="A47" s="145">
        <v>24</v>
      </c>
      <c r="B47" s="146" t="s">
        <v>24</v>
      </c>
      <c r="C47" s="147"/>
      <c r="D47" s="148"/>
      <c r="E47" s="149"/>
      <c r="F47" s="148">
        <v>1</v>
      </c>
      <c r="G47" s="149">
        <v>479244.7</v>
      </c>
      <c r="H47" s="150">
        <v>1</v>
      </c>
      <c r="I47" s="151">
        <f t="shared" si="0"/>
        <v>479244.7</v>
      </c>
      <c r="J47" s="20" t="s">
        <v>93</v>
      </c>
      <c r="K47" s="28" t="s">
        <v>101</v>
      </c>
      <c r="L47" s="20" t="s">
        <v>93</v>
      </c>
      <c r="M47" s="20" t="s">
        <v>143</v>
      </c>
      <c r="N47" s="20" t="s">
        <v>159</v>
      </c>
      <c r="O47" s="20" t="s">
        <v>161</v>
      </c>
      <c r="P47" s="20" t="s">
        <v>175</v>
      </c>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c r="CC47" s="3"/>
      <c r="CD47" s="3"/>
      <c r="CE47" s="3"/>
      <c r="CF47" s="3"/>
      <c r="CG47" s="3"/>
      <c r="CH47" s="3"/>
      <c r="CI47" s="3"/>
      <c r="CJ47" s="3"/>
      <c r="CK47" s="3"/>
      <c r="CL47" s="3"/>
      <c r="CM47" s="3"/>
      <c r="CN47" s="3"/>
      <c r="CO47" s="3"/>
      <c r="CP47" s="3"/>
      <c r="CQ47" s="3"/>
      <c r="CR47" s="3"/>
      <c r="CS47" s="3"/>
      <c r="CT47" s="3"/>
      <c r="CU47" s="3"/>
      <c r="CV47" s="3"/>
      <c r="CW47" s="3"/>
      <c r="CX47" s="3"/>
      <c r="CY47" s="3"/>
      <c r="CZ47" s="3"/>
      <c r="DA47" s="3"/>
      <c r="DB47" s="3"/>
      <c r="DC47" s="3"/>
      <c r="DD47" s="3"/>
      <c r="DE47" s="3"/>
      <c r="DF47" s="3"/>
      <c r="DG47" s="3"/>
      <c r="DH47" s="3"/>
      <c r="DI47" s="3"/>
      <c r="DJ47" s="3"/>
      <c r="DK47" s="3"/>
      <c r="DL47" s="3"/>
      <c r="DM47" s="3"/>
      <c r="DN47" s="3"/>
      <c r="DO47" s="3"/>
      <c r="DP47" s="3"/>
      <c r="DQ47" s="3"/>
      <c r="DR47" s="3"/>
      <c r="DS47" s="3"/>
      <c r="DT47" s="3"/>
      <c r="DU47" s="3"/>
      <c r="DV47" s="3"/>
      <c r="DW47" s="3"/>
      <c r="DX47" s="3"/>
      <c r="DY47" s="3"/>
      <c r="DZ47" s="3"/>
      <c r="EA47" s="3"/>
      <c r="EB47" s="3"/>
      <c r="EC47" s="3"/>
      <c r="ED47" s="3"/>
      <c r="EE47" s="3"/>
      <c r="EF47" s="3"/>
      <c r="EG47" s="3"/>
      <c r="EH47" s="3"/>
      <c r="EI47" s="3"/>
      <c r="EJ47" s="3"/>
      <c r="EK47" s="3"/>
      <c r="EL47" s="3"/>
      <c r="EM47" s="3"/>
      <c r="EN47" s="3"/>
      <c r="EO47" s="3"/>
      <c r="EP47" s="3"/>
      <c r="EQ47" s="3"/>
      <c r="ER47" s="3"/>
      <c r="ES47" s="3"/>
      <c r="ET47" s="3"/>
      <c r="EU47" s="3"/>
      <c r="EV47" s="3"/>
    </row>
    <row r="48" spans="1:152" ht="33.75" customHeight="1" x14ac:dyDescent="0.2">
      <c r="B48" s="35" t="s">
        <v>177</v>
      </c>
      <c r="C48" s="36">
        <f t="shared" ref="C48:H48" si="1">SUM(C6:C47)</f>
        <v>13081703</v>
      </c>
      <c r="D48" s="36">
        <f t="shared" si="1"/>
        <v>144</v>
      </c>
      <c r="E48" s="36">
        <f t="shared" si="1"/>
        <v>42070241.209999986</v>
      </c>
      <c r="F48" s="36">
        <f t="shared" si="1"/>
        <v>246</v>
      </c>
      <c r="G48" s="36">
        <f>SUM(G6:G47)</f>
        <v>47729797.840000011</v>
      </c>
      <c r="H48" s="36">
        <f t="shared" si="1"/>
        <v>390</v>
      </c>
      <c r="I48" s="35">
        <f>SUM(I6:I47)</f>
        <v>102881742.05000001</v>
      </c>
    </row>
    <row r="50" spans="2:9" ht="25.5" hidden="1" customHeight="1" x14ac:dyDescent="0.2">
      <c r="D50" s="16"/>
      <c r="E50" s="15">
        <v>45399271</v>
      </c>
      <c r="F50" s="16"/>
      <c r="G50" s="15">
        <v>48041326</v>
      </c>
      <c r="I50" s="15">
        <f>C51+E50+G50</f>
        <v>106522300</v>
      </c>
    </row>
    <row r="51" spans="2:9" ht="25.5" hidden="1" customHeight="1" x14ac:dyDescent="0.2">
      <c r="C51" s="15">
        <v>13081703</v>
      </c>
      <c r="D51" s="18"/>
      <c r="E51" s="19" t="e">
        <f>#REF!-E50</f>
        <v>#REF!</v>
      </c>
      <c r="F51" s="19"/>
      <c r="G51" s="19" t="e">
        <f>#REF!-G50</f>
        <v>#REF!</v>
      </c>
      <c r="H51" s="19"/>
      <c r="I51" s="19" t="e">
        <f>#REF!-I50</f>
        <v>#REF!</v>
      </c>
    </row>
    <row r="52" spans="2:9" ht="12.75" hidden="1" customHeight="1" x14ac:dyDescent="0.2">
      <c r="C52" s="17"/>
      <c r="G52" s="15"/>
    </row>
    <row r="53" spans="2:9" ht="12.75" hidden="1" customHeight="1" x14ac:dyDescent="0.2">
      <c r="B53" s="4"/>
      <c r="D53" s="4"/>
      <c r="F53" s="4"/>
      <c r="H53" s="4"/>
    </row>
    <row r="54" spans="2:9" x14ac:dyDescent="0.2">
      <c r="B54" s="4"/>
      <c r="D54" s="4"/>
      <c r="F54" s="4"/>
      <c r="H54" s="4"/>
    </row>
    <row r="55" spans="2:9" x14ac:dyDescent="0.2">
      <c r="B55" s="4"/>
      <c r="D55" s="4"/>
      <c r="F55" s="4"/>
      <c r="H55" s="4"/>
    </row>
    <row r="56" spans="2:9" x14ac:dyDescent="0.2">
      <c r="B56" s="4"/>
      <c r="D56" s="4"/>
      <c r="F56" s="4"/>
      <c r="H56" s="37"/>
    </row>
    <row r="57" spans="2:9" x14ac:dyDescent="0.2">
      <c r="B57" s="4"/>
      <c r="D57" s="4"/>
      <c r="F57" s="4"/>
      <c r="H57" s="4"/>
    </row>
  </sheetData>
  <mergeCells count="23">
    <mergeCell ref="P4:P5"/>
    <mergeCell ref="A2:P3"/>
    <mergeCell ref="M1:P1"/>
    <mergeCell ref="F6:F24"/>
    <mergeCell ref="G6:G24"/>
    <mergeCell ref="H6:H24"/>
    <mergeCell ref="I6:I24"/>
    <mergeCell ref="E4:F4"/>
    <mergeCell ref="G4:H4"/>
    <mergeCell ref="B6:B24"/>
    <mergeCell ref="A6:A24"/>
    <mergeCell ref="C6:C24"/>
    <mergeCell ref="D6:D24"/>
    <mergeCell ref="E6:E24"/>
    <mergeCell ref="C4:D4"/>
    <mergeCell ref="B4:B5"/>
    <mergeCell ref="A4:A5"/>
    <mergeCell ref="N4:N5"/>
    <mergeCell ref="O4:O5"/>
    <mergeCell ref="M4:M5"/>
    <mergeCell ref="J4:J5"/>
    <mergeCell ref="K4:K5"/>
    <mergeCell ref="L4:L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B39"/>
  <sheetViews>
    <sheetView zoomScaleNormal="100" workbookViewId="0">
      <selection sqref="A1:N1"/>
    </sheetView>
  </sheetViews>
  <sheetFormatPr defaultColWidth="8.7109375" defaultRowHeight="12.75" x14ac:dyDescent="0.2"/>
  <cols>
    <col min="1" max="1" width="5.85546875" style="123" customWidth="1"/>
    <col min="2" max="2" width="21.42578125" style="124" customWidth="1"/>
    <col min="3" max="3" width="34.140625" style="13" customWidth="1"/>
    <col min="4" max="6" width="14.28515625" style="13" customWidth="1"/>
    <col min="7" max="7" width="14.28515625" style="4" customWidth="1"/>
    <col min="8" max="8" width="14.28515625" style="37" customWidth="1"/>
    <col min="9" max="9" width="14.28515625" style="6" customWidth="1"/>
    <col min="10" max="10" width="14.28515625" style="37" customWidth="1"/>
    <col min="11" max="11" width="14.28515625" style="6" customWidth="1"/>
    <col min="12" max="12" width="14.28515625" style="4" customWidth="1"/>
    <col min="13" max="13" width="7" style="14" customWidth="1"/>
    <col min="14" max="14" width="13.85546875" style="37" customWidth="1"/>
    <col min="15" max="15" width="12.140625" style="3" customWidth="1"/>
    <col min="16" max="17" width="12" style="3" customWidth="1"/>
    <col min="18" max="18" width="17.7109375" style="3" customWidth="1"/>
    <col min="19" max="21" width="12" style="3" customWidth="1"/>
    <col min="22" max="150" width="8.7109375" style="3"/>
    <col min="151" max="16384" width="8.7109375" style="4"/>
  </cols>
  <sheetData>
    <row r="1" spans="1:158" ht="14.45" customHeight="1" x14ac:dyDescent="0.2">
      <c r="A1" s="170" t="s">
        <v>28</v>
      </c>
      <c r="B1" s="170"/>
      <c r="C1" s="170"/>
      <c r="D1" s="170"/>
      <c r="E1" s="170"/>
      <c r="F1" s="170"/>
      <c r="G1" s="170"/>
      <c r="H1" s="170"/>
      <c r="I1" s="170"/>
      <c r="J1" s="170"/>
      <c r="K1" s="170"/>
      <c r="L1" s="170"/>
      <c r="M1" s="170"/>
      <c r="N1" s="170"/>
    </row>
    <row r="3" spans="1:158" s="6" customFormat="1" ht="15.95" customHeight="1" x14ac:dyDescent="0.2">
      <c r="A3" s="171" t="s">
        <v>0</v>
      </c>
      <c r="B3" s="172" t="s">
        <v>9</v>
      </c>
      <c r="C3" s="173" t="s">
        <v>179</v>
      </c>
      <c r="D3" s="172" t="s">
        <v>195</v>
      </c>
      <c r="E3" s="172"/>
      <c r="F3" s="172"/>
      <c r="G3" s="175" t="s">
        <v>180</v>
      </c>
      <c r="H3" s="176"/>
      <c r="I3" s="177" t="s">
        <v>1</v>
      </c>
      <c r="J3" s="177"/>
      <c r="K3" s="177" t="s">
        <v>2</v>
      </c>
      <c r="L3" s="177"/>
      <c r="M3" s="177" t="s">
        <v>8</v>
      </c>
      <c r="N3" s="177"/>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c r="DV3" s="5"/>
      <c r="DW3" s="5"/>
      <c r="DX3" s="5"/>
      <c r="DY3" s="5"/>
      <c r="DZ3" s="5"/>
      <c r="EA3" s="5"/>
      <c r="EB3" s="5"/>
      <c r="EC3" s="5"/>
      <c r="ED3" s="5"/>
      <c r="EE3" s="5"/>
      <c r="EF3" s="5"/>
      <c r="EG3" s="5"/>
      <c r="EH3" s="5"/>
      <c r="EI3" s="5"/>
      <c r="EJ3" s="5"/>
      <c r="EK3" s="5"/>
      <c r="EL3" s="5"/>
      <c r="EM3" s="5"/>
      <c r="EN3" s="5"/>
      <c r="EO3" s="5"/>
      <c r="EP3" s="5"/>
      <c r="EQ3" s="5"/>
      <c r="ER3" s="5"/>
      <c r="ES3" s="5"/>
      <c r="ET3" s="5"/>
    </row>
    <row r="4" spans="1:158" s="6" customFormat="1" ht="38.25" x14ac:dyDescent="0.2">
      <c r="A4" s="171"/>
      <c r="B4" s="172"/>
      <c r="C4" s="174"/>
      <c r="D4" s="127" t="s">
        <v>178</v>
      </c>
      <c r="E4" s="127" t="s">
        <v>196</v>
      </c>
      <c r="F4" s="127" t="s">
        <v>197</v>
      </c>
      <c r="G4" s="41" t="s">
        <v>201</v>
      </c>
      <c r="H4" s="57" t="s">
        <v>198</v>
      </c>
      <c r="I4" s="41" t="s">
        <v>201</v>
      </c>
      <c r="J4" s="57" t="s">
        <v>198</v>
      </c>
      <c r="K4" s="41" t="s">
        <v>201</v>
      </c>
      <c r="L4" s="41" t="s">
        <v>199</v>
      </c>
      <c r="M4" s="58" t="s">
        <v>201</v>
      </c>
      <c r="N4" s="57" t="s">
        <v>202</v>
      </c>
      <c r="O4" s="3"/>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c r="DM4" s="5"/>
      <c r="DN4" s="5"/>
      <c r="DO4" s="5"/>
      <c r="DP4" s="5"/>
      <c r="DQ4" s="5"/>
      <c r="DR4" s="5"/>
      <c r="DS4" s="5"/>
      <c r="DT4" s="5"/>
      <c r="DU4" s="5"/>
      <c r="DV4" s="5"/>
      <c r="DW4" s="5"/>
      <c r="DX4" s="5"/>
      <c r="DY4" s="5"/>
      <c r="DZ4" s="5"/>
      <c r="EA4" s="5"/>
      <c r="EB4" s="5"/>
      <c r="EC4" s="5"/>
      <c r="ED4" s="5"/>
      <c r="EE4" s="5"/>
      <c r="EF4" s="5"/>
      <c r="EG4" s="5"/>
      <c r="EH4" s="5"/>
      <c r="EI4" s="5"/>
      <c r="EJ4" s="5"/>
      <c r="EK4" s="5"/>
      <c r="EL4" s="5"/>
      <c r="EM4" s="5"/>
      <c r="EN4" s="5"/>
      <c r="EO4" s="5"/>
      <c r="EP4" s="5"/>
      <c r="EQ4" s="5"/>
      <c r="ER4" s="5"/>
      <c r="ES4" s="5"/>
      <c r="ET4" s="5"/>
    </row>
    <row r="5" spans="1:158" s="10" customFormat="1" ht="24.95" customHeight="1" x14ac:dyDescent="0.2">
      <c r="A5" s="59">
        <v>1</v>
      </c>
      <c r="B5" s="60" t="s">
        <v>181</v>
      </c>
      <c r="C5" s="61" t="s">
        <v>182</v>
      </c>
      <c r="D5" s="133">
        <v>23070823</v>
      </c>
      <c r="E5" s="133">
        <v>46790488</v>
      </c>
      <c r="F5" s="133">
        <v>0</v>
      </c>
      <c r="G5" s="62"/>
      <c r="H5" s="63">
        <f>23070823-9989120</f>
        <v>13081703</v>
      </c>
      <c r="I5" s="64">
        <v>90</v>
      </c>
      <c r="J5" s="65">
        <f>35259580</f>
        <v>35259580</v>
      </c>
      <c r="K5" s="64">
        <v>62</v>
      </c>
      <c r="L5" s="66">
        <v>18959071</v>
      </c>
      <c r="M5" s="67">
        <f>I5+K5</f>
        <v>152</v>
      </c>
      <c r="N5" s="66">
        <f>H5+J5+L5</f>
        <v>67300354</v>
      </c>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row>
    <row r="6" spans="1:158" s="10" customFormat="1" ht="24.95" customHeight="1" x14ac:dyDescent="0.2">
      <c r="A6" s="68">
        <v>2</v>
      </c>
      <c r="B6" s="69" t="s">
        <v>3</v>
      </c>
      <c r="C6" s="70" t="s">
        <v>183</v>
      </c>
      <c r="D6" s="131">
        <v>0</v>
      </c>
      <c r="E6" s="131">
        <v>1197287.98</v>
      </c>
      <c r="F6" s="131">
        <v>0</v>
      </c>
      <c r="G6" s="71"/>
      <c r="H6" s="72"/>
      <c r="I6" s="73">
        <v>36</v>
      </c>
      <c r="J6" s="74">
        <v>1197287.98</v>
      </c>
      <c r="K6" s="73"/>
      <c r="L6" s="75"/>
      <c r="M6" s="76">
        <f t="shared" ref="M6:M28" si="0">I6+K6</f>
        <v>36</v>
      </c>
      <c r="N6" s="75">
        <f t="shared" ref="N6:N28" si="1">H6+J6+L6</f>
        <v>1197287.98</v>
      </c>
      <c r="O6" s="11"/>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row>
    <row r="7" spans="1:158" s="12" customFormat="1" ht="24.95" customHeight="1" x14ac:dyDescent="0.2">
      <c r="A7" s="68">
        <v>3</v>
      </c>
      <c r="B7" s="77" t="s">
        <v>4</v>
      </c>
      <c r="C7" s="70" t="s">
        <v>183</v>
      </c>
      <c r="D7" s="131">
        <v>0</v>
      </c>
      <c r="E7" s="131">
        <v>2019417.4</v>
      </c>
      <c r="F7" s="131">
        <v>3029126.1</v>
      </c>
      <c r="G7" s="78"/>
      <c r="H7" s="79"/>
      <c r="I7" s="80"/>
      <c r="J7" s="81">
        <v>0</v>
      </c>
      <c r="K7" s="80">
        <v>91</v>
      </c>
      <c r="L7" s="82">
        <v>5048543.5</v>
      </c>
      <c r="M7" s="76">
        <f t="shared" si="0"/>
        <v>91</v>
      </c>
      <c r="N7" s="75">
        <f t="shared" si="1"/>
        <v>5048543.5</v>
      </c>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1"/>
      <c r="EC7" s="11"/>
      <c r="ED7" s="11"/>
      <c r="EE7" s="11"/>
      <c r="EF7" s="11"/>
      <c r="EG7" s="11"/>
      <c r="EH7" s="11"/>
      <c r="EI7" s="11"/>
      <c r="EJ7" s="11"/>
      <c r="EK7" s="11"/>
      <c r="EL7" s="11"/>
      <c r="EM7" s="11"/>
      <c r="EN7" s="11"/>
      <c r="EO7" s="11"/>
      <c r="EP7" s="11"/>
      <c r="EQ7" s="11"/>
      <c r="ER7" s="11"/>
      <c r="ES7" s="11"/>
      <c r="ET7" s="11"/>
      <c r="EU7" s="11"/>
      <c r="EV7" s="11"/>
      <c r="EW7" s="11"/>
      <c r="EX7" s="11"/>
      <c r="EY7" s="11"/>
      <c r="EZ7" s="11"/>
      <c r="FA7" s="11"/>
      <c r="FB7" s="11"/>
    </row>
    <row r="8" spans="1:158" s="12" customFormat="1" ht="24.95" customHeight="1" x14ac:dyDescent="0.2">
      <c r="A8" s="68">
        <v>4</v>
      </c>
      <c r="B8" s="77" t="s">
        <v>203</v>
      </c>
      <c r="C8" s="70" t="s">
        <v>183</v>
      </c>
      <c r="D8" s="131">
        <v>0</v>
      </c>
      <c r="E8" s="131">
        <v>339659.97</v>
      </c>
      <c r="F8" s="131">
        <v>509489.96000000008</v>
      </c>
      <c r="G8" s="78"/>
      <c r="H8" s="79"/>
      <c r="I8" s="80">
        <v>18</v>
      </c>
      <c r="J8" s="81">
        <v>849149.93</v>
      </c>
      <c r="K8" s="80"/>
      <c r="L8" s="82"/>
      <c r="M8" s="76">
        <f t="shared" si="0"/>
        <v>18</v>
      </c>
      <c r="N8" s="75">
        <f t="shared" si="1"/>
        <v>849149.93</v>
      </c>
      <c r="O8" s="3"/>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c r="DU8" s="11"/>
      <c r="DV8" s="11"/>
      <c r="DW8" s="11"/>
      <c r="DX8" s="11"/>
      <c r="DY8" s="11"/>
      <c r="DZ8" s="11"/>
      <c r="EA8" s="11"/>
      <c r="EB8" s="11"/>
      <c r="EC8" s="11"/>
      <c r="ED8" s="11"/>
      <c r="EE8" s="11"/>
      <c r="EF8" s="11"/>
      <c r="EG8" s="11"/>
      <c r="EH8" s="11"/>
      <c r="EI8" s="11"/>
      <c r="EJ8" s="11"/>
      <c r="EK8" s="11"/>
      <c r="EL8" s="11"/>
      <c r="EM8" s="11"/>
      <c r="EN8" s="11"/>
      <c r="EO8" s="11"/>
      <c r="EP8" s="11"/>
      <c r="EQ8" s="11"/>
      <c r="ER8" s="11"/>
      <c r="ES8" s="11"/>
      <c r="ET8" s="11"/>
      <c r="EU8" s="11"/>
      <c r="EV8" s="11"/>
      <c r="EW8" s="11"/>
      <c r="EX8" s="11"/>
      <c r="EY8" s="11"/>
      <c r="EZ8" s="11"/>
      <c r="FA8" s="11"/>
      <c r="FB8" s="11"/>
    </row>
    <row r="9" spans="1:158" s="10" customFormat="1" ht="24.95" customHeight="1" x14ac:dyDescent="0.2">
      <c r="A9" s="68">
        <v>5</v>
      </c>
      <c r="B9" s="69" t="s">
        <v>7</v>
      </c>
      <c r="C9" s="70" t="s">
        <v>183</v>
      </c>
      <c r="D9" s="131">
        <v>0</v>
      </c>
      <c r="E9" s="131">
        <v>204175.4</v>
      </c>
      <c r="F9" s="131">
        <v>306263.09999999998</v>
      </c>
      <c r="G9" s="71"/>
      <c r="H9" s="72"/>
      <c r="I9" s="73"/>
      <c r="J9" s="74">
        <v>204175.4</v>
      </c>
      <c r="K9" s="73">
        <v>11</v>
      </c>
      <c r="L9" s="75">
        <v>306263.09999999998</v>
      </c>
      <c r="M9" s="76">
        <f t="shared" si="0"/>
        <v>11</v>
      </c>
      <c r="N9" s="75">
        <f t="shared" si="1"/>
        <v>510438.5</v>
      </c>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row>
    <row r="10" spans="1:158" s="10" customFormat="1" ht="24.95" customHeight="1" x14ac:dyDescent="0.2">
      <c r="A10" s="68">
        <v>6</v>
      </c>
      <c r="B10" s="83" t="s">
        <v>25</v>
      </c>
      <c r="C10" s="70" t="s">
        <v>183</v>
      </c>
      <c r="D10" s="131">
        <v>0</v>
      </c>
      <c r="E10" s="131">
        <v>265280.40000000002</v>
      </c>
      <c r="F10" s="131">
        <v>397920.6</v>
      </c>
      <c r="G10" s="84"/>
      <c r="H10" s="74"/>
      <c r="I10" s="73"/>
      <c r="J10" s="74">
        <v>265280.40000000002</v>
      </c>
      <c r="K10" s="73">
        <v>6</v>
      </c>
      <c r="L10" s="75">
        <v>397920.6</v>
      </c>
      <c r="M10" s="76">
        <f t="shared" si="0"/>
        <v>6</v>
      </c>
      <c r="N10" s="75">
        <f t="shared" si="1"/>
        <v>663201</v>
      </c>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row>
    <row r="11" spans="1:158" s="10" customFormat="1" ht="27.6" customHeight="1" x14ac:dyDescent="0.2">
      <c r="A11" s="68">
        <v>7</v>
      </c>
      <c r="B11" s="83" t="s">
        <v>26</v>
      </c>
      <c r="C11" s="70" t="s">
        <v>183</v>
      </c>
      <c r="D11" s="131">
        <v>0</v>
      </c>
      <c r="E11" s="131">
        <v>126682.16</v>
      </c>
      <c r="F11" s="131">
        <v>190023.24000000002</v>
      </c>
      <c r="G11" s="84"/>
      <c r="H11" s="74"/>
      <c r="I11" s="73"/>
      <c r="J11" s="74">
        <v>126682.16</v>
      </c>
      <c r="K11" s="73">
        <v>2</v>
      </c>
      <c r="L11" s="75">
        <v>190023.24000000002</v>
      </c>
      <c r="M11" s="76">
        <f t="shared" si="0"/>
        <v>2</v>
      </c>
      <c r="N11" s="75">
        <f t="shared" si="1"/>
        <v>316705.40000000002</v>
      </c>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3"/>
      <c r="DU11" s="3"/>
      <c r="DV11" s="3"/>
      <c r="DW11" s="3"/>
      <c r="DX11" s="3"/>
      <c r="DY11" s="3"/>
      <c r="DZ11" s="3"/>
      <c r="EA11" s="3"/>
      <c r="EB11" s="3"/>
      <c r="EC11" s="3"/>
      <c r="ED11" s="3"/>
      <c r="EE11" s="3"/>
      <c r="EF11" s="3"/>
      <c r="EG11" s="3"/>
      <c r="EH11" s="3"/>
      <c r="EI11" s="3"/>
      <c r="EJ11" s="3"/>
      <c r="EK11" s="3"/>
      <c r="EL11" s="3"/>
      <c r="EM11" s="3"/>
      <c r="EN11" s="3"/>
      <c r="EO11" s="3"/>
      <c r="EP11" s="3"/>
      <c r="EQ11" s="3"/>
      <c r="ER11" s="3"/>
      <c r="ES11" s="3"/>
      <c r="ET11" s="3"/>
      <c r="EU11" s="3"/>
      <c r="EV11" s="3"/>
      <c r="EW11" s="3"/>
      <c r="EX11" s="3"/>
      <c r="EY11" s="3"/>
      <c r="EZ11" s="3"/>
      <c r="FA11" s="3"/>
      <c r="FB11" s="3"/>
    </row>
    <row r="12" spans="1:158" s="10" customFormat="1" ht="27.6" customHeight="1" x14ac:dyDescent="0.2">
      <c r="A12" s="68">
        <v>8</v>
      </c>
      <c r="B12" s="69" t="s">
        <v>27</v>
      </c>
      <c r="C12" s="70" t="s">
        <v>183</v>
      </c>
      <c r="D12" s="131">
        <v>0</v>
      </c>
      <c r="E12" s="131">
        <v>86273</v>
      </c>
      <c r="F12" s="131">
        <v>129409.5</v>
      </c>
      <c r="G12" s="71"/>
      <c r="H12" s="72"/>
      <c r="I12" s="73"/>
      <c r="J12" s="74">
        <v>86273</v>
      </c>
      <c r="K12" s="73">
        <v>1</v>
      </c>
      <c r="L12" s="75">
        <v>129409.5</v>
      </c>
      <c r="M12" s="76">
        <f t="shared" si="0"/>
        <v>1</v>
      </c>
      <c r="N12" s="75">
        <f t="shared" si="1"/>
        <v>215682.5</v>
      </c>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row>
    <row r="13" spans="1:158" s="10" customFormat="1" ht="27.6" customHeight="1" x14ac:dyDescent="0.2">
      <c r="A13" s="85">
        <v>9</v>
      </c>
      <c r="B13" s="86" t="s">
        <v>10</v>
      </c>
      <c r="C13" s="87" t="s">
        <v>184</v>
      </c>
      <c r="D13" s="132">
        <v>0</v>
      </c>
      <c r="E13" s="132">
        <v>212934.01</v>
      </c>
      <c r="F13" s="132">
        <v>319401.01</v>
      </c>
      <c r="G13" s="88"/>
      <c r="H13" s="89"/>
      <c r="I13" s="90"/>
      <c r="J13" s="91">
        <v>212934.01</v>
      </c>
      <c r="K13" s="90">
        <v>5</v>
      </c>
      <c r="L13" s="92">
        <v>319401.01</v>
      </c>
      <c r="M13" s="93">
        <f t="shared" si="0"/>
        <v>5</v>
      </c>
      <c r="N13" s="92">
        <f t="shared" si="1"/>
        <v>532335.02</v>
      </c>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c r="CC13" s="3"/>
      <c r="CD13" s="3"/>
      <c r="CE13" s="3"/>
      <c r="CF13" s="3"/>
      <c r="CG13" s="3"/>
      <c r="CH13" s="3"/>
      <c r="CI13" s="3"/>
      <c r="CJ13" s="3"/>
      <c r="CK13" s="3"/>
      <c r="CL13" s="3"/>
      <c r="CM13" s="3"/>
      <c r="CN13" s="3"/>
      <c r="CO13" s="3"/>
      <c r="CP13" s="3"/>
      <c r="CQ13" s="3"/>
      <c r="CR13" s="3"/>
      <c r="CS13" s="3"/>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3"/>
      <c r="DU13" s="3"/>
      <c r="DV13" s="3"/>
      <c r="DW13" s="3"/>
      <c r="DX13" s="3"/>
      <c r="DY13" s="3"/>
      <c r="DZ13" s="3"/>
      <c r="EA13" s="3"/>
      <c r="EB13" s="3"/>
      <c r="EC13" s="3"/>
      <c r="ED13" s="3"/>
      <c r="EE13" s="3"/>
      <c r="EF13" s="3"/>
      <c r="EG13" s="3"/>
      <c r="EH13" s="3"/>
      <c r="EI13" s="3"/>
      <c r="EJ13" s="3"/>
      <c r="EK13" s="3"/>
      <c r="EL13" s="3"/>
      <c r="EM13" s="3"/>
      <c r="EN13" s="3"/>
      <c r="EO13" s="3"/>
      <c r="EP13" s="3"/>
      <c r="EQ13" s="3"/>
      <c r="ER13" s="3"/>
      <c r="ES13" s="3"/>
      <c r="ET13" s="3"/>
      <c r="EU13" s="3"/>
      <c r="EV13" s="3"/>
      <c r="EW13" s="3"/>
      <c r="EX13" s="3"/>
      <c r="EY13" s="3"/>
      <c r="EZ13" s="3"/>
      <c r="FA13" s="3"/>
      <c r="FB13" s="3"/>
    </row>
    <row r="14" spans="1:158" s="10" customFormat="1" ht="27.6" customHeight="1" x14ac:dyDescent="0.2">
      <c r="A14" s="85">
        <v>10</v>
      </c>
      <c r="B14" s="86" t="s">
        <v>11</v>
      </c>
      <c r="C14" s="87" t="s">
        <v>184</v>
      </c>
      <c r="D14" s="132">
        <v>0</v>
      </c>
      <c r="E14" s="132">
        <v>247149.6</v>
      </c>
      <c r="F14" s="132">
        <v>370724.39</v>
      </c>
      <c r="G14" s="88"/>
      <c r="H14" s="89"/>
      <c r="I14" s="90"/>
      <c r="J14" s="91">
        <v>247149.6</v>
      </c>
      <c r="K14" s="90">
        <v>6</v>
      </c>
      <c r="L14" s="92">
        <v>370724.39</v>
      </c>
      <c r="M14" s="93">
        <f t="shared" si="0"/>
        <v>6</v>
      </c>
      <c r="N14" s="92">
        <f t="shared" si="1"/>
        <v>617873.99</v>
      </c>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c r="CC14" s="3"/>
      <c r="CD14" s="3"/>
      <c r="CE14" s="3"/>
      <c r="CF14" s="3"/>
      <c r="CG14" s="3"/>
      <c r="CH14" s="3"/>
      <c r="CI14" s="3"/>
      <c r="CJ14" s="3"/>
      <c r="CK14" s="3"/>
      <c r="CL14" s="3"/>
      <c r="CM14" s="3"/>
      <c r="CN14" s="3"/>
      <c r="CO14" s="3"/>
      <c r="CP14" s="3"/>
      <c r="CQ14" s="3"/>
      <c r="CR14" s="3"/>
      <c r="CS14" s="3"/>
      <c r="CT14" s="3"/>
      <c r="CU14" s="3"/>
      <c r="CV14" s="3"/>
      <c r="CW14" s="3"/>
      <c r="CX14" s="3"/>
      <c r="CY14" s="3"/>
      <c r="CZ14" s="3"/>
      <c r="DA14" s="3"/>
      <c r="DB14" s="3"/>
      <c r="DC14" s="3"/>
      <c r="DD14" s="3"/>
      <c r="DE14" s="3"/>
      <c r="DF14" s="3"/>
      <c r="DG14" s="3"/>
      <c r="DH14" s="3"/>
      <c r="DI14" s="3"/>
      <c r="DJ14" s="3"/>
      <c r="DK14" s="3"/>
      <c r="DL14" s="3"/>
      <c r="DM14" s="3"/>
      <c r="DN14" s="3"/>
      <c r="DO14" s="3"/>
      <c r="DP14" s="3"/>
      <c r="DQ14" s="3"/>
      <c r="DR14" s="3"/>
      <c r="DS14" s="3"/>
      <c r="DT14" s="3"/>
      <c r="DU14" s="3"/>
      <c r="DV14" s="3"/>
      <c r="DW14" s="3"/>
      <c r="DX14" s="3"/>
      <c r="DY14" s="3"/>
      <c r="DZ14" s="3"/>
      <c r="EA14" s="3"/>
      <c r="EB14" s="3"/>
      <c r="EC14" s="3"/>
      <c r="ED14" s="3"/>
      <c r="EE14" s="3"/>
      <c r="EF14" s="3"/>
      <c r="EG14" s="3"/>
      <c r="EH14" s="3"/>
      <c r="EI14" s="3"/>
      <c r="EJ14" s="3"/>
      <c r="EK14" s="3"/>
      <c r="EL14" s="3"/>
      <c r="EM14" s="3"/>
      <c r="EN14" s="3"/>
      <c r="EO14" s="3"/>
      <c r="EP14" s="3"/>
      <c r="EQ14" s="3"/>
      <c r="ER14" s="3"/>
      <c r="ES14" s="3"/>
      <c r="ET14" s="3"/>
      <c r="EU14" s="3"/>
      <c r="EV14" s="3"/>
      <c r="EW14" s="3"/>
      <c r="EX14" s="3"/>
      <c r="EY14" s="3"/>
      <c r="EZ14" s="3"/>
      <c r="FA14" s="3"/>
      <c r="FB14" s="3"/>
    </row>
    <row r="15" spans="1:158" s="10" customFormat="1" ht="27.6" customHeight="1" x14ac:dyDescent="0.2">
      <c r="A15" s="85">
        <v>11</v>
      </c>
      <c r="B15" s="86" t="s">
        <v>12</v>
      </c>
      <c r="C15" s="87" t="s">
        <v>184</v>
      </c>
      <c r="D15" s="132">
        <v>0</v>
      </c>
      <c r="E15" s="132">
        <v>134406.79999999999</v>
      </c>
      <c r="F15" s="132">
        <v>201610.2</v>
      </c>
      <c r="G15" s="88"/>
      <c r="H15" s="89"/>
      <c r="I15" s="90"/>
      <c r="J15" s="91">
        <v>134406.79999999999</v>
      </c>
      <c r="K15" s="90">
        <v>1</v>
      </c>
      <c r="L15" s="92">
        <v>201610.2</v>
      </c>
      <c r="M15" s="93">
        <f t="shared" si="0"/>
        <v>1</v>
      </c>
      <c r="N15" s="92">
        <f t="shared" si="1"/>
        <v>336017</v>
      </c>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row>
    <row r="16" spans="1:158" s="10" customFormat="1" ht="29.1" customHeight="1" x14ac:dyDescent="0.2">
      <c r="A16" s="85">
        <v>12</v>
      </c>
      <c r="B16" s="86" t="s">
        <v>13</v>
      </c>
      <c r="C16" s="87" t="s">
        <v>184</v>
      </c>
      <c r="D16" s="132">
        <v>0</v>
      </c>
      <c r="E16" s="132">
        <v>680751.2</v>
      </c>
      <c r="F16" s="132">
        <v>1021126.81</v>
      </c>
      <c r="G16" s="88"/>
      <c r="H16" s="89"/>
      <c r="I16" s="90"/>
      <c r="J16" s="91">
        <v>680751.2</v>
      </c>
      <c r="K16" s="90">
        <v>5</v>
      </c>
      <c r="L16" s="92">
        <v>1021126.81</v>
      </c>
      <c r="M16" s="93">
        <f t="shared" si="0"/>
        <v>5</v>
      </c>
      <c r="N16" s="92">
        <f t="shared" si="1"/>
        <v>1701878.01</v>
      </c>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row>
    <row r="17" spans="1:158" s="10" customFormat="1" ht="29.1" customHeight="1" x14ac:dyDescent="0.2">
      <c r="A17" s="85">
        <v>13</v>
      </c>
      <c r="B17" s="86" t="s">
        <v>14</v>
      </c>
      <c r="C17" s="87" t="s">
        <v>184</v>
      </c>
      <c r="D17" s="132">
        <v>0</v>
      </c>
      <c r="E17" s="132">
        <v>138237.73000000001</v>
      </c>
      <c r="F17" s="132">
        <v>207356.6</v>
      </c>
      <c r="G17" s="88"/>
      <c r="H17" s="89"/>
      <c r="I17" s="90"/>
      <c r="J17" s="91">
        <v>138237.73000000001</v>
      </c>
      <c r="K17" s="90">
        <v>1</v>
      </c>
      <c r="L17" s="92">
        <v>207356.6</v>
      </c>
      <c r="M17" s="93">
        <f t="shared" si="0"/>
        <v>1</v>
      </c>
      <c r="N17" s="92">
        <f t="shared" si="1"/>
        <v>345594.33</v>
      </c>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row>
    <row r="18" spans="1:158" s="10" customFormat="1" ht="29.1" customHeight="1" x14ac:dyDescent="0.2">
      <c r="A18" s="85">
        <v>14</v>
      </c>
      <c r="B18" s="86" t="s">
        <v>15</v>
      </c>
      <c r="C18" s="87" t="s">
        <v>184</v>
      </c>
      <c r="D18" s="132">
        <v>0</v>
      </c>
      <c r="E18" s="132">
        <v>95160</v>
      </c>
      <c r="F18" s="132">
        <v>142740.01</v>
      </c>
      <c r="G18" s="88"/>
      <c r="H18" s="89"/>
      <c r="I18" s="90"/>
      <c r="J18" s="91">
        <v>95160</v>
      </c>
      <c r="K18" s="90">
        <v>2</v>
      </c>
      <c r="L18" s="92">
        <v>142740.01</v>
      </c>
      <c r="M18" s="93">
        <f t="shared" si="0"/>
        <v>2</v>
      </c>
      <c r="N18" s="92">
        <f t="shared" si="1"/>
        <v>237900.01</v>
      </c>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row>
    <row r="19" spans="1:158" s="10" customFormat="1" ht="29.1" customHeight="1" x14ac:dyDescent="0.2">
      <c r="A19" s="94">
        <v>15</v>
      </c>
      <c r="B19" s="95" t="s">
        <v>185</v>
      </c>
      <c r="C19" s="1" t="s">
        <v>186</v>
      </c>
      <c r="D19" s="128">
        <v>0</v>
      </c>
      <c r="E19" s="128">
        <v>2514720</v>
      </c>
      <c r="F19" s="128">
        <v>5092309</v>
      </c>
      <c r="G19" s="2"/>
      <c r="H19" s="40"/>
      <c r="I19" s="8"/>
      <c r="J19" s="39">
        <v>2514720</v>
      </c>
      <c r="K19" s="8">
        <v>6</v>
      </c>
      <c r="L19" s="7">
        <v>5092309</v>
      </c>
      <c r="M19" s="9">
        <f t="shared" si="0"/>
        <v>6</v>
      </c>
      <c r="N19" s="7">
        <f t="shared" si="1"/>
        <v>7607029</v>
      </c>
      <c r="O19" s="11"/>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row>
    <row r="20" spans="1:158" s="12" customFormat="1" ht="51" customHeight="1" x14ac:dyDescent="0.2">
      <c r="A20" s="96">
        <v>16</v>
      </c>
      <c r="B20" s="97" t="s">
        <v>17</v>
      </c>
      <c r="C20" s="98" t="s">
        <v>200</v>
      </c>
      <c r="D20" s="129">
        <v>0</v>
      </c>
      <c r="E20" s="129">
        <v>2160000</v>
      </c>
      <c r="F20" s="129">
        <v>4374000</v>
      </c>
      <c r="G20" s="99"/>
      <c r="H20" s="100"/>
      <c r="I20" s="101"/>
      <c r="J20" s="102">
        <f>2160000-2160000</f>
        <v>0</v>
      </c>
      <c r="K20" s="101">
        <v>6</v>
      </c>
      <c r="L20" s="103">
        <f>4374000+2160000</f>
        <v>6534000</v>
      </c>
      <c r="M20" s="104">
        <f t="shared" si="0"/>
        <v>6</v>
      </c>
      <c r="N20" s="105">
        <f t="shared" si="1"/>
        <v>6534000</v>
      </c>
      <c r="O20" s="3"/>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c r="BJ20" s="11"/>
      <c r="BK20" s="11"/>
      <c r="BL20" s="11"/>
      <c r="BM20" s="11"/>
      <c r="BN20" s="11"/>
      <c r="BO20" s="11"/>
      <c r="BP20" s="11"/>
      <c r="BQ20" s="11"/>
      <c r="BR20" s="11"/>
      <c r="BS20" s="11"/>
      <c r="BT20" s="11"/>
      <c r="BU20" s="11"/>
      <c r="BV20" s="11"/>
      <c r="BW20" s="11"/>
      <c r="BX20" s="11"/>
      <c r="BY20" s="11"/>
      <c r="BZ20" s="11"/>
      <c r="CA20" s="11"/>
      <c r="CB20" s="11"/>
      <c r="CC20" s="11"/>
      <c r="CD20" s="11"/>
      <c r="CE20" s="11"/>
      <c r="CF20" s="11"/>
      <c r="CG20" s="11"/>
      <c r="CH20" s="11"/>
      <c r="CI20" s="11"/>
      <c r="CJ20" s="11"/>
      <c r="CK20" s="11"/>
      <c r="CL20" s="11"/>
      <c r="CM20" s="11"/>
      <c r="CN20" s="11"/>
      <c r="CO20" s="11"/>
      <c r="CP20" s="11"/>
      <c r="CQ20" s="11"/>
      <c r="CR20" s="11"/>
      <c r="CS20" s="11"/>
      <c r="CT20" s="11"/>
      <c r="CU20" s="11"/>
      <c r="CV20" s="11"/>
      <c r="CW20" s="11"/>
      <c r="CX20" s="11"/>
      <c r="CY20" s="11"/>
      <c r="CZ20" s="11"/>
      <c r="DA20" s="11"/>
      <c r="DB20" s="11"/>
      <c r="DC20" s="11"/>
      <c r="DD20" s="11"/>
      <c r="DE20" s="11"/>
      <c r="DF20" s="11"/>
      <c r="DG20" s="11"/>
      <c r="DH20" s="11"/>
      <c r="DI20" s="11"/>
      <c r="DJ20" s="11"/>
      <c r="DK20" s="11"/>
      <c r="DL20" s="11"/>
      <c r="DM20" s="11"/>
      <c r="DN20" s="11"/>
      <c r="DO20" s="11"/>
      <c r="DP20" s="11"/>
      <c r="DQ20" s="11"/>
      <c r="DR20" s="11"/>
      <c r="DS20" s="11"/>
      <c r="DT20" s="11"/>
      <c r="DU20" s="11"/>
      <c r="DV20" s="11"/>
      <c r="DW20" s="11"/>
      <c r="DX20" s="11"/>
      <c r="DY20" s="11"/>
      <c r="DZ20" s="11"/>
      <c r="EA20" s="11"/>
      <c r="EB20" s="11"/>
      <c r="EC20" s="11"/>
      <c r="ED20" s="11"/>
      <c r="EE20" s="11"/>
      <c r="EF20" s="11"/>
      <c r="EG20" s="11"/>
      <c r="EH20" s="11"/>
      <c r="EI20" s="11"/>
      <c r="EJ20" s="11"/>
      <c r="EK20" s="11"/>
      <c r="EL20" s="11"/>
      <c r="EM20" s="11"/>
      <c r="EN20" s="11"/>
      <c r="EO20" s="11"/>
      <c r="EP20" s="11"/>
      <c r="EQ20" s="11"/>
      <c r="ER20" s="11"/>
      <c r="ES20" s="11"/>
      <c r="ET20" s="11"/>
      <c r="EU20" s="11"/>
      <c r="EV20" s="11"/>
      <c r="EW20" s="11"/>
      <c r="EX20" s="11"/>
      <c r="EY20" s="11"/>
      <c r="EZ20" s="11"/>
      <c r="FA20" s="11"/>
      <c r="FB20" s="11"/>
    </row>
    <row r="21" spans="1:158" s="10" customFormat="1" ht="50.45" customHeight="1" x14ac:dyDescent="0.2">
      <c r="A21" s="96">
        <v>17</v>
      </c>
      <c r="B21" s="106" t="s">
        <v>18</v>
      </c>
      <c r="C21" s="98" t="s">
        <v>200</v>
      </c>
      <c r="D21" s="129">
        <v>0</v>
      </c>
      <c r="E21" s="129">
        <v>58453</v>
      </c>
      <c r="F21" s="129">
        <v>87678.989999999991</v>
      </c>
      <c r="G21" s="107"/>
      <c r="H21" s="108"/>
      <c r="I21" s="109"/>
      <c r="J21" s="110">
        <v>58453</v>
      </c>
      <c r="K21" s="109">
        <v>2</v>
      </c>
      <c r="L21" s="105">
        <v>87678.989999999991</v>
      </c>
      <c r="M21" s="104">
        <f t="shared" si="0"/>
        <v>2</v>
      </c>
      <c r="N21" s="105">
        <f t="shared" si="1"/>
        <v>146131.99</v>
      </c>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row>
    <row r="22" spans="1:158" s="10" customFormat="1" ht="50.1" customHeight="1" x14ac:dyDescent="0.2">
      <c r="A22" s="96">
        <v>18</v>
      </c>
      <c r="B22" s="106" t="s">
        <v>29</v>
      </c>
      <c r="C22" s="98" t="s">
        <v>200</v>
      </c>
      <c r="D22" s="129">
        <v>0</v>
      </c>
      <c r="E22" s="129">
        <v>1421294</v>
      </c>
      <c r="F22" s="129">
        <v>2878119.43</v>
      </c>
      <c r="G22" s="107"/>
      <c r="H22" s="108"/>
      <c r="I22" s="109"/>
      <c r="J22" s="110">
        <f>1421294-1421294</f>
        <v>0</v>
      </c>
      <c r="K22" s="109">
        <v>29</v>
      </c>
      <c r="L22" s="105">
        <f>2878119.43+1421294</f>
        <v>4299413.43</v>
      </c>
      <c r="M22" s="104">
        <f t="shared" si="0"/>
        <v>29</v>
      </c>
      <c r="N22" s="105">
        <f t="shared" si="1"/>
        <v>4299413.43</v>
      </c>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row>
    <row r="23" spans="1:158" s="10" customFormat="1" ht="24.6" customHeight="1" x14ac:dyDescent="0.2">
      <c r="A23" s="111">
        <v>19</v>
      </c>
      <c r="B23" s="112" t="s">
        <v>19</v>
      </c>
      <c r="C23" s="113" t="s">
        <v>187</v>
      </c>
      <c r="D23" s="130">
        <v>0</v>
      </c>
      <c r="E23" s="130">
        <v>0</v>
      </c>
      <c r="F23" s="130">
        <v>281760.59999999998</v>
      </c>
      <c r="G23" s="114"/>
      <c r="H23" s="115"/>
      <c r="I23" s="116"/>
      <c r="J23" s="117"/>
      <c r="K23" s="116">
        <v>1</v>
      </c>
      <c r="L23" s="118">
        <v>281760.59999999998</v>
      </c>
      <c r="M23" s="119">
        <f t="shared" si="0"/>
        <v>1</v>
      </c>
      <c r="N23" s="118">
        <f t="shared" si="1"/>
        <v>281760.59999999998</v>
      </c>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row>
    <row r="24" spans="1:158" s="10" customFormat="1" ht="24.6" customHeight="1" x14ac:dyDescent="0.2">
      <c r="A24" s="111">
        <v>20</v>
      </c>
      <c r="B24" s="112" t="s">
        <v>20</v>
      </c>
      <c r="C24" s="113" t="s">
        <v>187</v>
      </c>
      <c r="D24" s="130">
        <v>0</v>
      </c>
      <c r="E24" s="130">
        <v>0</v>
      </c>
      <c r="F24" s="130">
        <v>2098115.7999999998</v>
      </c>
      <c r="G24" s="114"/>
      <c r="H24" s="115"/>
      <c r="I24" s="116"/>
      <c r="J24" s="117"/>
      <c r="K24" s="116">
        <v>2</v>
      </c>
      <c r="L24" s="118">
        <v>2098115.7999999998</v>
      </c>
      <c r="M24" s="119">
        <f t="shared" si="0"/>
        <v>2</v>
      </c>
      <c r="N24" s="118">
        <f t="shared" si="1"/>
        <v>2098115.7999999998</v>
      </c>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row>
    <row r="25" spans="1:158" s="10" customFormat="1" ht="24.6" customHeight="1" x14ac:dyDescent="0.2">
      <c r="A25" s="111">
        <v>21</v>
      </c>
      <c r="B25" s="112" t="s">
        <v>188</v>
      </c>
      <c r="C25" s="113" t="s">
        <v>187</v>
      </c>
      <c r="D25" s="130">
        <v>0</v>
      </c>
      <c r="E25" s="130">
        <v>0</v>
      </c>
      <c r="F25" s="130">
        <v>193683.01</v>
      </c>
      <c r="G25" s="114"/>
      <c r="H25" s="115"/>
      <c r="I25" s="116"/>
      <c r="J25" s="117"/>
      <c r="K25" s="116">
        <v>1</v>
      </c>
      <c r="L25" s="118">
        <v>193683.01</v>
      </c>
      <c r="M25" s="119">
        <f t="shared" si="0"/>
        <v>1</v>
      </c>
      <c r="N25" s="118">
        <f t="shared" si="1"/>
        <v>193683.01</v>
      </c>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row>
    <row r="26" spans="1:158" s="10" customFormat="1" ht="24.6" customHeight="1" x14ac:dyDescent="0.2">
      <c r="A26" s="111">
        <v>22</v>
      </c>
      <c r="B26" s="112" t="s">
        <v>189</v>
      </c>
      <c r="C26" s="113" t="s">
        <v>187</v>
      </c>
      <c r="D26" s="130">
        <v>0</v>
      </c>
      <c r="E26" s="130">
        <v>0</v>
      </c>
      <c r="F26" s="130">
        <v>725996.95</v>
      </c>
      <c r="G26" s="114"/>
      <c r="H26" s="115"/>
      <c r="I26" s="116"/>
      <c r="J26" s="117"/>
      <c r="K26" s="116">
        <v>3</v>
      </c>
      <c r="L26" s="118">
        <v>725996.95</v>
      </c>
      <c r="M26" s="119">
        <f t="shared" si="0"/>
        <v>3</v>
      </c>
      <c r="N26" s="118">
        <f t="shared" si="1"/>
        <v>725996.95</v>
      </c>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row>
    <row r="27" spans="1:158" s="10" customFormat="1" ht="24.6" customHeight="1" x14ac:dyDescent="0.2">
      <c r="A27" s="111">
        <v>23</v>
      </c>
      <c r="B27" s="112" t="s">
        <v>190</v>
      </c>
      <c r="C27" s="113" t="s">
        <v>187</v>
      </c>
      <c r="D27" s="130">
        <v>0</v>
      </c>
      <c r="E27" s="130">
        <v>0</v>
      </c>
      <c r="F27" s="130">
        <v>643405.4</v>
      </c>
      <c r="G27" s="114"/>
      <c r="H27" s="115"/>
      <c r="I27" s="116"/>
      <c r="J27" s="117"/>
      <c r="K27" s="116">
        <v>2</v>
      </c>
      <c r="L27" s="118">
        <v>643405.4</v>
      </c>
      <c r="M27" s="119">
        <f t="shared" si="0"/>
        <v>2</v>
      </c>
      <c r="N27" s="118">
        <f t="shared" si="1"/>
        <v>643405.4</v>
      </c>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row>
    <row r="28" spans="1:158" s="10" customFormat="1" ht="24.6" customHeight="1" x14ac:dyDescent="0.2">
      <c r="A28" s="111">
        <v>23</v>
      </c>
      <c r="B28" s="112" t="s">
        <v>191</v>
      </c>
      <c r="C28" s="113" t="s">
        <v>187</v>
      </c>
      <c r="D28" s="130">
        <v>0</v>
      </c>
      <c r="E28" s="130">
        <v>0</v>
      </c>
      <c r="F28" s="130">
        <v>479244.7</v>
      </c>
      <c r="G28" s="114"/>
      <c r="H28" s="115"/>
      <c r="I28" s="116"/>
      <c r="J28" s="117"/>
      <c r="K28" s="116">
        <v>1</v>
      </c>
      <c r="L28" s="118">
        <v>479244.7</v>
      </c>
      <c r="M28" s="119">
        <f t="shared" si="0"/>
        <v>1</v>
      </c>
      <c r="N28" s="118">
        <f t="shared" si="1"/>
        <v>479244.7</v>
      </c>
      <c r="O28" s="120"/>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row>
    <row r="29" spans="1:158" s="37" customFormat="1" ht="14.45" customHeight="1" x14ac:dyDescent="0.2">
      <c r="A29" s="169" t="s">
        <v>192</v>
      </c>
      <c r="B29" s="169"/>
      <c r="C29" s="134"/>
      <c r="D29" s="122">
        <f>SUM(D5:D28)</f>
        <v>23070823</v>
      </c>
      <c r="E29" s="122">
        <f t="shared" ref="E29:F29" si="2">SUM(E5:E28)</f>
        <v>58692370.649999984</v>
      </c>
      <c r="F29" s="122">
        <f t="shared" si="2"/>
        <v>23679505.400000002</v>
      </c>
      <c r="G29" s="122">
        <f t="shared" ref="G29" si="3">SUM(G5:G28)</f>
        <v>0</v>
      </c>
      <c r="H29" s="122">
        <f t="shared" ref="H29:N29" si="4">SUM(H5:H28)</f>
        <v>13081703</v>
      </c>
      <c r="I29" s="121">
        <f t="shared" si="4"/>
        <v>144</v>
      </c>
      <c r="J29" s="122">
        <f t="shared" si="4"/>
        <v>42070241.209999986</v>
      </c>
      <c r="K29" s="121">
        <f t="shared" si="4"/>
        <v>246</v>
      </c>
      <c r="L29" s="122">
        <f t="shared" si="4"/>
        <v>47729797.840000011</v>
      </c>
      <c r="M29" s="121">
        <f t="shared" si="4"/>
        <v>390</v>
      </c>
      <c r="N29" s="136">
        <f t="shared" si="4"/>
        <v>102881742.05000001</v>
      </c>
      <c r="O29" s="135"/>
      <c r="P29" s="135"/>
      <c r="Q29" s="135"/>
      <c r="R29" s="135"/>
      <c r="S29" s="135"/>
      <c r="T29" s="135"/>
      <c r="U29" s="135"/>
      <c r="V29" s="135"/>
      <c r="W29" s="135"/>
      <c r="X29" s="135"/>
      <c r="Y29" s="135"/>
      <c r="Z29" s="135"/>
      <c r="AA29" s="135"/>
      <c r="AB29" s="135"/>
      <c r="AC29" s="135"/>
      <c r="AD29" s="135"/>
      <c r="AE29" s="135"/>
      <c r="AF29" s="135"/>
      <c r="AG29" s="135"/>
      <c r="AH29" s="135"/>
      <c r="AI29" s="135"/>
      <c r="AJ29" s="135"/>
      <c r="AK29" s="135"/>
      <c r="AL29" s="135"/>
      <c r="AM29" s="135"/>
      <c r="AN29" s="135"/>
      <c r="AO29" s="135"/>
      <c r="AP29" s="135"/>
      <c r="AQ29" s="135"/>
      <c r="AR29" s="135"/>
      <c r="AS29" s="135"/>
      <c r="AT29" s="135"/>
      <c r="AU29" s="135"/>
      <c r="AV29" s="135"/>
      <c r="AW29" s="135"/>
      <c r="AX29" s="135"/>
      <c r="AY29" s="135"/>
      <c r="AZ29" s="135"/>
      <c r="BA29" s="135"/>
      <c r="BB29" s="135"/>
      <c r="BC29" s="135"/>
      <c r="BD29" s="135"/>
      <c r="BE29" s="135"/>
      <c r="BF29" s="135"/>
      <c r="BG29" s="135"/>
      <c r="BH29" s="135"/>
      <c r="BI29" s="135"/>
      <c r="BJ29" s="135"/>
      <c r="BK29" s="135"/>
      <c r="BL29" s="135"/>
      <c r="BM29" s="135"/>
      <c r="BN29" s="135"/>
      <c r="BO29" s="135"/>
      <c r="BP29" s="135"/>
      <c r="BQ29" s="135"/>
      <c r="BR29" s="135"/>
      <c r="BS29" s="135"/>
      <c r="BT29" s="135"/>
      <c r="BU29" s="135"/>
      <c r="BV29" s="135"/>
      <c r="BW29" s="135"/>
      <c r="BX29" s="135"/>
      <c r="BY29" s="135"/>
      <c r="BZ29" s="135"/>
      <c r="CA29" s="135"/>
      <c r="CB29" s="135"/>
      <c r="CC29" s="135"/>
      <c r="CD29" s="135"/>
      <c r="CE29" s="135"/>
      <c r="CF29" s="135"/>
      <c r="CG29" s="135"/>
      <c r="CH29" s="135"/>
      <c r="CI29" s="135"/>
      <c r="CJ29" s="135"/>
      <c r="CK29" s="135"/>
      <c r="CL29" s="135"/>
      <c r="CM29" s="135"/>
      <c r="CN29" s="135"/>
      <c r="CO29" s="135"/>
      <c r="CP29" s="135"/>
      <c r="CQ29" s="135"/>
      <c r="CR29" s="135"/>
      <c r="CS29" s="135"/>
      <c r="CT29" s="135"/>
      <c r="CU29" s="135"/>
      <c r="CV29" s="135"/>
      <c r="CW29" s="135"/>
      <c r="CX29" s="135"/>
      <c r="CY29" s="135"/>
      <c r="CZ29" s="135"/>
      <c r="DA29" s="135"/>
      <c r="DB29" s="135"/>
      <c r="DC29" s="135"/>
      <c r="DD29" s="135"/>
      <c r="DE29" s="135"/>
      <c r="DF29" s="135"/>
      <c r="DG29" s="135"/>
      <c r="DH29" s="135"/>
      <c r="DI29" s="135"/>
      <c r="DJ29" s="135"/>
      <c r="DK29" s="135"/>
      <c r="DL29" s="135"/>
      <c r="DM29" s="135"/>
      <c r="DN29" s="135"/>
      <c r="DO29" s="135"/>
      <c r="DP29" s="135"/>
      <c r="DQ29" s="135"/>
      <c r="DR29" s="135"/>
      <c r="DS29" s="135"/>
      <c r="DT29" s="135"/>
      <c r="DU29" s="135"/>
      <c r="DV29" s="135"/>
      <c r="DW29" s="135"/>
      <c r="DX29" s="135"/>
      <c r="DY29" s="135"/>
      <c r="DZ29" s="135"/>
      <c r="EA29" s="135"/>
      <c r="EB29" s="135"/>
      <c r="EC29" s="135"/>
      <c r="ED29" s="135"/>
      <c r="EE29" s="135"/>
      <c r="EF29" s="135"/>
      <c r="EG29" s="135"/>
      <c r="EH29" s="135"/>
      <c r="EI29" s="135"/>
      <c r="EJ29" s="135"/>
      <c r="EK29" s="135"/>
      <c r="EL29" s="135"/>
      <c r="EM29" s="135"/>
      <c r="EN29" s="135"/>
      <c r="EO29" s="135"/>
      <c r="EP29" s="135"/>
      <c r="EQ29" s="135"/>
      <c r="ER29" s="135"/>
      <c r="ES29" s="135"/>
      <c r="ET29" s="135"/>
    </row>
    <row r="30" spans="1:158" ht="17.100000000000001" customHeight="1" x14ac:dyDescent="0.2"/>
    <row r="32" spans="1:158" hidden="1" x14ac:dyDescent="0.2">
      <c r="G32" s="4" t="s">
        <v>193</v>
      </c>
      <c r="H32" s="37">
        <v>13081703</v>
      </c>
      <c r="I32" s="16"/>
      <c r="J32" s="37">
        <v>45399271</v>
      </c>
      <c r="K32" s="16"/>
      <c r="L32" s="15">
        <v>48041326</v>
      </c>
      <c r="N32" s="37">
        <f>H32+J32+L32</f>
        <v>106522300</v>
      </c>
    </row>
    <row r="33" spans="2:14" hidden="1" x14ac:dyDescent="0.2">
      <c r="G33" s="17" t="s">
        <v>194</v>
      </c>
      <c r="H33" s="125"/>
      <c r="I33" s="18"/>
      <c r="J33" s="125">
        <f>J29-J32</f>
        <v>-3329029.790000014</v>
      </c>
      <c r="K33" s="19"/>
      <c r="L33" s="19">
        <f t="shared" ref="L33" si="5">L29-L32</f>
        <v>-311528.15999998897</v>
      </c>
      <c r="M33" s="19"/>
      <c r="N33" s="125">
        <f>N29-N32</f>
        <v>-3640557.9499999881</v>
      </c>
    </row>
    <row r="34" spans="2:14" hidden="1" x14ac:dyDescent="0.2">
      <c r="L34" s="15"/>
    </row>
    <row r="35" spans="2:14" hidden="1" x14ac:dyDescent="0.2">
      <c r="B35" s="26"/>
      <c r="C35" s="4"/>
      <c r="D35" s="4"/>
      <c r="E35" s="4"/>
      <c r="F35" s="4"/>
      <c r="G35" s="14"/>
      <c r="I35" s="4"/>
      <c r="K35" s="4"/>
      <c r="M35" s="4"/>
    </row>
    <row r="36" spans="2:14" x14ac:dyDescent="0.2">
      <c r="B36" s="26"/>
      <c r="C36" s="4"/>
      <c r="D36" s="4"/>
      <c r="E36" s="4"/>
      <c r="F36" s="4"/>
      <c r="G36" s="14"/>
      <c r="I36" s="4"/>
      <c r="K36" s="4"/>
      <c r="M36" s="4"/>
      <c r="N36" s="126"/>
    </row>
    <row r="37" spans="2:14" x14ac:dyDescent="0.2">
      <c r="B37" s="26"/>
      <c r="C37" s="4"/>
      <c r="D37" s="4"/>
      <c r="E37" s="4"/>
      <c r="F37" s="4"/>
      <c r="G37" s="14"/>
      <c r="I37" s="4"/>
      <c r="K37" s="4"/>
      <c r="M37" s="4"/>
    </row>
    <row r="38" spans="2:14" x14ac:dyDescent="0.2">
      <c r="B38" s="26"/>
      <c r="C38" s="4"/>
      <c r="D38" s="4"/>
      <c r="E38" s="4"/>
      <c r="F38" s="4"/>
      <c r="G38" s="14"/>
      <c r="I38" s="4"/>
      <c r="K38" s="4"/>
      <c r="M38" s="4"/>
    </row>
    <row r="39" spans="2:14" x14ac:dyDescent="0.2">
      <c r="B39" s="26"/>
      <c r="C39" s="4"/>
      <c r="D39" s="4"/>
      <c r="E39" s="4"/>
      <c r="F39" s="4"/>
      <c r="G39" s="14"/>
      <c r="I39" s="4"/>
      <c r="K39" s="4"/>
      <c r="M39" s="4"/>
    </row>
  </sheetData>
  <mergeCells count="10">
    <mergeCell ref="A29:B29"/>
    <mergeCell ref="A1:N1"/>
    <mergeCell ref="A3:A4"/>
    <mergeCell ref="B3:B4"/>
    <mergeCell ref="C3:C4"/>
    <mergeCell ref="G3:H3"/>
    <mergeCell ref="I3:J3"/>
    <mergeCell ref="K3:L3"/>
    <mergeCell ref="M3:N3"/>
    <mergeCell ref="D3:F3"/>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Skaits un izdevumi</vt:lpstr>
      <vt:lpstr>MK lēmumi</vt:lpstr>
    </vt:vector>
  </TitlesOfParts>
  <Company>LR IEM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Apine</dc:creator>
  <cp:lastModifiedBy>Vanesa Koļesinska</cp:lastModifiedBy>
  <dcterms:created xsi:type="dcterms:W3CDTF">2024-12-03T09:31:08Z</dcterms:created>
  <dcterms:modified xsi:type="dcterms:W3CDTF">2025-06-25T09:47:33Z</dcterms:modified>
</cp:coreProperties>
</file>