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udite.tukmane\Desktop\UCAK Jurists\24 08\Tiesibu akti\UCAK_maksas_pakalp_cenradis\2025_Maksas_pakalp_cenradis_MK_not\2025_grozijums\GALA_ievietots_TAP\GALA_TAP_30.04.2025._PIELIKUMI\"/>
    </mc:Choice>
  </mc:AlternateContent>
  <bookViews>
    <workbookView xWindow="0" yWindow="0" windowWidth="23040" windowHeight="9195"/>
  </bookViews>
  <sheets>
    <sheet name="2.pielikums" sheetId="1" r:id="rId1"/>
  </sheets>
  <definedNames>
    <definedName name="_xlnm.Print_Titles" localSheetId="0">'2.pielikums'!$10:$10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3" i="1" l="1"/>
  <c r="K38" i="1"/>
  <c r="N38" i="1" s="1"/>
  <c r="K37" i="1"/>
  <c r="N37" i="1" s="1"/>
  <c r="H39" i="1"/>
  <c r="H38" i="1"/>
  <c r="H37" i="1"/>
  <c r="M21" i="1"/>
  <c r="H16" i="1"/>
  <c r="M15" i="1"/>
  <c r="K16" i="1"/>
  <c r="M16" i="1" s="1"/>
  <c r="O16" i="1" s="1"/>
  <c r="M38" i="1" l="1"/>
  <c r="O38" i="1" s="1"/>
  <c r="M37" i="1"/>
  <c r="O37" i="1" s="1"/>
  <c r="N16" i="1"/>
  <c r="F35" i="1"/>
  <c r="F34" i="1"/>
  <c r="F32" i="1"/>
  <c r="F31" i="1"/>
  <c r="F30" i="1"/>
  <c r="F29" i="1"/>
  <c r="F28" i="1"/>
  <c r="F27" i="1"/>
  <c r="F26" i="1"/>
  <c r="F25" i="1"/>
  <c r="F24" i="1"/>
  <c r="F23" i="1"/>
  <c r="F22" i="1"/>
  <c r="F21" i="1"/>
  <c r="F20" i="1"/>
  <c r="F18" i="1"/>
  <c r="F17" i="1"/>
  <c r="F15" i="1"/>
  <c r="F14" i="1"/>
  <c r="F13" i="1"/>
  <c r="F12" i="1"/>
  <c r="K32" i="1" l="1"/>
  <c r="M32" i="1" s="1"/>
  <c r="H32" i="1"/>
  <c r="O32" i="1" l="1"/>
  <c r="N32" i="1"/>
  <c r="H22" i="1" l="1"/>
  <c r="K22" i="1"/>
  <c r="M22" i="1" s="1"/>
  <c r="H21" i="1"/>
  <c r="K20" i="1"/>
  <c r="H20" i="1"/>
  <c r="N22" i="1" l="1"/>
  <c r="O22" i="1"/>
  <c r="N20" i="1"/>
  <c r="N21" i="1"/>
  <c r="O21" i="1"/>
  <c r="M20" i="1"/>
  <c r="O20" i="1" s="1"/>
  <c r="K34" i="1"/>
  <c r="M34" i="1" s="1"/>
  <c r="K25" i="1"/>
  <c r="K26" i="1"/>
  <c r="K27" i="1"/>
  <c r="M27" i="1" s="1"/>
  <c r="K28" i="1"/>
  <c r="M28" i="1" s="1"/>
  <c r="K29" i="1"/>
  <c r="M29" i="1" s="1"/>
  <c r="M26" i="1" l="1"/>
  <c r="M25" i="1"/>
  <c r="H34" i="1"/>
  <c r="O34" i="1" s="1"/>
  <c r="H35" i="1"/>
  <c r="H28" i="1"/>
  <c r="O28" i="1" s="1"/>
  <c r="H29" i="1"/>
  <c r="H26" i="1"/>
  <c r="H27" i="1"/>
  <c r="O27" i="1" s="1"/>
  <c r="H25" i="1"/>
  <c r="N26" i="1" l="1"/>
  <c r="N27" i="1"/>
  <c r="O26" i="1"/>
  <c r="N28" i="1"/>
  <c r="O25" i="1"/>
  <c r="N34" i="1"/>
  <c r="N29" i="1"/>
  <c r="N25" i="1"/>
  <c r="O29" i="1"/>
  <c r="K13" i="1"/>
  <c r="H13" i="1"/>
  <c r="K12" i="1"/>
  <c r="M12" i="1" s="1"/>
  <c r="H12" i="1"/>
  <c r="N13" i="1" l="1"/>
  <c r="M13" i="1"/>
  <c r="O13" i="1" s="1"/>
  <c r="N12" i="1"/>
  <c r="O12" i="1"/>
  <c r="K35" i="1"/>
  <c r="M35" i="1" s="1"/>
  <c r="K30" i="1"/>
  <c r="M30" i="1" s="1"/>
  <c r="M39" i="1" s="1"/>
  <c r="K24" i="1"/>
  <c r="M24" i="1" s="1"/>
  <c r="K17" i="1"/>
  <c r="M17" i="1" s="1"/>
  <c r="K18" i="1"/>
  <c r="M18" i="1" s="1"/>
  <c r="K23" i="1"/>
  <c r="K14" i="1"/>
  <c r="M14" i="1" s="1"/>
  <c r="H31" i="1"/>
  <c r="H30" i="1"/>
  <c r="H24" i="1"/>
  <c r="H23" i="1"/>
  <c r="H17" i="1"/>
  <c r="H18" i="1"/>
  <c r="H15" i="1"/>
  <c r="H14" i="1"/>
  <c r="O23" i="1" l="1"/>
  <c r="N24" i="1"/>
  <c r="N15" i="1"/>
  <c r="O17" i="1"/>
  <c r="N35" i="1"/>
  <c r="O15" i="1"/>
  <c r="O30" i="1"/>
  <c r="O24" i="1"/>
  <c r="O18" i="1"/>
  <c r="N30" i="1"/>
  <c r="N14" i="1"/>
  <c r="O14" i="1"/>
  <c r="N18" i="1"/>
  <c r="N23" i="1"/>
  <c r="N17" i="1"/>
  <c r="O35" i="1"/>
  <c r="K31" i="1"/>
  <c r="O39" i="1" l="1"/>
  <c r="N39" i="1"/>
  <c r="N31" i="1"/>
  <c r="M31" i="1"/>
  <c r="O31" i="1" s="1"/>
</calcChain>
</file>

<file path=xl/sharedStrings.xml><?xml version="1.0" encoding="utf-8"?>
<sst xmlns="http://schemas.openxmlformats.org/spreadsheetml/2006/main" count="129" uniqueCount="99">
  <si>
    <t>Informācija par maksas pakalpojumu cenu un plānoto ieņēmumu izmaiņām</t>
  </si>
  <si>
    <t>Nr.p.k.</t>
  </si>
  <si>
    <t>Pakalpojuma veids</t>
  </si>
  <si>
    <t>Mērvienība</t>
  </si>
  <si>
    <t>Spēkā esošais cenrādis</t>
  </si>
  <si>
    <t>Precizētais cenrādis</t>
  </si>
  <si>
    <r>
      <t xml:space="preserve">Izmaiņas, </t>
    </r>
    <r>
      <rPr>
        <i/>
        <sz val="8"/>
        <color rgb="FF000000"/>
        <rFont val="Times New Roman"/>
        <family val="1"/>
        <charset val="186"/>
      </rPr>
      <t>euro</t>
    </r>
  </si>
  <si>
    <t>Paskaidrojums par cenu izmaiņām</t>
  </si>
  <si>
    <r>
      <t>Cena bez PVN (</t>
    </r>
    <r>
      <rPr>
        <i/>
        <sz val="8"/>
        <color rgb="FF000000"/>
        <rFont val="Times New Roman"/>
        <family val="1"/>
        <charset val="186"/>
      </rPr>
      <t>euro</t>
    </r>
    <r>
      <rPr>
        <sz val="8"/>
        <color rgb="FF000000"/>
        <rFont val="Times New Roman"/>
        <family val="1"/>
        <charset val="186"/>
      </rPr>
      <t>)</t>
    </r>
  </si>
  <si>
    <r>
      <t>Cena ar PVN (</t>
    </r>
    <r>
      <rPr>
        <i/>
        <sz val="8"/>
        <color rgb="FF000000"/>
        <rFont val="Times New Roman"/>
        <family val="1"/>
        <charset val="186"/>
      </rPr>
      <t>euro</t>
    </r>
    <r>
      <rPr>
        <sz val="8"/>
        <color rgb="FF000000"/>
        <rFont val="Times New Roman"/>
        <family val="1"/>
        <charset val="186"/>
      </rPr>
      <t>)</t>
    </r>
  </si>
  <si>
    <t>Plānotais skaits gadā</t>
  </si>
  <si>
    <r>
      <t>Plānotie ieņēmumi kopā ar PVN (</t>
    </r>
    <r>
      <rPr>
        <i/>
        <sz val="8"/>
        <color rgb="FF000000"/>
        <rFont val="Times New Roman"/>
        <family val="1"/>
        <charset val="186"/>
      </rPr>
      <t>euro</t>
    </r>
    <r>
      <rPr>
        <sz val="8"/>
        <color rgb="FF000000"/>
        <rFont val="Times New Roman"/>
        <family val="1"/>
        <charset val="186"/>
      </rPr>
      <t>)</t>
    </r>
  </si>
  <si>
    <t>Cena ar PVN</t>
  </si>
  <si>
    <t>Plānotie ieņēmumi kopā ar PVN</t>
  </si>
  <si>
    <t>14 = (11-6)</t>
  </si>
  <si>
    <t>15=(13-8)</t>
  </si>
  <si>
    <t>1.</t>
  </si>
  <si>
    <t>2.</t>
  </si>
  <si>
    <t>3.</t>
  </si>
  <si>
    <t>Kopā</t>
  </si>
  <si>
    <t>4.</t>
  </si>
  <si>
    <t>5.</t>
  </si>
  <si>
    <t>6.</t>
  </si>
  <si>
    <t>7.</t>
  </si>
  <si>
    <t>8.</t>
  </si>
  <si>
    <t>9.</t>
  </si>
  <si>
    <t>10.</t>
  </si>
  <si>
    <t>2. pielikums</t>
  </si>
  <si>
    <t>studiju kursa/mācību priekšmeta ieskaite, studiju kursa/mācību priekšmeta eksāmens, kārtējā ieskaite, kārtējais eksāmens, referāts</t>
  </si>
  <si>
    <t>1.1.</t>
  </si>
  <si>
    <t>viens pārbaudījums</t>
  </si>
  <si>
    <t>1.2.</t>
  </si>
  <si>
    <t>1.3.</t>
  </si>
  <si>
    <t>1.4.</t>
  </si>
  <si>
    <t>kvalifikācijas darba aizstāvēšana</t>
  </si>
  <si>
    <t>viens kvalifikācijas darbs</t>
  </si>
  <si>
    <t>viens eksāmens</t>
  </si>
  <si>
    <t>viens reflektants</t>
  </si>
  <si>
    <t>viena izziņa</t>
  </si>
  <si>
    <t>viens dublikāts</t>
  </si>
  <si>
    <t>viena lapa</t>
  </si>
  <si>
    <t>viens putu koncentrāts</t>
  </si>
  <si>
    <t>viens paraugs</t>
  </si>
  <si>
    <t>viens materiāls vai cieta viela</t>
  </si>
  <si>
    <t>trīs paraugi</t>
  </si>
  <si>
    <t>viens uguns-aizsarglīdzeklis</t>
  </si>
  <si>
    <t>viens celtniecības materiāls</t>
  </si>
  <si>
    <t>iesniegto dokumentu izvērtēšana un lēmuma sagatavošana</t>
  </si>
  <si>
    <t>viens lēmums</t>
  </si>
  <si>
    <t>diploma ar pielikumu dublikāta izsniegšana</t>
  </si>
  <si>
    <t>kvalifikācijas apliecības ar sekmju izrakstu dublikāta izsniegšana</t>
  </si>
  <si>
    <t>pārbaudījumi (ieskaite vai eksāmens)</t>
  </si>
  <si>
    <t>11.</t>
  </si>
  <si>
    <t>12.</t>
  </si>
  <si>
    <t>13.</t>
  </si>
  <si>
    <t>14.</t>
  </si>
  <si>
    <t>15.</t>
  </si>
  <si>
    <t>profesionālās kvalifikācijas eksāmens</t>
  </si>
  <si>
    <t>viena akadēmiskā stunda vienam izglītojamam grupā</t>
  </si>
  <si>
    <t>vienam izglītojamam grupā</t>
  </si>
  <si>
    <t xml:space="preserve">apliecības par profesionālās pilnveides izglītību ar sekmju izrakstu dublikāta izsniegšana </t>
  </si>
  <si>
    <t>viena tipa tekstilmateriāls</t>
  </si>
  <si>
    <t xml:space="preserve">iesniegto dokumentu izvērtēšana un lēmuma sagatavošana </t>
  </si>
  <si>
    <t>pārbaudījums (ieskaite)</t>
  </si>
  <si>
    <t>Palielinājums sakarā ar jauna pakalpojuma ieviešanu</t>
  </si>
  <si>
    <t xml:space="preserve">Palielinājums sakarā ar izmaksu precizēšanu </t>
  </si>
  <si>
    <t>5.1.</t>
  </si>
  <si>
    <t>5.2.</t>
  </si>
  <si>
    <t>5.3.</t>
  </si>
  <si>
    <t>16.</t>
  </si>
  <si>
    <t>16.1.</t>
  </si>
  <si>
    <t>16.2.</t>
  </si>
  <si>
    <t>17.1.</t>
  </si>
  <si>
    <t>17.2.</t>
  </si>
  <si>
    <t xml:space="preserve">Palielinājums sakarā ar atsevišķa pastāvīga pakalpojuma veida ieviešanu </t>
  </si>
  <si>
    <t>Samazinājums sakarā ar pakalpojuma precizēšanu, izdalot to kā atsevišķu patstāvīgu pakalpojumu</t>
  </si>
  <si>
    <t>kvalifikācijas darba recenzēšana</t>
  </si>
  <si>
    <r>
      <t xml:space="preserve">Ministru kabineta noteikumu projekta </t>
    </r>
    <r>
      <rPr>
        <sz val="11"/>
        <rFont val="Times New Roman"/>
        <family val="1"/>
        <charset val="186"/>
      </rPr>
      <t>"Grozījums</t>
    </r>
    <r>
      <rPr>
        <sz val="11"/>
        <color theme="4"/>
        <rFont val="Times New Roman"/>
        <family val="1"/>
        <charset val="186"/>
      </rPr>
      <t xml:space="preserve"> </t>
    </r>
    <r>
      <rPr>
        <sz val="11"/>
        <color theme="1"/>
        <rFont val="Times New Roman"/>
        <family val="1"/>
        <charset val="186"/>
      </rPr>
      <t>Ministru kabineta 2023. gada 7. novembra noteikumos Nr.633 "Ugunsdrošības un civilās aizsardzības koledžas maksas pakalpojumu cenrādis"" projekta  sākotnējās ietekmes novērtējuma ziņojumam (anotācijai)</t>
    </r>
  </si>
  <si>
    <r>
      <t>PVN (</t>
    </r>
    <r>
      <rPr>
        <i/>
        <sz val="8"/>
        <color rgb="FF000000"/>
        <rFont val="Times New Roman"/>
        <family val="1"/>
        <charset val="186"/>
      </rPr>
      <t>euro</t>
    </r>
    <r>
      <rPr>
        <sz val="8"/>
        <color rgb="FF000000"/>
        <rFont val="Times New Roman"/>
        <family val="1"/>
        <charset val="186"/>
      </rPr>
      <t>)</t>
    </r>
  </si>
  <si>
    <r>
      <t>Pieteikšanās dokumentu pieņemšana un reģistrēšana pilna un nepilna laika studijām</t>
    </r>
    <r>
      <rPr>
        <vertAlign val="superscript"/>
        <sz val="10"/>
        <rFont val="Times New Roman"/>
        <family val="1"/>
      </rPr>
      <t>1</t>
    </r>
  </si>
  <si>
    <r>
      <t>Akadēmiskās izziņas izsniegšana</t>
    </r>
    <r>
      <rPr>
        <vertAlign val="superscript"/>
        <sz val="10"/>
        <rFont val="Times New Roman"/>
        <family val="1"/>
      </rPr>
      <t>1</t>
    </r>
  </si>
  <si>
    <r>
      <t>Izglītību apliecinoša dokumenta dublikāta izsniegšana</t>
    </r>
    <r>
      <rPr>
        <vertAlign val="superscript"/>
        <sz val="10"/>
        <rFont val="Times New Roman"/>
        <family val="1"/>
      </rPr>
      <t>1</t>
    </r>
  </si>
  <si>
    <r>
      <t>Profesionālās kvalifikācijas eksāmens</t>
    </r>
    <r>
      <rPr>
        <vertAlign val="superscript"/>
        <sz val="10"/>
        <rFont val="Times New Roman"/>
        <family val="1"/>
        <charset val="186"/>
      </rPr>
      <t>1</t>
    </r>
  </si>
  <si>
    <r>
      <t>Profesionālās tālākizglītības programma "Ugunsdrošība un ugunsdzēsība" (480 stundas), iegūstamā kvalifikācija – ugunsdzēsējs (vismaz 18 izglītojamo mācību grupa)</t>
    </r>
    <r>
      <rPr>
        <vertAlign val="superscript"/>
        <sz val="10"/>
        <rFont val="Times New Roman"/>
        <family val="1"/>
        <charset val="186"/>
      </rPr>
      <t>1,4</t>
    </r>
    <r>
      <rPr>
        <sz val="10"/>
        <rFont val="Times New Roman"/>
        <family val="1"/>
      </rPr>
      <t xml:space="preserve">
</t>
    </r>
  </si>
  <si>
    <r>
      <t>Neformālās izglītības programmu nodarbību vadīšana Rīgā (vismaz 18 izglītojamo mācību grupa)</t>
    </r>
    <r>
      <rPr>
        <vertAlign val="superscript"/>
        <sz val="10"/>
        <rFont val="Times New Roman"/>
        <family val="1"/>
        <charset val="186"/>
      </rPr>
      <t>1,4</t>
    </r>
    <r>
      <rPr>
        <sz val="10"/>
        <rFont val="Times New Roman"/>
        <family val="1"/>
      </rPr>
      <t xml:space="preserve"> </t>
    </r>
  </si>
  <si>
    <r>
      <t>Vērtējums par iepriekšējā izglītībā vai profesionālajā pieredzē sasniegtu studiju rezultātu atzīšanu</t>
    </r>
    <r>
      <rPr>
        <vertAlign val="superscript"/>
        <sz val="10"/>
        <rFont val="Times New Roman"/>
        <family val="1"/>
        <charset val="186"/>
      </rPr>
      <t>1</t>
    </r>
  </si>
  <si>
    <r>
      <t>Vērtējums par kompetences un iegūtās profesionālās kvalifikācijas vai tās daļas atzīšanu</t>
    </r>
    <r>
      <rPr>
        <vertAlign val="superscript"/>
        <sz val="10"/>
        <rFont val="Times New Roman"/>
        <family val="1"/>
      </rPr>
      <t>1</t>
    </r>
    <r>
      <rPr>
        <sz val="10"/>
        <rFont val="Times New Roman"/>
        <family val="1"/>
      </rPr>
      <t xml:space="preserve">
</t>
    </r>
  </si>
  <si>
    <r>
      <t>Putu koncentrāta kvalitātes rādītāju noteikšana</t>
    </r>
    <r>
      <rPr>
        <vertAlign val="superscript"/>
        <sz val="10"/>
        <rFont val="Times New Roman"/>
        <family val="1"/>
      </rPr>
      <t>3</t>
    </r>
  </si>
  <si>
    <r>
      <t>Tekstilmateriālu uzliesmošanas spējas eksperimentāla noteikšana</t>
    </r>
    <r>
      <rPr>
        <vertAlign val="superscript"/>
        <sz val="10"/>
        <rFont val="Times New Roman"/>
        <family val="1"/>
      </rPr>
      <t>3</t>
    </r>
  </si>
  <si>
    <r>
      <t>Šķidrumu uzliesmojuma (uzliesmošanas) temperatūras eksperimentāla noteikšana vaļējā tīģelī</t>
    </r>
    <r>
      <rPr>
        <vertAlign val="superscript"/>
        <sz val="10"/>
        <rFont val="Times New Roman"/>
        <family val="1"/>
      </rPr>
      <t>3</t>
    </r>
  </si>
  <si>
    <r>
      <t>Cietu vielu un materiālu degtspējas grupas eksperimentāla noteikšana</t>
    </r>
    <r>
      <rPr>
        <vertAlign val="superscript"/>
        <sz val="10"/>
        <rFont val="Times New Roman"/>
        <family val="1"/>
      </rPr>
      <t>3</t>
    </r>
  </si>
  <si>
    <r>
      <t>Koksnes ugunsaizsarglīdzekļa efektivitātes grupas noteikšana</t>
    </r>
    <r>
      <rPr>
        <vertAlign val="superscript"/>
        <sz val="10"/>
        <rFont val="Times New Roman"/>
        <family val="1"/>
      </rPr>
      <t>3</t>
    </r>
  </si>
  <si>
    <r>
      <t>Izstrādājumu ugunsreakcijas testi. Nedegamības tests</t>
    </r>
    <r>
      <rPr>
        <vertAlign val="superscript"/>
        <sz val="10"/>
        <rFont val="Times New Roman"/>
        <family val="1"/>
      </rPr>
      <t>3</t>
    </r>
  </si>
  <si>
    <r>
      <rPr>
        <vertAlign val="superscript"/>
        <sz val="10"/>
        <color theme="1"/>
        <rFont val="Times New Roman"/>
        <family val="1"/>
        <charset val="186"/>
      </rPr>
      <t>1</t>
    </r>
    <r>
      <rPr>
        <sz val="10"/>
        <color theme="1"/>
        <rFont val="Times New Roman"/>
        <family val="1"/>
        <charset val="186"/>
      </rPr>
      <t xml:space="preserve"> Pievienotās vērtības nodokli nepiemēro saskaņā ar Pievienotās vērtības nodokļa likuma 52. panta pirmās daļas 12. punktu.
</t>
    </r>
    <r>
      <rPr>
        <vertAlign val="superscript"/>
        <sz val="10"/>
        <color theme="1"/>
        <rFont val="Times New Roman"/>
        <family val="1"/>
        <charset val="186"/>
      </rPr>
      <t>2</t>
    </r>
    <r>
      <rPr>
        <sz val="10"/>
        <color theme="1"/>
        <rFont val="Times New Roman"/>
        <family val="1"/>
        <charset val="186"/>
      </rPr>
      <t xml:space="preserve"> Maksu neiekasē, ja pārbaudījums nav nokārtots amatpersonas ar speciālo dienesta pakāpi vai tās ģimenes locekļa slimības, vai bērna kopšanas atvaļinājuma dēļ.
</t>
    </r>
    <r>
      <rPr>
        <vertAlign val="superscript"/>
        <sz val="10"/>
        <color theme="1"/>
        <rFont val="Times New Roman"/>
        <family val="1"/>
        <charset val="186"/>
      </rPr>
      <t>3</t>
    </r>
    <r>
      <rPr>
        <sz val="10"/>
        <color theme="1"/>
        <rFont val="Times New Roman"/>
        <family val="1"/>
        <charset val="186"/>
      </rPr>
      <t xml:space="preserve"> Pievienotās vērtības nodokli nepiemēro saskaņā ar Pievienotās vērtības nodokļa likuma 59. panta pirmo daļu.
</t>
    </r>
    <r>
      <rPr>
        <vertAlign val="superscript"/>
        <sz val="10"/>
        <color theme="1"/>
        <rFont val="Times New Roman"/>
        <family val="1"/>
        <charset val="186"/>
      </rPr>
      <t>4</t>
    </r>
    <r>
      <rPr>
        <sz val="10"/>
        <color theme="1"/>
        <rFont val="Times New Roman"/>
        <family val="1"/>
        <charset val="186"/>
      </rPr>
      <t xml:space="preserve"> Pakalpojums tiek sniegts, ja mācību grupā ir vismaz 18 personas.
</t>
    </r>
  </si>
  <si>
    <t>Palielinājums sakarā ar atlīdzības apmēra palielināšanos (mēnešalga un jauna piemaksa par noteiktu funkciju un uzdevumu izpildi amatpersonām ar speciālajām dienesta pakāpēm) un citu izmaksu precizēšanu</t>
  </si>
  <si>
    <r>
      <t>Koksnes ugunsaizsarglīdzekļa efektivitātes grupas noteikšana kontrolparaugiem</t>
    </r>
    <r>
      <rPr>
        <vertAlign val="superscript"/>
        <sz val="10"/>
        <rFont val="Times New Roman"/>
        <family val="1"/>
      </rPr>
      <t>3</t>
    </r>
  </si>
  <si>
    <r>
      <t>Atkārtota pārbaudījuma kārtošana</t>
    </r>
    <r>
      <rPr>
        <vertAlign val="superscript"/>
        <sz val="10"/>
        <rFont val="Times New Roman"/>
        <family val="1"/>
        <charset val="186"/>
      </rPr>
      <t>1,</t>
    </r>
    <r>
      <rPr>
        <sz val="10"/>
        <rFont val="Times New Roman"/>
        <family val="1"/>
        <charset val="186"/>
      </rPr>
      <t xml:space="preserve"> </t>
    </r>
    <r>
      <rPr>
        <vertAlign val="superscript"/>
        <sz val="10"/>
        <rFont val="Times New Roman"/>
        <family val="1"/>
        <charset val="186"/>
      </rPr>
      <t>2</t>
    </r>
  </si>
  <si>
    <t>Samazinājums, jo veiktas izmaiņas normatīvajā regulējumā. No 2024. gada 1. septembra profesionālās kvalifikācijas apliecība izglītības iestādei ir pieejama Valsts pārbaudījumu informācijas sistēmā, bet personai tā ir pieejama valsts pārvaldes pakalpojumu portālā www.latvija.lv, izmantojot attiecīgo e-pakalpojumu.</t>
  </si>
  <si>
    <r>
      <t>Kopēšana un printēšana (A4 formāts)</t>
    </r>
    <r>
      <rPr>
        <vertAlign val="superscript"/>
        <sz val="10"/>
        <rFont val="Times New Roman"/>
        <family val="1"/>
        <charset val="186"/>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</si>
</sst>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22" x14ac:knownFonts="1">
    <font>
      <sz val="11"/>
      <color theme="1"/>
      <name val="Calibri"/>
      <family val="2"/>
      <charset val="186"/>
      <scheme val="minor"/>
    </font>
    <font>
      <sz val="8"/>
      <color theme="1"/>
      <name val="Calibri"/>
      <family val="2"/>
      <charset val="186"/>
      <scheme val="minor"/>
    </font>
    <font>
      <sz val="12"/>
      <color theme="1"/>
      <name val="Times New Roman"/>
      <family val="1"/>
      <charset val="186"/>
    </font>
    <font>
      <sz val="11"/>
      <color theme="1"/>
      <name val="Times New Roman"/>
      <family val="1"/>
      <charset val="186"/>
    </font>
    <font>
      <sz val="8"/>
      <color rgb="FF000000"/>
      <name val="Times New Roman"/>
      <family val="1"/>
      <charset val="186"/>
    </font>
    <font>
      <i/>
      <sz val="8"/>
      <color rgb="FF000000"/>
      <name val="Times New Roman"/>
      <family val="1"/>
      <charset val="186"/>
    </font>
    <font>
      <sz val="10"/>
      <name val="Times New Roman"/>
      <family val="1"/>
    </font>
    <font>
      <sz val="9"/>
      <color theme="1"/>
      <name val="Calibri"/>
      <family val="2"/>
      <charset val="186"/>
      <scheme val="minor"/>
    </font>
    <font>
      <u/>
      <sz val="11"/>
      <color theme="10"/>
      <name val="Calibri"/>
      <family val="2"/>
      <charset val="186"/>
      <scheme val="minor"/>
    </font>
    <font>
      <u/>
      <sz val="9"/>
      <color theme="10"/>
      <name val="Calibri"/>
      <family val="2"/>
      <charset val="186"/>
      <scheme val="minor"/>
    </font>
    <font>
      <sz val="10"/>
      <color theme="1"/>
      <name val="Times New Roman"/>
      <family val="1"/>
      <charset val="186"/>
    </font>
    <font>
      <u/>
      <sz val="10"/>
      <color theme="1"/>
      <name val="Times New Roman"/>
      <family val="1"/>
      <charset val="186"/>
    </font>
    <font>
      <b/>
      <sz val="12"/>
      <color theme="1"/>
      <name val="Times New Roman"/>
      <family val="1"/>
      <charset val="186"/>
    </font>
    <font>
      <sz val="11"/>
      <name val="Times New Roman"/>
      <family val="1"/>
    </font>
    <font>
      <vertAlign val="superscript"/>
      <sz val="10"/>
      <name val="Times New Roman"/>
      <family val="1"/>
      <charset val="186"/>
    </font>
    <font>
      <vertAlign val="superscript"/>
      <sz val="10"/>
      <color theme="1"/>
      <name val="Times New Roman"/>
      <family val="1"/>
      <charset val="186"/>
    </font>
    <font>
      <sz val="8"/>
      <name val="Times New Roman"/>
      <family val="1"/>
      <charset val="186"/>
    </font>
    <font>
      <sz val="11"/>
      <color theme="1"/>
      <name val="Calibri"/>
      <family val="2"/>
      <charset val="186"/>
      <scheme val="minor"/>
    </font>
    <font>
      <sz val="11"/>
      <color theme="4"/>
      <name val="Times New Roman"/>
      <family val="1"/>
      <charset val="186"/>
    </font>
    <font>
      <sz val="11"/>
      <name val="Times New Roman"/>
      <family val="1"/>
      <charset val="186"/>
    </font>
    <font>
      <vertAlign val="superscript"/>
      <sz val="10"/>
      <name val="Times New Roman"/>
      <family val="1"/>
    </font>
    <font>
      <sz val="10"/>
      <name val="Times New Roman"/>
      <family val="1"/>
      <charset val="186"/>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s>
  <cellStyleXfs count="3">
    <xf numFmtId="0" fontId="0" fillId="0" borderId="0"/>
    <xf numFmtId="0" fontId="8" fillId="0" borderId="0" applyNumberFormat="0" applyFill="0" applyBorder="0" applyAlignment="0" applyProtection="0"/>
    <xf numFmtId="43" fontId="17" fillId="0" borderId="0" applyFont="0" applyFill="0" applyBorder="0" applyAlignment="0" applyProtection="0"/>
  </cellStyleXfs>
  <cellXfs count="71">
    <xf numFmtId="0" fontId="0" fillId="0" borderId="0" xfId="0"/>
    <xf numFmtId="0" fontId="0" fillId="0" borderId="0" xfId="0" applyAlignment="1">
      <alignment horizontal="center"/>
    </xf>
    <xf numFmtId="0" fontId="1" fillId="0" borderId="0" xfId="0" applyFont="1"/>
    <xf numFmtId="0" fontId="2" fillId="0" borderId="0" xfId="0" applyFont="1" applyAlignment="1">
      <alignment horizontal="center" vertical="center"/>
    </xf>
    <xf numFmtId="0" fontId="3" fillId="0" borderId="0" xfId="0" applyFont="1"/>
    <xf numFmtId="0" fontId="4" fillId="0" borderId="1" xfId="0" applyFont="1" applyBorder="1" applyAlignment="1">
      <alignment horizontal="center" vertical="center" wrapText="1"/>
    </xf>
    <xf numFmtId="2" fontId="4" fillId="0" borderId="1"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3" fontId="4" fillId="0" borderId="1" xfId="0" applyNumberFormat="1" applyFont="1" applyFill="1" applyBorder="1" applyAlignment="1">
      <alignment horizontal="center" vertical="center"/>
    </xf>
    <xf numFmtId="0" fontId="4" fillId="0" borderId="1" xfId="0" applyFont="1" applyBorder="1" applyAlignment="1">
      <alignment horizontal="left" vertical="center" wrapText="1"/>
    </xf>
    <xf numFmtId="0" fontId="4" fillId="0" borderId="0" xfId="0" applyFont="1" applyBorder="1" applyAlignment="1">
      <alignment horizontal="left" vertical="center"/>
    </xf>
    <xf numFmtId="0" fontId="0" fillId="0" borderId="1" xfId="0" applyBorder="1" applyAlignment="1">
      <alignment horizontal="center"/>
    </xf>
    <xf numFmtId="0" fontId="7" fillId="0" borderId="1" xfId="0" applyFont="1" applyBorder="1"/>
    <xf numFmtId="0" fontId="1" fillId="0" borderId="1" xfId="0" applyFont="1" applyBorder="1"/>
    <xf numFmtId="0" fontId="0" fillId="0" borderId="1" xfId="0" applyBorder="1"/>
    <xf numFmtId="3" fontId="3" fillId="0" borderId="1" xfId="0" applyNumberFormat="1" applyFont="1" applyFill="1" applyBorder="1" applyAlignment="1">
      <alignment horizontal="center"/>
    </xf>
    <xf numFmtId="0" fontId="7" fillId="0" borderId="0" xfId="0" applyFont="1"/>
    <xf numFmtId="0" fontId="2" fillId="0" borderId="0" xfId="0" applyFont="1"/>
    <xf numFmtId="0" fontId="9" fillId="0" borderId="0" xfId="1" applyFont="1"/>
    <xf numFmtId="0" fontId="10" fillId="0" borderId="0" xfId="0" applyFont="1"/>
    <xf numFmtId="0" fontId="11" fillId="0" borderId="0" xfId="1" applyFont="1"/>
    <xf numFmtId="0" fontId="4" fillId="0" borderId="1" xfId="0" applyFont="1" applyBorder="1" applyAlignment="1">
      <alignment horizontal="center" vertical="center" wrapText="1"/>
    </xf>
    <xf numFmtId="0" fontId="6" fillId="0" borderId="1" xfId="0" applyFont="1" applyFill="1" applyBorder="1" applyAlignment="1">
      <alignment vertical="top" wrapText="1"/>
    </xf>
    <xf numFmtId="0" fontId="8" fillId="0" borderId="0" xfId="1"/>
    <xf numFmtId="0" fontId="4" fillId="0" borderId="4" xfId="0" applyFont="1" applyBorder="1" applyAlignment="1">
      <alignment horizontal="center" vertical="center" wrapText="1"/>
    </xf>
    <xf numFmtId="4" fontId="4" fillId="0" borderId="4" xfId="0" applyNumberFormat="1" applyFont="1" applyBorder="1" applyAlignment="1">
      <alignment horizontal="center" vertical="center" wrapText="1"/>
    </xf>
    <xf numFmtId="0" fontId="4" fillId="0" borderId="3" xfId="0" applyFont="1" applyBorder="1" applyAlignment="1">
      <alignment horizontal="center" vertical="center" wrapText="1"/>
    </xf>
    <xf numFmtId="3" fontId="4" fillId="0" borderId="3" xfId="0" applyNumberFormat="1" applyFont="1" applyBorder="1" applyAlignment="1">
      <alignment horizontal="center" vertical="center" wrapText="1"/>
    </xf>
    <xf numFmtId="3" fontId="3" fillId="0" borderId="3" xfId="0" applyNumberFormat="1" applyFont="1" applyBorder="1" applyAlignment="1">
      <alignment horizontal="center"/>
    </xf>
    <xf numFmtId="4" fontId="4" fillId="0" borderId="4" xfId="0" applyNumberFormat="1" applyFont="1" applyFill="1" applyBorder="1" applyAlignment="1">
      <alignment horizontal="center" vertical="center"/>
    </xf>
    <xf numFmtId="4" fontId="3" fillId="0" borderId="4" xfId="0" applyNumberFormat="1" applyFont="1" applyBorder="1"/>
    <xf numFmtId="0" fontId="4" fillId="0" borderId="5" xfId="0" applyFont="1" applyBorder="1" applyAlignment="1">
      <alignment horizontal="center" vertical="center" wrapText="1"/>
    </xf>
    <xf numFmtId="4" fontId="4" fillId="0" borderId="5" xfId="0" applyNumberFormat="1" applyFont="1" applyBorder="1" applyAlignment="1">
      <alignment horizontal="center" vertical="center" wrapText="1"/>
    </xf>
    <xf numFmtId="3" fontId="4" fillId="0" borderId="3" xfId="0" applyNumberFormat="1" applyFont="1" applyFill="1" applyBorder="1" applyAlignment="1">
      <alignment horizontal="center" vertical="center"/>
    </xf>
    <xf numFmtId="0" fontId="0" fillId="0" borderId="5" xfId="0" applyBorder="1"/>
    <xf numFmtId="0" fontId="13" fillId="0"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Fill="1" applyBorder="1" applyAlignment="1">
      <alignment vertical="center" wrapText="1"/>
    </xf>
    <xf numFmtId="4" fontId="4" fillId="2" borderId="5"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3" fontId="4" fillId="0" borderId="4" xfId="2" applyFont="1" applyBorder="1" applyAlignment="1">
      <alignment horizontal="center" vertical="center" wrapText="1"/>
    </xf>
    <xf numFmtId="43" fontId="4" fillId="0" borderId="1" xfId="2" applyFont="1" applyBorder="1" applyAlignment="1">
      <alignment horizontal="center" vertical="center" wrapText="1"/>
    </xf>
    <xf numFmtId="43" fontId="4" fillId="0" borderId="3" xfId="2" applyFont="1" applyFill="1" applyBorder="1" applyAlignment="1">
      <alignment horizontal="center" vertical="center"/>
    </xf>
    <xf numFmtId="43" fontId="4" fillId="0" borderId="8" xfId="2" applyFont="1" applyBorder="1" applyAlignment="1">
      <alignment horizontal="center" vertical="center" wrapText="1"/>
    </xf>
    <xf numFmtId="0" fontId="6"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6" fillId="2" borderId="1" xfId="0" applyFont="1" applyFill="1" applyBorder="1" applyAlignment="1">
      <alignment vertical="top" wrapText="1"/>
    </xf>
    <xf numFmtId="4" fontId="4" fillId="2" borderId="1" xfId="0" applyNumberFormat="1" applyFont="1" applyFill="1" applyBorder="1" applyAlignment="1">
      <alignment horizontal="center" vertical="center" wrapText="1"/>
    </xf>
    <xf numFmtId="0" fontId="3" fillId="2" borderId="0" xfId="0" applyFont="1" applyFill="1" applyAlignment="1">
      <alignment horizontal="right"/>
    </xf>
    <xf numFmtId="0" fontId="12" fillId="0" borderId="0" xfId="0" applyFont="1" applyAlignment="1">
      <alignment horizontal="center" vertical="center"/>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2" xfId="0" applyFont="1" applyBorder="1" applyAlignment="1">
      <alignment vertical="top" wrapText="1"/>
    </xf>
    <xf numFmtId="0" fontId="3" fillId="2" borderId="0" xfId="0" applyFont="1" applyFill="1" applyAlignment="1">
      <alignment horizontal="right" vertical="top"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cellXfs>
  <cellStyles count="3">
    <cellStyle name="Hipersaite" xfId="1" builtinId="8"/>
    <cellStyle name="Komats" xfId="2" builtinId="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61"/>
  <sheetViews>
    <sheetView tabSelected="1" topLeftCell="A32" zoomScale="91" zoomScaleNormal="91" zoomScaleSheetLayoutView="100" zoomScalePageLayoutView="87" workbookViewId="0">
      <selection activeCell="A37" sqref="A37:XFD37"/>
    </sheetView>
  </sheetViews>
  <sheetFormatPr defaultRowHeight="15" x14ac:dyDescent="0.25"/>
  <cols>
    <col min="1" max="1" width="5.28515625" style="1" customWidth="1"/>
    <col min="2" max="2" width="29.85546875" customWidth="1"/>
    <col min="3" max="3" width="11" customWidth="1"/>
    <col min="4" max="6" width="8.85546875" style="2"/>
    <col min="8" max="8" width="7.5703125" customWidth="1"/>
    <col min="13" max="13" width="6.85546875" customWidth="1"/>
    <col min="14" max="14" width="9.42578125" customWidth="1"/>
    <col min="15" max="15" width="10.5703125" customWidth="1"/>
    <col min="16" max="16" width="25.28515625" customWidth="1"/>
  </cols>
  <sheetData>
    <row r="1" spans="1:18" x14ac:dyDescent="0.25">
      <c r="I1" s="57" t="s">
        <v>27</v>
      </c>
      <c r="J1" s="57"/>
      <c r="K1" s="57"/>
      <c r="L1" s="57"/>
      <c r="M1" s="57"/>
      <c r="N1" s="57"/>
      <c r="O1" s="57"/>
      <c r="P1" s="57"/>
    </row>
    <row r="2" spans="1:18" ht="46.15" customHeight="1" x14ac:dyDescent="0.25">
      <c r="I2" s="64" t="s">
        <v>77</v>
      </c>
      <c r="J2" s="64"/>
      <c r="K2" s="64"/>
      <c r="L2" s="64"/>
      <c r="M2" s="64"/>
      <c r="N2" s="64"/>
      <c r="O2" s="64"/>
      <c r="P2" s="64"/>
    </row>
    <row r="3" spans="1:18" ht="15.75" x14ac:dyDescent="0.25">
      <c r="A3" s="3"/>
      <c r="M3" s="4"/>
    </row>
    <row r="4" spans="1:18" ht="15.75" x14ac:dyDescent="0.25">
      <c r="A4" s="58" t="s">
        <v>0</v>
      </c>
      <c r="B4" s="58"/>
      <c r="C4" s="58"/>
      <c r="D4" s="58"/>
      <c r="E4" s="58"/>
      <c r="F4" s="58"/>
      <c r="G4" s="58"/>
      <c r="H4" s="58"/>
      <c r="I4" s="58"/>
      <c r="J4" s="58"/>
      <c r="K4" s="58"/>
      <c r="L4" s="58"/>
      <c r="M4" s="58"/>
      <c r="N4" s="58"/>
      <c r="O4" s="58"/>
      <c r="P4" s="58"/>
    </row>
    <row r="5" spans="1:18" ht="6.6" customHeight="1" x14ac:dyDescent="0.25">
      <c r="A5" s="3"/>
    </row>
    <row r="6" spans="1:18" ht="15.75" x14ac:dyDescent="0.25">
      <c r="A6" s="3"/>
    </row>
    <row r="7" spans="1:18" x14ac:dyDescent="0.25">
      <c r="A7" s="60" t="s">
        <v>1</v>
      </c>
      <c r="B7" s="60" t="s">
        <v>2</v>
      </c>
      <c r="C7" s="60" t="s">
        <v>3</v>
      </c>
      <c r="D7" s="60" t="s">
        <v>4</v>
      </c>
      <c r="E7" s="60"/>
      <c r="F7" s="60"/>
      <c r="G7" s="60"/>
      <c r="H7" s="61"/>
      <c r="I7" s="65" t="s">
        <v>5</v>
      </c>
      <c r="J7" s="59"/>
      <c r="K7" s="59"/>
      <c r="L7" s="59"/>
      <c r="M7" s="66"/>
      <c r="N7" s="67" t="s">
        <v>6</v>
      </c>
      <c r="O7" s="59"/>
      <c r="P7" s="59" t="s">
        <v>7</v>
      </c>
    </row>
    <row r="8" spans="1:18" ht="33.75" x14ac:dyDescent="0.25">
      <c r="A8" s="60"/>
      <c r="B8" s="60"/>
      <c r="C8" s="60"/>
      <c r="D8" s="60" t="s">
        <v>8</v>
      </c>
      <c r="E8" s="60" t="s">
        <v>78</v>
      </c>
      <c r="F8" s="60" t="s">
        <v>9</v>
      </c>
      <c r="G8" s="60" t="s">
        <v>10</v>
      </c>
      <c r="H8" s="61" t="s">
        <v>11</v>
      </c>
      <c r="I8" s="62" t="s">
        <v>8</v>
      </c>
      <c r="J8" s="60" t="s">
        <v>78</v>
      </c>
      <c r="K8" s="60" t="s">
        <v>9</v>
      </c>
      <c r="L8" s="60" t="s">
        <v>10</v>
      </c>
      <c r="M8" s="61" t="s">
        <v>11</v>
      </c>
      <c r="N8" s="25" t="s">
        <v>12</v>
      </c>
      <c r="O8" s="5" t="s">
        <v>13</v>
      </c>
      <c r="P8" s="59"/>
    </row>
    <row r="9" spans="1:18" ht="20.45" customHeight="1" x14ac:dyDescent="0.25">
      <c r="A9" s="60"/>
      <c r="B9" s="60"/>
      <c r="C9" s="60"/>
      <c r="D9" s="60"/>
      <c r="E9" s="60"/>
      <c r="F9" s="60"/>
      <c r="G9" s="60"/>
      <c r="H9" s="61"/>
      <c r="I9" s="62"/>
      <c r="J9" s="60"/>
      <c r="K9" s="60"/>
      <c r="L9" s="60"/>
      <c r="M9" s="61"/>
      <c r="N9" s="25" t="s">
        <v>14</v>
      </c>
      <c r="O9" s="5" t="s">
        <v>15</v>
      </c>
      <c r="P9" s="59"/>
    </row>
    <row r="10" spans="1:18" x14ac:dyDescent="0.25">
      <c r="A10" s="5">
        <v>1</v>
      </c>
      <c r="B10" s="5">
        <v>2</v>
      </c>
      <c r="C10" s="5">
        <v>3</v>
      </c>
      <c r="D10" s="22">
        <v>4</v>
      </c>
      <c r="E10" s="22">
        <v>5</v>
      </c>
      <c r="F10" s="22">
        <v>6</v>
      </c>
      <c r="G10" s="22">
        <v>7</v>
      </c>
      <c r="H10" s="27">
        <v>8</v>
      </c>
      <c r="I10" s="32">
        <v>9</v>
      </c>
      <c r="J10" s="22">
        <v>10</v>
      </c>
      <c r="K10" s="22">
        <v>11</v>
      </c>
      <c r="L10" s="22">
        <v>12</v>
      </c>
      <c r="M10" s="27">
        <v>13</v>
      </c>
      <c r="N10" s="25">
        <v>14</v>
      </c>
      <c r="O10" s="5">
        <v>15</v>
      </c>
      <c r="P10" s="5">
        <v>16</v>
      </c>
    </row>
    <row r="11" spans="1:18" ht="15.75" x14ac:dyDescent="0.25">
      <c r="A11" s="5" t="s">
        <v>16</v>
      </c>
      <c r="B11" s="55" t="s">
        <v>96</v>
      </c>
      <c r="C11" s="68"/>
      <c r="D11" s="69"/>
      <c r="E11" s="69"/>
      <c r="F11" s="69"/>
      <c r="G11" s="69"/>
      <c r="H11" s="69"/>
      <c r="I11" s="69"/>
      <c r="J11" s="69"/>
      <c r="K11" s="69"/>
      <c r="L11" s="69"/>
      <c r="M11" s="69"/>
      <c r="N11" s="69"/>
      <c r="O11" s="69"/>
      <c r="P11" s="70"/>
      <c r="R11" s="11"/>
    </row>
    <row r="12" spans="1:18" ht="69" customHeight="1" x14ac:dyDescent="0.25">
      <c r="A12" s="37" t="s">
        <v>29</v>
      </c>
      <c r="B12" s="45" t="s">
        <v>28</v>
      </c>
      <c r="C12" s="37" t="s">
        <v>30</v>
      </c>
      <c r="D12" s="33">
        <v>19.079999999999998</v>
      </c>
      <c r="E12" s="6">
        <v>0</v>
      </c>
      <c r="F12" s="8">
        <f t="shared" ref="F12:F18" si="0">D12+E12</f>
        <v>19.079999999999998</v>
      </c>
      <c r="G12" s="44">
        <v>120</v>
      </c>
      <c r="H12" s="28">
        <f t="shared" ref="H12:H31" si="1">ROUND(G12*F12,0)</f>
        <v>2290</v>
      </c>
      <c r="I12" s="33">
        <v>26.95</v>
      </c>
      <c r="J12" s="6">
        <v>0</v>
      </c>
      <c r="K12" s="8">
        <f t="shared" ref="K12:K13" si="2">I12+J12</f>
        <v>26.95</v>
      </c>
      <c r="L12" s="39">
        <v>80</v>
      </c>
      <c r="M12" s="34">
        <f t="shared" ref="M12:M35" si="3">ROUND(L12*K12,0)</f>
        <v>2156</v>
      </c>
      <c r="N12" s="30">
        <f t="shared" ref="N12:N13" si="4">K12-F12</f>
        <v>7.870000000000001</v>
      </c>
      <c r="O12" s="9">
        <f t="shared" ref="O12:O13" si="5">M12-H12</f>
        <v>-134</v>
      </c>
      <c r="P12" s="10" t="s">
        <v>94</v>
      </c>
      <c r="R12" s="11"/>
    </row>
    <row r="13" spans="1:18" ht="69" customHeight="1" x14ac:dyDescent="0.25">
      <c r="A13" s="37" t="s">
        <v>31</v>
      </c>
      <c r="B13" s="45" t="s">
        <v>76</v>
      </c>
      <c r="C13" s="37" t="s">
        <v>35</v>
      </c>
      <c r="D13" s="33">
        <v>73.010000000000005</v>
      </c>
      <c r="E13" s="6">
        <v>0</v>
      </c>
      <c r="F13" s="8">
        <f t="shared" si="0"/>
        <v>73.010000000000005</v>
      </c>
      <c r="G13" s="44">
        <v>1</v>
      </c>
      <c r="H13" s="28">
        <f t="shared" si="1"/>
        <v>73</v>
      </c>
      <c r="I13" s="33">
        <v>102.95</v>
      </c>
      <c r="J13" s="6">
        <v>0</v>
      </c>
      <c r="K13" s="8">
        <f t="shared" si="2"/>
        <v>102.95</v>
      </c>
      <c r="L13" s="39">
        <v>1</v>
      </c>
      <c r="M13" s="34">
        <f t="shared" si="3"/>
        <v>103</v>
      </c>
      <c r="N13" s="30">
        <f t="shared" si="4"/>
        <v>29.939999999999998</v>
      </c>
      <c r="O13" s="9">
        <f t="shared" si="5"/>
        <v>30</v>
      </c>
      <c r="P13" s="10" t="s">
        <v>94</v>
      </c>
      <c r="R13" s="11"/>
    </row>
    <row r="14" spans="1:18" ht="69" customHeight="1" x14ac:dyDescent="0.25">
      <c r="A14" s="5" t="s">
        <v>32</v>
      </c>
      <c r="B14" s="45" t="s">
        <v>34</v>
      </c>
      <c r="C14" s="5" t="s">
        <v>35</v>
      </c>
      <c r="D14" s="33">
        <v>111.34</v>
      </c>
      <c r="E14" s="6">
        <v>0</v>
      </c>
      <c r="F14" s="8">
        <f t="shared" si="0"/>
        <v>111.34</v>
      </c>
      <c r="G14" s="44">
        <v>1</v>
      </c>
      <c r="H14" s="28">
        <f t="shared" si="1"/>
        <v>111</v>
      </c>
      <c r="I14" s="33">
        <v>127.66</v>
      </c>
      <c r="J14" s="6">
        <v>0</v>
      </c>
      <c r="K14" s="8">
        <f t="shared" ref="K14:K30" si="6">I14+J14</f>
        <v>127.66</v>
      </c>
      <c r="L14" s="39">
        <v>1</v>
      </c>
      <c r="M14" s="34">
        <f t="shared" si="3"/>
        <v>128</v>
      </c>
      <c r="N14" s="30">
        <f t="shared" ref="N14:N16" si="7">K14-F14</f>
        <v>16.319999999999993</v>
      </c>
      <c r="O14" s="9">
        <f t="shared" ref="O14:O16" si="8">M14-H14</f>
        <v>17</v>
      </c>
      <c r="P14" s="10" t="s">
        <v>94</v>
      </c>
      <c r="R14" s="11"/>
    </row>
    <row r="15" spans="1:18" ht="34.5" customHeight="1" x14ac:dyDescent="0.25">
      <c r="A15" s="22" t="s">
        <v>33</v>
      </c>
      <c r="B15" s="52" t="s">
        <v>57</v>
      </c>
      <c r="C15" s="22" t="s">
        <v>36</v>
      </c>
      <c r="D15" s="33">
        <v>170.58</v>
      </c>
      <c r="E15" s="6">
        <v>0</v>
      </c>
      <c r="F15" s="8">
        <f t="shared" si="0"/>
        <v>170.58</v>
      </c>
      <c r="G15" s="44">
        <v>2</v>
      </c>
      <c r="H15" s="28">
        <f t="shared" si="1"/>
        <v>341</v>
      </c>
      <c r="I15" s="51">
        <v>0</v>
      </c>
      <c r="J15" s="49">
        <v>0</v>
      </c>
      <c r="K15" s="48">
        <v>0</v>
      </c>
      <c r="L15" s="48">
        <v>0</v>
      </c>
      <c r="M15" s="50">
        <f t="shared" si="3"/>
        <v>0</v>
      </c>
      <c r="N15" s="30">
        <f t="shared" si="7"/>
        <v>-170.58</v>
      </c>
      <c r="O15" s="9">
        <f t="shared" si="8"/>
        <v>-341</v>
      </c>
      <c r="P15" s="53" t="s">
        <v>75</v>
      </c>
      <c r="R15" s="11"/>
    </row>
    <row r="16" spans="1:18" ht="29.1" customHeight="1" x14ac:dyDescent="0.25">
      <c r="A16" s="47" t="s">
        <v>17</v>
      </c>
      <c r="B16" s="52" t="s">
        <v>82</v>
      </c>
      <c r="C16" s="47" t="s">
        <v>36</v>
      </c>
      <c r="D16" s="51">
        <v>0</v>
      </c>
      <c r="E16" s="49">
        <v>0</v>
      </c>
      <c r="F16" s="48">
        <v>0</v>
      </c>
      <c r="G16" s="48">
        <v>0</v>
      </c>
      <c r="H16" s="50">
        <f t="shared" si="1"/>
        <v>0</v>
      </c>
      <c r="I16" s="33">
        <v>230.59</v>
      </c>
      <c r="J16" s="6">
        <v>0</v>
      </c>
      <c r="K16" s="8">
        <f t="shared" ref="K16" si="9">I16+J16</f>
        <v>230.59</v>
      </c>
      <c r="L16" s="47">
        <v>2</v>
      </c>
      <c r="M16" s="34">
        <f t="shared" ref="M16" si="10">ROUND(L16*K16,0)</f>
        <v>461</v>
      </c>
      <c r="N16" s="30">
        <f t="shared" si="7"/>
        <v>230.59</v>
      </c>
      <c r="O16" s="9">
        <f t="shared" si="8"/>
        <v>461</v>
      </c>
      <c r="P16" s="53" t="s">
        <v>74</v>
      </c>
      <c r="R16" s="11"/>
    </row>
    <row r="17" spans="1:18" ht="69" customHeight="1" x14ac:dyDescent="0.25">
      <c r="A17" s="22" t="s">
        <v>18</v>
      </c>
      <c r="B17" s="52" t="s">
        <v>79</v>
      </c>
      <c r="C17" s="22" t="s">
        <v>37</v>
      </c>
      <c r="D17" s="33">
        <v>21.55</v>
      </c>
      <c r="E17" s="6">
        <v>0</v>
      </c>
      <c r="F17" s="8">
        <f t="shared" si="0"/>
        <v>21.55</v>
      </c>
      <c r="G17" s="44">
        <v>65</v>
      </c>
      <c r="H17" s="28">
        <f t="shared" si="1"/>
        <v>1401</v>
      </c>
      <c r="I17" s="33">
        <v>26.5</v>
      </c>
      <c r="J17" s="6">
        <v>0</v>
      </c>
      <c r="K17" s="8">
        <f t="shared" si="6"/>
        <v>26.5</v>
      </c>
      <c r="L17" s="22">
        <v>45</v>
      </c>
      <c r="M17" s="34">
        <f t="shared" si="3"/>
        <v>1193</v>
      </c>
      <c r="N17" s="30">
        <f t="shared" ref="N17:N23" si="11">K17-F17</f>
        <v>4.9499999999999993</v>
      </c>
      <c r="O17" s="9">
        <f t="shared" ref="O17:O18" si="12">M17-H17</f>
        <v>-208</v>
      </c>
      <c r="P17" s="10" t="s">
        <v>94</v>
      </c>
      <c r="R17" s="11"/>
    </row>
    <row r="18" spans="1:18" ht="69" customHeight="1" x14ac:dyDescent="0.25">
      <c r="A18" s="22" t="s">
        <v>20</v>
      </c>
      <c r="B18" s="52" t="s">
        <v>80</v>
      </c>
      <c r="C18" s="22" t="s">
        <v>38</v>
      </c>
      <c r="D18" s="33">
        <v>17.25</v>
      </c>
      <c r="E18" s="6">
        <v>0</v>
      </c>
      <c r="F18" s="8">
        <f t="shared" si="0"/>
        <v>17.25</v>
      </c>
      <c r="G18" s="44">
        <v>1</v>
      </c>
      <c r="H18" s="28">
        <f t="shared" si="1"/>
        <v>17</v>
      </c>
      <c r="I18" s="33">
        <v>21.95</v>
      </c>
      <c r="J18" s="6">
        <v>0</v>
      </c>
      <c r="K18" s="8">
        <f t="shared" si="6"/>
        <v>21.95</v>
      </c>
      <c r="L18" s="22">
        <v>1</v>
      </c>
      <c r="M18" s="34">
        <f t="shared" si="3"/>
        <v>22</v>
      </c>
      <c r="N18" s="30">
        <f t="shared" si="11"/>
        <v>4.6999999999999993</v>
      </c>
      <c r="O18" s="9">
        <f t="shared" si="12"/>
        <v>5</v>
      </c>
      <c r="P18" s="10" t="s">
        <v>94</v>
      </c>
      <c r="R18" s="11"/>
    </row>
    <row r="19" spans="1:18" ht="34.5" customHeight="1" x14ac:dyDescent="0.25">
      <c r="A19" s="40" t="s">
        <v>21</v>
      </c>
      <c r="B19" s="55" t="s">
        <v>81</v>
      </c>
      <c r="C19" s="68"/>
      <c r="D19" s="69"/>
      <c r="E19" s="69"/>
      <c r="F19" s="69"/>
      <c r="G19" s="69"/>
      <c r="H19" s="69"/>
      <c r="I19" s="69"/>
      <c r="J19" s="69"/>
      <c r="K19" s="69"/>
      <c r="L19" s="69"/>
      <c r="M19" s="69"/>
      <c r="N19" s="69"/>
      <c r="O19" s="69"/>
      <c r="P19" s="70"/>
      <c r="R19" s="11"/>
    </row>
    <row r="20" spans="1:18" ht="69.75" customHeight="1" x14ac:dyDescent="0.25">
      <c r="A20" s="40" t="s">
        <v>66</v>
      </c>
      <c r="B20" s="45" t="s">
        <v>49</v>
      </c>
      <c r="C20" s="40" t="s">
        <v>39</v>
      </c>
      <c r="D20" s="33">
        <v>38.200000000000003</v>
      </c>
      <c r="E20" s="6">
        <v>0</v>
      </c>
      <c r="F20" s="8">
        <f t="shared" ref="F20:F30" si="13">D20+E20</f>
        <v>38.200000000000003</v>
      </c>
      <c r="G20" s="44">
        <v>1</v>
      </c>
      <c r="H20" s="28">
        <f t="shared" ref="H20:H21" si="14">ROUND(G20*F20,0)</f>
        <v>38</v>
      </c>
      <c r="I20" s="33">
        <v>53.11</v>
      </c>
      <c r="J20" s="6">
        <v>0</v>
      </c>
      <c r="K20" s="8">
        <f t="shared" ref="K20:K22" si="15">I20+J20</f>
        <v>53.11</v>
      </c>
      <c r="L20" s="40">
        <v>1</v>
      </c>
      <c r="M20" s="34">
        <f t="shared" ref="M20:M22" si="16">ROUND(L20*K20,0)</f>
        <v>53</v>
      </c>
      <c r="N20" s="30">
        <f t="shared" ref="N20:N22" si="17">K20-F20</f>
        <v>14.909999999999997</v>
      </c>
      <c r="O20" s="9">
        <f t="shared" ref="O20:O22" si="18">M20-H20</f>
        <v>15</v>
      </c>
      <c r="P20" s="10" t="s">
        <v>94</v>
      </c>
      <c r="R20" s="11"/>
    </row>
    <row r="21" spans="1:18" ht="117" customHeight="1" x14ac:dyDescent="0.25">
      <c r="A21" s="40" t="s">
        <v>67</v>
      </c>
      <c r="B21" s="52" t="s">
        <v>50</v>
      </c>
      <c r="C21" s="40" t="s">
        <v>39</v>
      </c>
      <c r="D21" s="33">
        <v>19.16</v>
      </c>
      <c r="E21" s="6">
        <v>0</v>
      </c>
      <c r="F21" s="8">
        <f t="shared" si="13"/>
        <v>19.16</v>
      </c>
      <c r="G21" s="44">
        <v>1</v>
      </c>
      <c r="H21" s="28">
        <f t="shared" si="14"/>
        <v>19</v>
      </c>
      <c r="I21" s="51">
        <v>0</v>
      </c>
      <c r="J21" s="49">
        <v>0</v>
      </c>
      <c r="K21" s="48">
        <v>0</v>
      </c>
      <c r="L21" s="48">
        <v>0</v>
      </c>
      <c r="M21" s="50">
        <f t="shared" si="16"/>
        <v>0</v>
      </c>
      <c r="N21" s="30">
        <f t="shared" si="17"/>
        <v>-19.16</v>
      </c>
      <c r="O21" s="9">
        <f t="shared" si="18"/>
        <v>-19</v>
      </c>
      <c r="P21" s="10" t="s">
        <v>97</v>
      </c>
      <c r="R21" s="11"/>
    </row>
    <row r="22" spans="1:18" ht="69.75" customHeight="1" x14ac:dyDescent="0.25">
      <c r="A22" s="40" t="s">
        <v>68</v>
      </c>
      <c r="B22" s="45" t="s">
        <v>60</v>
      </c>
      <c r="C22" s="40" t="s">
        <v>39</v>
      </c>
      <c r="D22" s="33">
        <v>15.51</v>
      </c>
      <c r="E22" s="6">
        <v>0</v>
      </c>
      <c r="F22" s="8">
        <f t="shared" si="13"/>
        <v>15.51</v>
      </c>
      <c r="G22" s="44">
        <v>1</v>
      </c>
      <c r="H22" s="28">
        <f t="shared" ref="H22" si="19">ROUND(G22*F22,0)</f>
        <v>16</v>
      </c>
      <c r="I22" s="33">
        <v>16.04</v>
      </c>
      <c r="J22" s="6">
        <v>0</v>
      </c>
      <c r="K22" s="8">
        <f t="shared" si="15"/>
        <v>16.04</v>
      </c>
      <c r="L22" s="40">
        <v>1</v>
      </c>
      <c r="M22" s="34">
        <f t="shared" si="16"/>
        <v>16</v>
      </c>
      <c r="N22" s="30">
        <f t="shared" si="17"/>
        <v>0.52999999999999936</v>
      </c>
      <c r="O22" s="9">
        <f t="shared" si="18"/>
        <v>0</v>
      </c>
      <c r="P22" s="10" t="s">
        <v>94</v>
      </c>
      <c r="R22" s="11"/>
    </row>
    <row r="23" spans="1:18" ht="27.4" customHeight="1" x14ac:dyDescent="0.25">
      <c r="A23" s="22" t="s">
        <v>22</v>
      </c>
      <c r="B23" s="52" t="s">
        <v>98</v>
      </c>
      <c r="C23" s="22" t="s">
        <v>40</v>
      </c>
      <c r="D23" s="33">
        <v>0.1</v>
      </c>
      <c r="E23" s="6">
        <v>0</v>
      </c>
      <c r="F23" s="8">
        <f t="shared" si="13"/>
        <v>0.1</v>
      </c>
      <c r="G23" s="44">
        <v>5000</v>
      </c>
      <c r="H23" s="28">
        <f t="shared" si="1"/>
        <v>500</v>
      </c>
      <c r="I23" s="33">
        <v>0.11</v>
      </c>
      <c r="J23" s="6">
        <v>0</v>
      </c>
      <c r="K23" s="8">
        <f t="shared" si="6"/>
        <v>0.11</v>
      </c>
      <c r="L23" s="54">
        <v>2795</v>
      </c>
      <c r="M23" s="34">
        <f>ROUND(L23*K23,0)</f>
        <v>307</v>
      </c>
      <c r="N23" s="30">
        <f t="shared" si="11"/>
        <v>9.999999999999995E-3</v>
      </c>
      <c r="O23" s="9">
        <f>M23-H23</f>
        <v>-193</v>
      </c>
      <c r="P23" s="10" t="s">
        <v>65</v>
      </c>
      <c r="R23" s="11"/>
    </row>
    <row r="24" spans="1:18" ht="69" customHeight="1" x14ac:dyDescent="0.25">
      <c r="A24" s="22" t="s">
        <v>23</v>
      </c>
      <c r="B24" s="52" t="s">
        <v>87</v>
      </c>
      <c r="C24" s="22" t="s">
        <v>41</v>
      </c>
      <c r="D24" s="33">
        <v>145.11000000000001</v>
      </c>
      <c r="E24" s="8">
        <v>0</v>
      </c>
      <c r="F24" s="8">
        <f t="shared" si="13"/>
        <v>145.11000000000001</v>
      </c>
      <c r="G24" s="44">
        <v>10</v>
      </c>
      <c r="H24" s="28">
        <f t="shared" si="1"/>
        <v>1451</v>
      </c>
      <c r="I24" s="46">
        <v>185.26</v>
      </c>
      <c r="J24" s="8">
        <v>0</v>
      </c>
      <c r="K24" s="8">
        <f t="shared" si="6"/>
        <v>185.26</v>
      </c>
      <c r="L24" s="22">
        <v>6</v>
      </c>
      <c r="M24" s="34">
        <f t="shared" si="3"/>
        <v>1112</v>
      </c>
      <c r="N24" s="30">
        <f t="shared" ref="N24:N30" si="20">K24-F24</f>
        <v>40.149999999999977</v>
      </c>
      <c r="O24" s="9">
        <f t="shared" ref="O24:O30" si="21">M24-H24</f>
        <v>-339</v>
      </c>
      <c r="P24" s="10" t="s">
        <v>94</v>
      </c>
      <c r="R24" s="11"/>
    </row>
    <row r="25" spans="1:18" ht="69" customHeight="1" x14ac:dyDescent="0.25">
      <c r="A25" s="38" t="s">
        <v>24</v>
      </c>
      <c r="B25" s="52" t="s">
        <v>88</v>
      </c>
      <c r="C25" s="43" t="s">
        <v>61</v>
      </c>
      <c r="D25" s="33">
        <v>128.63999999999999</v>
      </c>
      <c r="E25" s="8">
        <v>0</v>
      </c>
      <c r="F25" s="8">
        <f t="shared" si="13"/>
        <v>128.63999999999999</v>
      </c>
      <c r="G25" s="44">
        <v>2</v>
      </c>
      <c r="H25" s="28">
        <f t="shared" si="1"/>
        <v>257</v>
      </c>
      <c r="I25" s="46">
        <v>160.69</v>
      </c>
      <c r="J25" s="8">
        <v>0</v>
      </c>
      <c r="K25" s="8">
        <f t="shared" si="6"/>
        <v>160.69</v>
      </c>
      <c r="L25" s="39">
        <v>2</v>
      </c>
      <c r="M25" s="34">
        <f t="shared" si="3"/>
        <v>321</v>
      </c>
      <c r="N25" s="30">
        <f t="shared" si="20"/>
        <v>32.050000000000011</v>
      </c>
      <c r="O25" s="9">
        <f t="shared" si="21"/>
        <v>64</v>
      </c>
      <c r="P25" s="10" t="s">
        <v>94</v>
      </c>
      <c r="R25" s="11"/>
    </row>
    <row r="26" spans="1:18" ht="69" customHeight="1" x14ac:dyDescent="0.25">
      <c r="A26" s="38" t="s">
        <v>25</v>
      </c>
      <c r="B26" s="52" t="s">
        <v>89</v>
      </c>
      <c r="C26" s="38" t="s">
        <v>42</v>
      </c>
      <c r="D26" s="33">
        <v>116.21</v>
      </c>
      <c r="E26" s="8">
        <v>0</v>
      </c>
      <c r="F26" s="8">
        <f t="shared" si="13"/>
        <v>116.21</v>
      </c>
      <c r="G26" s="44">
        <v>1</v>
      </c>
      <c r="H26" s="28">
        <f t="shared" si="1"/>
        <v>116</v>
      </c>
      <c r="I26" s="46">
        <v>150.34</v>
      </c>
      <c r="J26" s="8">
        <v>0</v>
      </c>
      <c r="K26" s="8">
        <f t="shared" si="6"/>
        <v>150.34</v>
      </c>
      <c r="L26" s="39">
        <v>1</v>
      </c>
      <c r="M26" s="34">
        <f t="shared" si="3"/>
        <v>150</v>
      </c>
      <c r="N26" s="30">
        <f t="shared" si="20"/>
        <v>34.13000000000001</v>
      </c>
      <c r="O26" s="9">
        <f t="shared" si="21"/>
        <v>34</v>
      </c>
      <c r="P26" s="10" t="s">
        <v>94</v>
      </c>
      <c r="R26" s="11"/>
    </row>
    <row r="27" spans="1:18" ht="69" customHeight="1" x14ac:dyDescent="0.25">
      <c r="A27" s="38" t="s">
        <v>26</v>
      </c>
      <c r="B27" s="52" t="s">
        <v>90</v>
      </c>
      <c r="C27" s="38" t="s">
        <v>43</v>
      </c>
      <c r="D27" s="33">
        <v>125.21</v>
      </c>
      <c r="E27" s="8">
        <v>0</v>
      </c>
      <c r="F27" s="8">
        <f t="shared" si="13"/>
        <v>125.21</v>
      </c>
      <c r="G27" s="44">
        <v>1</v>
      </c>
      <c r="H27" s="28">
        <f t="shared" si="1"/>
        <v>125</v>
      </c>
      <c r="I27" s="46">
        <v>162.85</v>
      </c>
      <c r="J27" s="8">
        <v>0</v>
      </c>
      <c r="K27" s="8">
        <f t="shared" si="6"/>
        <v>162.85</v>
      </c>
      <c r="L27" s="39">
        <v>1</v>
      </c>
      <c r="M27" s="34">
        <f t="shared" si="3"/>
        <v>163</v>
      </c>
      <c r="N27" s="30">
        <f t="shared" si="20"/>
        <v>37.64</v>
      </c>
      <c r="O27" s="9">
        <f t="shared" si="21"/>
        <v>38</v>
      </c>
      <c r="P27" s="10" t="s">
        <v>94</v>
      </c>
      <c r="R27" s="11"/>
    </row>
    <row r="28" spans="1:18" ht="69" customHeight="1" x14ac:dyDescent="0.25">
      <c r="A28" s="38" t="s">
        <v>52</v>
      </c>
      <c r="B28" s="52" t="s">
        <v>95</v>
      </c>
      <c r="C28" s="38" t="s">
        <v>44</v>
      </c>
      <c r="D28" s="33">
        <v>125.19</v>
      </c>
      <c r="E28" s="8">
        <v>0</v>
      </c>
      <c r="F28" s="8">
        <f t="shared" si="13"/>
        <v>125.19</v>
      </c>
      <c r="G28" s="44">
        <v>1</v>
      </c>
      <c r="H28" s="28">
        <f t="shared" si="1"/>
        <v>125</v>
      </c>
      <c r="I28" s="46">
        <v>161.27000000000001</v>
      </c>
      <c r="J28" s="8">
        <v>0</v>
      </c>
      <c r="K28" s="8">
        <f t="shared" si="6"/>
        <v>161.27000000000001</v>
      </c>
      <c r="L28" s="39">
        <v>1</v>
      </c>
      <c r="M28" s="34">
        <f t="shared" si="3"/>
        <v>161</v>
      </c>
      <c r="N28" s="30">
        <f t="shared" si="20"/>
        <v>36.080000000000013</v>
      </c>
      <c r="O28" s="9">
        <f t="shared" si="21"/>
        <v>36</v>
      </c>
      <c r="P28" s="10" t="s">
        <v>94</v>
      </c>
      <c r="R28" s="11"/>
    </row>
    <row r="29" spans="1:18" ht="69" customHeight="1" x14ac:dyDescent="0.25">
      <c r="A29" s="38" t="s">
        <v>53</v>
      </c>
      <c r="B29" s="52" t="s">
        <v>91</v>
      </c>
      <c r="C29" s="38" t="s">
        <v>45</v>
      </c>
      <c r="D29" s="33">
        <v>210.98</v>
      </c>
      <c r="E29" s="8">
        <v>0</v>
      </c>
      <c r="F29" s="8">
        <f t="shared" si="13"/>
        <v>210.98</v>
      </c>
      <c r="G29" s="44">
        <v>1</v>
      </c>
      <c r="H29" s="28">
        <f t="shared" si="1"/>
        <v>211</v>
      </c>
      <c r="I29" s="46">
        <v>267.51</v>
      </c>
      <c r="J29" s="8">
        <v>0</v>
      </c>
      <c r="K29" s="8">
        <f t="shared" si="6"/>
        <v>267.51</v>
      </c>
      <c r="L29" s="39">
        <v>1</v>
      </c>
      <c r="M29" s="34">
        <f t="shared" si="3"/>
        <v>268</v>
      </c>
      <c r="N29" s="30">
        <f t="shared" si="20"/>
        <v>56.53</v>
      </c>
      <c r="O29" s="9">
        <f t="shared" si="21"/>
        <v>57</v>
      </c>
      <c r="P29" s="10" t="s">
        <v>94</v>
      </c>
      <c r="R29" s="11"/>
    </row>
    <row r="30" spans="1:18" ht="69" customHeight="1" x14ac:dyDescent="0.25">
      <c r="A30" s="22" t="s">
        <v>54</v>
      </c>
      <c r="B30" s="52" t="s">
        <v>92</v>
      </c>
      <c r="C30" s="22" t="s">
        <v>46</v>
      </c>
      <c r="D30" s="33">
        <v>152.18</v>
      </c>
      <c r="E30" s="8">
        <v>0</v>
      </c>
      <c r="F30" s="8">
        <f t="shared" si="13"/>
        <v>152.18</v>
      </c>
      <c r="G30" s="44">
        <v>1</v>
      </c>
      <c r="H30" s="28">
        <f t="shared" si="1"/>
        <v>152</v>
      </c>
      <c r="I30" s="46">
        <v>207.67</v>
      </c>
      <c r="J30" s="8">
        <v>0</v>
      </c>
      <c r="K30" s="56">
        <f t="shared" si="6"/>
        <v>207.67</v>
      </c>
      <c r="L30" s="22">
        <v>1</v>
      </c>
      <c r="M30" s="34">
        <f t="shared" si="3"/>
        <v>208</v>
      </c>
      <c r="N30" s="30">
        <f t="shared" si="20"/>
        <v>55.489999999999981</v>
      </c>
      <c r="O30" s="9">
        <f t="shared" si="21"/>
        <v>56</v>
      </c>
      <c r="P30" s="10" t="s">
        <v>94</v>
      </c>
      <c r="R30" s="11"/>
    </row>
    <row r="31" spans="1:18" ht="81.75" customHeight="1" x14ac:dyDescent="0.25">
      <c r="A31" s="5" t="s">
        <v>55</v>
      </c>
      <c r="B31" s="23" t="s">
        <v>83</v>
      </c>
      <c r="C31" s="5" t="s">
        <v>59</v>
      </c>
      <c r="D31" s="33">
        <v>548.94000000000005</v>
      </c>
      <c r="E31" s="8">
        <v>0</v>
      </c>
      <c r="F31" s="8">
        <f t="shared" ref="F31:F32" si="22">D31+E31</f>
        <v>548.94000000000005</v>
      </c>
      <c r="G31" s="44">
        <v>18</v>
      </c>
      <c r="H31" s="28">
        <f t="shared" si="1"/>
        <v>9881</v>
      </c>
      <c r="I31" s="46">
        <v>553.85</v>
      </c>
      <c r="J31" s="8">
        <v>0</v>
      </c>
      <c r="K31" s="8">
        <f t="shared" ref="K31" si="23">I31+J31</f>
        <v>553.85</v>
      </c>
      <c r="L31" s="39">
        <v>18</v>
      </c>
      <c r="M31" s="34">
        <f t="shared" si="3"/>
        <v>9969</v>
      </c>
      <c r="N31" s="26">
        <f t="shared" ref="N31" si="24">K31-F31</f>
        <v>4.9099999999999682</v>
      </c>
      <c r="O31" s="7">
        <f>M31-H31</f>
        <v>88</v>
      </c>
      <c r="P31" s="10" t="s">
        <v>94</v>
      </c>
    </row>
    <row r="32" spans="1:18" ht="69" customHeight="1" x14ac:dyDescent="0.25">
      <c r="A32" s="41" t="s">
        <v>56</v>
      </c>
      <c r="B32" s="45" t="s">
        <v>84</v>
      </c>
      <c r="C32" s="42" t="s">
        <v>58</v>
      </c>
      <c r="D32" s="33">
        <v>25.9</v>
      </c>
      <c r="E32" s="8">
        <v>0</v>
      </c>
      <c r="F32" s="8">
        <f t="shared" si="22"/>
        <v>25.9</v>
      </c>
      <c r="G32" s="44">
        <v>18</v>
      </c>
      <c r="H32" s="28">
        <f t="shared" ref="H32" si="25">ROUND(G32*F32,0)</f>
        <v>466</v>
      </c>
      <c r="I32" s="33">
        <v>34.82</v>
      </c>
      <c r="J32" s="8">
        <v>0</v>
      </c>
      <c r="K32" s="8">
        <f t="shared" ref="K32" si="26">I32+J32</f>
        <v>34.82</v>
      </c>
      <c r="L32" s="41">
        <v>18</v>
      </c>
      <c r="M32" s="34">
        <f t="shared" ref="M32" si="27">ROUND(L32*K32,0)</f>
        <v>627</v>
      </c>
      <c r="N32" s="30">
        <f t="shared" ref="N32" si="28">K32-F32</f>
        <v>8.9200000000000017</v>
      </c>
      <c r="O32" s="9">
        <f t="shared" ref="O32" si="29">M32-H32</f>
        <v>161</v>
      </c>
      <c r="P32" s="10" t="s">
        <v>94</v>
      </c>
    </row>
    <row r="33" spans="1:16" ht="45" customHeight="1" x14ac:dyDescent="0.25">
      <c r="A33" s="38" t="s">
        <v>69</v>
      </c>
      <c r="B33" s="23" t="s">
        <v>85</v>
      </c>
      <c r="C33" s="68"/>
      <c r="D33" s="69"/>
      <c r="E33" s="69"/>
      <c r="F33" s="69"/>
      <c r="G33" s="69"/>
      <c r="H33" s="69"/>
      <c r="I33" s="69"/>
      <c r="J33" s="69"/>
      <c r="K33" s="69"/>
      <c r="L33" s="69"/>
      <c r="M33" s="69"/>
      <c r="N33" s="69"/>
      <c r="O33" s="69"/>
      <c r="P33" s="70"/>
    </row>
    <row r="34" spans="1:16" ht="69" customHeight="1" x14ac:dyDescent="0.25">
      <c r="A34" s="38" t="s">
        <v>70</v>
      </c>
      <c r="B34" s="45" t="s">
        <v>47</v>
      </c>
      <c r="C34" s="38" t="s">
        <v>48</v>
      </c>
      <c r="D34" s="33">
        <v>50</v>
      </c>
      <c r="E34" s="8">
        <v>0</v>
      </c>
      <c r="F34" s="8">
        <f t="shared" ref="F34:F35" si="30">D34+E34</f>
        <v>50</v>
      </c>
      <c r="G34" s="44">
        <v>1</v>
      </c>
      <c r="H34" s="28">
        <f t="shared" ref="H34:H35" si="31">ROUND(G34*F34,0)</f>
        <v>50</v>
      </c>
      <c r="I34" s="33">
        <v>65.06</v>
      </c>
      <c r="J34" s="8">
        <v>0</v>
      </c>
      <c r="K34" s="8">
        <f t="shared" ref="K34:K35" si="32">I34+J34</f>
        <v>65.06</v>
      </c>
      <c r="L34" s="39">
        <v>1</v>
      </c>
      <c r="M34" s="34">
        <f t="shared" si="3"/>
        <v>65</v>
      </c>
      <c r="N34" s="30">
        <f t="shared" ref="N34:N35" si="33">K34-F34</f>
        <v>15.060000000000002</v>
      </c>
      <c r="O34" s="9">
        <f t="shared" ref="O34:O35" si="34">M34-H34</f>
        <v>15</v>
      </c>
      <c r="P34" s="10" t="s">
        <v>94</v>
      </c>
    </row>
    <row r="35" spans="1:16" ht="69.75" customHeight="1" x14ac:dyDescent="0.25">
      <c r="A35" s="5" t="s">
        <v>71</v>
      </c>
      <c r="B35" s="45" t="s">
        <v>51</v>
      </c>
      <c r="C35" s="38" t="s">
        <v>30</v>
      </c>
      <c r="D35" s="33">
        <v>34.03</v>
      </c>
      <c r="E35" s="8">
        <v>0</v>
      </c>
      <c r="F35" s="8">
        <f t="shared" si="30"/>
        <v>34.03</v>
      </c>
      <c r="G35" s="44">
        <v>1</v>
      </c>
      <c r="H35" s="28">
        <f t="shared" si="31"/>
        <v>34</v>
      </c>
      <c r="I35" s="33">
        <v>48.84</v>
      </c>
      <c r="J35" s="8">
        <v>0</v>
      </c>
      <c r="K35" s="8">
        <f t="shared" si="32"/>
        <v>48.84</v>
      </c>
      <c r="L35" s="22">
        <v>1</v>
      </c>
      <c r="M35" s="34">
        <f t="shared" si="3"/>
        <v>49</v>
      </c>
      <c r="N35" s="30">
        <f t="shared" si="33"/>
        <v>14.810000000000002</v>
      </c>
      <c r="O35" s="9">
        <f t="shared" si="34"/>
        <v>15</v>
      </c>
      <c r="P35" s="10" t="s">
        <v>94</v>
      </c>
    </row>
    <row r="36" spans="1:16" ht="46.5" customHeight="1" x14ac:dyDescent="0.25">
      <c r="A36" s="47">
        <v>17</v>
      </c>
      <c r="B36" s="55" t="s">
        <v>86</v>
      </c>
      <c r="C36" s="68"/>
      <c r="D36" s="69"/>
      <c r="E36" s="69"/>
      <c r="F36" s="69"/>
      <c r="G36" s="69"/>
      <c r="H36" s="69"/>
      <c r="I36" s="69"/>
      <c r="J36" s="69"/>
      <c r="K36" s="69"/>
      <c r="L36" s="69"/>
      <c r="M36" s="69"/>
      <c r="N36" s="69"/>
      <c r="O36" s="69"/>
      <c r="P36" s="70"/>
    </row>
    <row r="37" spans="1:16" ht="26.45" customHeight="1" x14ac:dyDescent="0.25">
      <c r="A37" s="47" t="s">
        <v>72</v>
      </c>
      <c r="B37" s="45" t="s">
        <v>62</v>
      </c>
      <c r="C37" s="47" t="s">
        <v>48</v>
      </c>
      <c r="D37" s="51">
        <v>0</v>
      </c>
      <c r="E37" s="49">
        <v>0</v>
      </c>
      <c r="F37" s="48">
        <v>0</v>
      </c>
      <c r="G37" s="48">
        <v>0</v>
      </c>
      <c r="H37" s="50">
        <f t="shared" ref="H37:H38" si="35">ROUND(G37*F37,0)</f>
        <v>0</v>
      </c>
      <c r="I37" s="33">
        <v>93.39</v>
      </c>
      <c r="J37" s="8">
        <v>0</v>
      </c>
      <c r="K37" s="8">
        <f t="shared" ref="K37:K38" si="36">I37+J37</f>
        <v>93.39</v>
      </c>
      <c r="L37" s="47">
        <v>1</v>
      </c>
      <c r="M37" s="34">
        <f t="shared" ref="M37:M38" si="37">ROUND(L37*K37,0)</f>
        <v>93</v>
      </c>
      <c r="N37" s="30">
        <f t="shared" ref="N37:N38" si="38">K37-F37</f>
        <v>93.39</v>
      </c>
      <c r="O37" s="9">
        <f t="shared" ref="O37:O38" si="39">M37-H37</f>
        <v>93</v>
      </c>
      <c r="P37" s="10" t="s">
        <v>64</v>
      </c>
    </row>
    <row r="38" spans="1:16" ht="24.6" customHeight="1" x14ac:dyDescent="0.25">
      <c r="A38" s="47" t="s">
        <v>73</v>
      </c>
      <c r="B38" s="45" t="s">
        <v>63</v>
      </c>
      <c r="C38" s="47" t="s">
        <v>30</v>
      </c>
      <c r="D38" s="51">
        <v>0</v>
      </c>
      <c r="E38" s="49">
        <v>0</v>
      </c>
      <c r="F38" s="48">
        <v>0</v>
      </c>
      <c r="G38" s="48">
        <v>0</v>
      </c>
      <c r="H38" s="50">
        <f t="shared" si="35"/>
        <v>0</v>
      </c>
      <c r="I38" s="33">
        <v>48.84</v>
      </c>
      <c r="J38" s="8">
        <v>0</v>
      </c>
      <c r="K38" s="8">
        <f t="shared" si="36"/>
        <v>48.84</v>
      </c>
      <c r="L38" s="47">
        <v>1</v>
      </c>
      <c r="M38" s="34">
        <f t="shared" si="37"/>
        <v>49</v>
      </c>
      <c r="N38" s="30">
        <f t="shared" si="38"/>
        <v>48.84</v>
      </c>
      <c r="O38" s="9">
        <f t="shared" si="39"/>
        <v>49</v>
      </c>
      <c r="P38" s="10" t="s">
        <v>64</v>
      </c>
    </row>
    <row r="39" spans="1:16" x14ac:dyDescent="0.25">
      <c r="A39" s="12"/>
      <c r="B39" s="36" t="s">
        <v>19</v>
      </c>
      <c r="C39" s="13"/>
      <c r="D39" s="14"/>
      <c r="E39" s="14"/>
      <c r="F39" s="14"/>
      <c r="G39" s="15"/>
      <c r="H39" s="29">
        <f>SUM(H11:H38)</f>
        <v>17674</v>
      </c>
      <c r="I39" s="35"/>
      <c r="J39" s="15"/>
      <c r="K39" s="15"/>
      <c r="L39" s="15"/>
      <c r="M39" s="29">
        <f>SUM(M11:M38)</f>
        <v>17674</v>
      </c>
      <c r="N39" s="31">
        <f>SUM(N11:N38)</f>
        <v>598.08000000000004</v>
      </c>
      <c r="O39" s="16">
        <f>SUM(O11:O38)</f>
        <v>0</v>
      </c>
      <c r="P39" s="15"/>
    </row>
    <row r="40" spans="1:16" ht="63.6" customHeight="1" x14ac:dyDescent="0.25">
      <c r="B40" s="63" t="s">
        <v>93</v>
      </c>
      <c r="C40" s="63"/>
      <c r="D40" s="63"/>
      <c r="E40" s="63"/>
      <c r="F40" s="63"/>
      <c r="G40" s="63"/>
      <c r="H40" s="63"/>
      <c r="I40" s="63"/>
      <c r="J40" s="63"/>
      <c r="K40" s="63"/>
      <c r="L40" s="63"/>
      <c r="M40" s="63"/>
      <c r="N40" s="63"/>
      <c r="O40" s="63"/>
      <c r="P40" s="63"/>
    </row>
    <row r="41" spans="1:16" ht="18" customHeight="1" x14ac:dyDescent="0.25">
      <c r="C41" s="17"/>
    </row>
    <row r="42" spans="1:16" x14ac:dyDescent="0.25">
      <c r="B42" s="17"/>
    </row>
    <row r="43" spans="1:16" x14ac:dyDescent="0.25">
      <c r="B43" s="19"/>
    </row>
    <row r="44" spans="1:16" x14ac:dyDescent="0.25">
      <c r="B44" s="20"/>
    </row>
    <row r="45" spans="1:16" x14ac:dyDescent="0.25">
      <c r="B45" s="24"/>
    </row>
    <row r="46" spans="1:16" x14ac:dyDescent="0.25">
      <c r="B46" s="21"/>
    </row>
    <row r="50" spans="2:2" ht="36" customHeight="1" x14ac:dyDescent="0.25"/>
    <row r="60" spans="2:2" ht="15.75" x14ac:dyDescent="0.25">
      <c r="B60" s="18"/>
    </row>
    <row r="61" spans="2:2" ht="15.75" x14ac:dyDescent="0.25">
      <c r="B61" s="18"/>
    </row>
  </sheetData>
  <mergeCells count="25">
    <mergeCell ref="B40:P40"/>
    <mergeCell ref="I2:P2"/>
    <mergeCell ref="I7:M7"/>
    <mergeCell ref="N7:O7"/>
    <mergeCell ref="M8:M9"/>
    <mergeCell ref="C33:P33"/>
    <mergeCell ref="C11:P11"/>
    <mergeCell ref="C19:P19"/>
    <mergeCell ref="C36:P36"/>
    <mergeCell ref="I1:P1"/>
    <mergeCell ref="A4:P4"/>
    <mergeCell ref="P7:P9"/>
    <mergeCell ref="D8:D9"/>
    <mergeCell ref="E8:E9"/>
    <mergeCell ref="F8:F9"/>
    <mergeCell ref="G8:G9"/>
    <mergeCell ref="H8:H9"/>
    <mergeCell ref="I8:I9"/>
    <mergeCell ref="J8:J9"/>
    <mergeCell ref="K8:K9"/>
    <mergeCell ref="L8:L9"/>
    <mergeCell ref="A7:A9"/>
    <mergeCell ref="B7:B9"/>
    <mergeCell ref="C7:C9"/>
    <mergeCell ref="D7:H7"/>
  </mergeCells>
  <pageMargins left="0" right="0" top="0.11811023622047245" bottom="0" header="0" footer="0"/>
  <pageSetup paperSize="9" scale="81" fitToHeight="0" orientation="landscape" r:id="rId1"/>
  <headerFooter differentFirst="1">
    <oddFooter>&amp;LIEMAnotp2_14032022</oddFooter>
    <firstFooter>&amp;L&amp;"Times New Roman,Parasts"&amp;10IEMAnotp2</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2.pielikums</vt:lpstr>
      <vt:lpstr>'2.pielikums'!Drukāt_virsrakstus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Skaidrīte Kiesnere-Pierhuroviča</dc:creator>
  <cp:lastModifiedBy>Rudīte Tukmane</cp:lastModifiedBy>
  <cp:lastPrinted>2025-03-21T07:50:17Z</cp:lastPrinted>
  <dcterms:created xsi:type="dcterms:W3CDTF">2021-04-06T06:33:07Z</dcterms:created>
  <dcterms:modified xsi:type="dcterms:W3CDTF">2025-06-02T09:16:27Z</dcterms:modified>
</cp:coreProperties>
</file>