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eselibasministrija-my.sharepoint.com/personal/liene_abola_vm_gov_lv/Documents/Documents/Info_zin_paliativa_mob_brig_2026/"/>
    </mc:Choice>
  </mc:AlternateContent>
  <xr:revisionPtr revIDLastSave="2" documentId="8_{E1E87A14-7FB2-44F9-BEA1-4A6067CA2871}" xr6:coauthVersionLast="47" xr6:coauthVersionMax="47" xr10:uidLastSave="{A42A749B-C567-409D-B7C4-986A46969439}"/>
  <bookViews>
    <workbookView xWindow="-120" yWindow="-120" windowWidth="29040" windowHeight="15720" xr2:uid="{80A70BCE-379F-4168-9090-76FC8CFB462E}"/>
  </bookViews>
  <sheets>
    <sheet name="Papild_fin_paliativa_2026" sheetId="1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7" i="13" l="1"/>
  <c r="I17" i="13"/>
  <c r="E16" i="13"/>
  <c r="L8" i="13"/>
  <c r="K8" i="13"/>
  <c r="J8" i="13"/>
  <c r="I8" i="13"/>
  <c r="H8" i="13"/>
  <c r="O8" i="13" l="1"/>
  <c r="C16" i="13"/>
  <c r="D16" i="13"/>
  <c r="F16" i="13"/>
  <c r="G16" i="13"/>
  <c r="B16" i="13"/>
  <c r="N8" i="13" l="1"/>
</calcChain>
</file>

<file path=xl/sharedStrings.xml><?xml version="1.0" encoding="utf-8"?>
<sst xmlns="http://schemas.openxmlformats.org/spreadsheetml/2006/main" count="29" uniqueCount="23">
  <si>
    <t>Janvāris</t>
  </si>
  <si>
    <t>Februāris</t>
  </si>
  <si>
    <t>Marts</t>
  </si>
  <si>
    <t>Aprīlis</t>
  </si>
  <si>
    <t>Maijs</t>
  </si>
  <si>
    <t>Jūnijs</t>
  </si>
  <si>
    <t>Vidējās izmaksas uz 1 pacientu mēnesī, EUR</t>
  </si>
  <si>
    <t>Pacientu skaits mēnesī, kam tiek nodrošināts pakalpojums</t>
  </si>
  <si>
    <t>Papildus nepieciešamais finansējums  paliatīvās aprūpes mobilās komandas pakalpojuma nodrošināšanai 2026. gadā</t>
  </si>
  <si>
    <t>2025.gada saistību apjoms, kuru apmaksa veicama 2026.gadā no 2026.gada gada līdzekļiem, EUR</t>
  </si>
  <si>
    <t>Faktiskā finansējuma izpilde 2026. gadā pa mēnešiem, EUR</t>
  </si>
  <si>
    <t>2026. gada 1. pusgada faktiskā izpilde KOPĀ, EUR</t>
  </si>
  <si>
    <t>Indikatīvi prognozētā 2026.gada 11 mēnešu izpilde, EUR</t>
  </si>
  <si>
    <t xml:space="preserve">Indikatīvi prognozētā izpilde 2026. gada decembris, kas apmaksājama 2026. gadā (50% no prognozējamās mēneša summas), EUR </t>
  </si>
  <si>
    <t>Indikatīvi prognozējamā kopsumma apmaksai 2026. gadā, EUR</t>
  </si>
  <si>
    <t>2026. gadā pieejamais finansējums valsts budžetā pakalpojuma nodrošināšanai, EUR</t>
  </si>
  <si>
    <t>Indikatīvi prognozētais 2026.gada uzkrāto  saistību apjoms, kuru apmaksa veicama 2027. gadā, EUR</t>
  </si>
  <si>
    <t>2026. gads</t>
  </si>
  <si>
    <t>Indikatīvi prognozējamais vidējais pacientu skaits mēnesī 2026. g. II pusgadā</t>
  </si>
  <si>
    <t>Finanšu līdzekļu iztrūkums -/pārpalikums + 2026. gadā, EUR</t>
  </si>
  <si>
    <t xml:space="preserve">Indikatīvi prognozētā izpilde 2026. gada jūlijs - novembris, EUR </t>
  </si>
  <si>
    <t xml:space="preserve">Vidējās 1 pacienta izmaksas 2026.g. janvāris - jūnijs, EUR </t>
  </si>
  <si>
    <t>Pielikums MK rīkojumu projekta "Par finanšu līdzekļu piešķiršanu no valsts budžeta programmas "Līdzekļi neparedzētiem gadījumiem"" anotācijai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</si>
</sst>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\ _€_-;_-@_-"/>
    <numFmt numFmtId="165" formatCode="_-* #,##0_-;\-* #,##0_-;_-* &quot;-&quot;??_-;_-@_-"/>
    <numFmt numFmtId="166" formatCode="#,##0.0"/>
  </numFmts>
  <fonts count="12" x14ac:knownFonts="1">
    <font>
      <sz val="11"/>
      <color theme="1"/>
      <name val="Aptos Narrow"/>
      <family val="2"/>
      <charset val="186"/>
      <scheme val="minor"/>
    </font>
    <font>
      <sz val="11"/>
      <color theme="1"/>
      <name val="Aptos Narrow"/>
      <family val="2"/>
      <charset val="186"/>
      <scheme val="minor"/>
    </font>
    <font>
      <sz val="10"/>
      <color indexed="8"/>
      <name val="Arial"/>
      <family val="2"/>
    </font>
    <font>
      <sz val="10"/>
      <name val="Arial"/>
      <family val="2"/>
      <charset val="186"/>
    </font>
    <font>
      <sz val="10"/>
      <name val="Aptos Narrow"/>
      <family val="2"/>
      <charset val="186"/>
      <scheme val="minor"/>
    </font>
    <font>
      <b/>
      <sz val="10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Times New Roman"/>
      <family val="1"/>
      <charset val="186"/>
    </font>
    <font>
      <i/>
      <sz val="11"/>
      <color theme="1"/>
      <name val="Aptos Narrow"/>
      <family val="2"/>
      <scheme val="minor"/>
    </font>
    <font>
      <sz val="10"/>
      <color theme="1"/>
      <name val="Aptos Narrow"/>
      <family val="2"/>
      <charset val="186"/>
      <scheme val="minor"/>
    </font>
    <font>
      <b/>
      <sz val="11"/>
      <color theme="1"/>
      <name val="Aptos Narrow"/>
      <family val="2"/>
      <scheme val="minor"/>
    </font>
    <font>
      <sz val="10"/>
      <color rgb="FF000000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89999084444715716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2" fillId="0" borderId="4" applyBorder="0"/>
    <xf numFmtId="0" fontId="3" fillId="0" borderId="0"/>
    <xf numFmtId="43" fontId="1" fillId="0" borderId="0" applyFont="0" applyFill="0" applyBorder="0" applyAlignment="0" applyProtection="0"/>
    <xf numFmtId="0" fontId="1" fillId="0" borderId="0"/>
    <xf numFmtId="0" fontId="6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3" fontId="4" fillId="2" borderId="1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center" vertical="center"/>
    </xf>
    <xf numFmtId="3" fontId="5" fillId="5" borderId="1" xfId="0" applyNumberFormat="1" applyFont="1" applyFill="1" applyBorder="1" applyAlignment="1">
      <alignment horizontal="center" vertical="center"/>
    </xf>
    <xf numFmtId="3" fontId="5" fillId="3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" fontId="4" fillId="2" borderId="1" xfId="1" applyNumberFormat="1" applyFont="1" applyFill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0" fontId="11" fillId="0" borderId="0" xfId="0" applyFont="1"/>
    <xf numFmtId="3" fontId="0" fillId="0" borderId="0" xfId="0" applyNumberFormat="1"/>
    <xf numFmtId="0" fontId="4" fillId="0" borderId="0" xfId="0" applyFont="1"/>
    <xf numFmtId="165" fontId="4" fillId="0" borderId="0" xfId="1" applyNumberFormat="1" applyFont="1" applyFill="1"/>
    <xf numFmtId="3" fontId="4" fillId="0" borderId="1" xfId="1" applyNumberFormat="1" applyFont="1" applyFill="1" applyBorder="1" applyAlignment="1">
      <alignment horizontal="center" vertical="center"/>
    </xf>
    <xf numFmtId="166" fontId="4" fillId="0" borderId="1" xfId="1" applyNumberFormat="1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0" fontId="8" fillId="0" borderId="0" xfId="0" applyFont="1" applyAlignment="1">
      <alignment horizontal="right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7" fillId="0" borderId="0" xfId="0" applyFont="1" applyAlignment="1">
      <alignment horizontal="center" wrapText="1"/>
    </xf>
    <xf numFmtId="0" fontId="10" fillId="0" borderId="1" xfId="0" applyFont="1" applyBorder="1" applyAlignment="1">
      <alignment horizontal="center"/>
    </xf>
  </cellXfs>
  <cellStyles count="8">
    <cellStyle name="Comma" xfId="1" builtinId="3"/>
    <cellStyle name="Comma 10" xfId="4" xr:uid="{D246AE60-D43A-4AFB-A155-126CFCD5716C}"/>
    <cellStyle name="Comma 2" xfId="7" xr:uid="{663375C2-AF6F-4FE2-A37F-F4D47C086C1A}"/>
    <cellStyle name="Normal" xfId="0" builtinId="0"/>
    <cellStyle name="Normal 2" xfId="5" xr:uid="{931D1EA4-69A6-49C8-9CC6-E2783B58D7DD}"/>
    <cellStyle name="Normal 2 2" xfId="2" xr:uid="{9FD8A422-8084-40BA-B4B6-3D8719BC7294}"/>
    <cellStyle name="Normal 2 2 5" xfId="6" xr:uid="{6D30D8CA-004F-4CDC-ACB9-C7BE5CC8C076}"/>
    <cellStyle name="Normal 3" xfId="3" xr:uid="{C1682D52-D3F3-416E-A053-B671FBF7C2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29C26F-4AEF-4AC2-BBF2-15CD5A7692B8}">
  <dimension ref="A1:O17"/>
  <sheetViews>
    <sheetView tabSelected="1" workbookViewId="0">
      <selection activeCell="R16" sqref="R16"/>
    </sheetView>
  </sheetViews>
  <sheetFormatPr defaultRowHeight="15" x14ac:dyDescent="0.25"/>
  <cols>
    <col min="1" max="1" width="14" customWidth="1"/>
    <col min="8" max="8" width="14.140625" customWidth="1"/>
    <col min="9" max="9" width="15.42578125" customWidth="1"/>
    <col min="10" max="10" width="12.42578125" customWidth="1"/>
    <col min="11" max="13" width="14.140625" customWidth="1"/>
    <col min="14" max="14" width="13" customWidth="1"/>
    <col min="15" max="15" width="14.140625" customWidth="1"/>
  </cols>
  <sheetData>
    <row r="1" spans="1:15" x14ac:dyDescent="0.25">
      <c r="L1" s="17" t="s">
        <v>22</v>
      </c>
      <c r="M1" s="17"/>
      <c r="N1" s="17"/>
      <c r="O1" s="17"/>
    </row>
    <row r="2" spans="1:15" x14ac:dyDescent="0.25">
      <c r="L2" s="17"/>
      <c r="M2" s="17"/>
      <c r="N2" s="17"/>
      <c r="O2" s="17"/>
    </row>
    <row r="3" spans="1:15" ht="15.6" customHeight="1" x14ac:dyDescent="0.25">
      <c r="C3" s="33" t="s">
        <v>8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</row>
    <row r="4" spans="1:15" ht="14.45" customHeight="1" x14ac:dyDescent="0.25"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</row>
    <row r="6" spans="1:15" ht="55.35" customHeight="1" x14ac:dyDescent="0.25">
      <c r="A6" s="18" t="s">
        <v>9</v>
      </c>
      <c r="B6" s="20" t="s">
        <v>10</v>
      </c>
      <c r="C6" s="20"/>
      <c r="D6" s="20"/>
      <c r="E6" s="20"/>
      <c r="F6" s="20"/>
      <c r="G6" s="20"/>
      <c r="H6" s="21" t="s">
        <v>11</v>
      </c>
      <c r="I6" s="21" t="s">
        <v>20</v>
      </c>
      <c r="J6" s="23" t="s">
        <v>12</v>
      </c>
      <c r="K6" s="21" t="s">
        <v>13</v>
      </c>
      <c r="L6" s="25" t="s">
        <v>14</v>
      </c>
      <c r="M6" s="27" t="s">
        <v>15</v>
      </c>
      <c r="N6" s="29" t="s">
        <v>19</v>
      </c>
      <c r="O6" s="23" t="s">
        <v>16</v>
      </c>
    </row>
    <row r="7" spans="1:15" ht="68.099999999999994" customHeight="1" x14ac:dyDescent="0.25">
      <c r="A7" s="19"/>
      <c r="B7" s="2" t="s">
        <v>0</v>
      </c>
      <c r="C7" s="2" t="s">
        <v>1</v>
      </c>
      <c r="D7" s="2" t="s">
        <v>2</v>
      </c>
      <c r="E7" s="2" t="s">
        <v>3</v>
      </c>
      <c r="F7" s="2" t="s">
        <v>4</v>
      </c>
      <c r="G7" s="2" t="s">
        <v>5</v>
      </c>
      <c r="H7" s="22"/>
      <c r="I7" s="22"/>
      <c r="J7" s="24"/>
      <c r="K7" s="22"/>
      <c r="L7" s="26"/>
      <c r="M7" s="28"/>
      <c r="N7" s="30"/>
      <c r="O7" s="24"/>
    </row>
    <row r="8" spans="1:15" x14ac:dyDescent="0.25">
      <c r="A8" s="1">
        <v>407568.05000000005</v>
      </c>
      <c r="B8" s="1">
        <v>1367797</v>
      </c>
      <c r="C8" s="1">
        <v>1302851</v>
      </c>
      <c r="D8" s="1">
        <v>1487520</v>
      </c>
      <c r="E8" s="1">
        <v>1437311</v>
      </c>
      <c r="F8" s="1">
        <v>1391087</v>
      </c>
      <c r="G8" s="1">
        <v>1691046</v>
      </c>
      <c r="H8" s="1">
        <f>SUM(B8:G8)</f>
        <v>8677612</v>
      </c>
      <c r="I8" s="14">
        <f>ROUND(AVERAGE(B8:G8)*5,0)</f>
        <v>7231343</v>
      </c>
      <c r="J8" s="1">
        <f>H8+I8</f>
        <v>15908955</v>
      </c>
      <c r="K8" s="15">
        <f>ROUND(AVERAGE(B8:G8)/2,0)</f>
        <v>723134</v>
      </c>
      <c r="L8" s="3">
        <f>A8+J8+K8</f>
        <v>17039657.050000001</v>
      </c>
      <c r="M8" s="4">
        <v>10762991</v>
      </c>
      <c r="N8" s="5">
        <f>M8-L8</f>
        <v>-6276666.0500000007</v>
      </c>
      <c r="O8" s="16">
        <f>ROUND(AVERAGE(B8:G8)/2,0)</f>
        <v>723134</v>
      </c>
    </row>
    <row r="9" spans="1:15" x14ac:dyDescent="0.25">
      <c r="B9" s="10"/>
      <c r="C9" s="10"/>
      <c r="D9" s="10"/>
      <c r="E9" s="10"/>
      <c r="F9" s="10"/>
      <c r="G9" s="10"/>
      <c r="N9" s="11"/>
    </row>
    <row r="11" spans="1:15" x14ac:dyDescent="0.25">
      <c r="B11" s="34" t="s">
        <v>17</v>
      </c>
      <c r="C11" s="34"/>
      <c r="D11" s="34"/>
      <c r="E11" s="34"/>
      <c r="F11" s="34"/>
      <c r="G11" s="34"/>
    </row>
    <row r="12" spans="1:15" ht="14.45" customHeight="1" x14ac:dyDescent="0.25">
      <c r="B12" s="2" t="s">
        <v>0</v>
      </c>
      <c r="C12" s="2" t="s">
        <v>1</v>
      </c>
      <c r="D12" s="2" t="s">
        <v>2</v>
      </c>
      <c r="E12" s="2" t="s">
        <v>3</v>
      </c>
      <c r="F12" s="2" t="s">
        <v>4</v>
      </c>
      <c r="G12" s="2" t="s">
        <v>5</v>
      </c>
      <c r="I12" s="31" t="s">
        <v>21</v>
      </c>
      <c r="K12" s="32" t="s">
        <v>18</v>
      </c>
      <c r="L12" s="12"/>
      <c r="M12" s="13"/>
    </row>
    <row r="13" spans="1:15" x14ac:dyDescent="0.25">
      <c r="B13" s="20" t="s">
        <v>7</v>
      </c>
      <c r="C13" s="20"/>
      <c r="D13" s="20"/>
      <c r="E13" s="20"/>
      <c r="F13" s="20"/>
      <c r="G13" s="20"/>
      <c r="I13" s="31"/>
      <c r="K13" s="32"/>
      <c r="L13" s="12"/>
      <c r="M13" s="13"/>
    </row>
    <row r="14" spans="1:15" x14ac:dyDescent="0.25">
      <c r="B14" s="14">
        <v>1227</v>
      </c>
      <c r="C14" s="14">
        <v>1291</v>
      </c>
      <c r="D14" s="14">
        <v>1318</v>
      </c>
      <c r="E14" s="14">
        <v>1346</v>
      </c>
      <c r="F14" s="14">
        <v>1352</v>
      </c>
      <c r="G14" s="14">
        <v>1366</v>
      </c>
      <c r="I14" s="31"/>
      <c r="K14" s="32"/>
      <c r="L14" s="12"/>
      <c r="M14" s="13"/>
    </row>
    <row r="15" spans="1:15" x14ac:dyDescent="0.25">
      <c r="B15" s="20" t="s">
        <v>6</v>
      </c>
      <c r="C15" s="20"/>
      <c r="D15" s="20"/>
      <c r="E15" s="20"/>
      <c r="F15" s="20"/>
      <c r="G15" s="20"/>
      <c r="I15" s="31"/>
      <c r="K15" s="32"/>
    </row>
    <row r="16" spans="1:15" ht="26.25" customHeight="1" x14ac:dyDescent="0.25">
      <c r="B16" s="8">
        <f t="shared" ref="B16:G16" si="0">ROUND(B8/B14,2)</f>
        <v>1114.75</v>
      </c>
      <c r="C16" s="8">
        <f t="shared" si="0"/>
        <v>1009.18</v>
      </c>
      <c r="D16" s="8">
        <f t="shared" si="0"/>
        <v>1128.6199999999999</v>
      </c>
      <c r="E16" s="8">
        <f>ROUND(E8/E14,2)</f>
        <v>1067.8399999999999</v>
      </c>
      <c r="F16" s="8">
        <f t="shared" si="0"/>
        <v>1028.9100000000001</v>
      </c>
      <c r="G16" s="8">
        <f t="shared" si="0"/>
        <v>1237.95</v>
      </c>
      <c r="I16" s="31"/>
      <c r="K16" s="32"/>
    </row>
    <row r="17" spans="9:11" x14ac:dyDescent="0.25">
      <c r="I17" s="9">
        <f>ROUND(AVERAGE(B16:G16),2)</f>
        <v>1097.8800000000001</v>
      </c>
      <c r="J17" s="6"/>
      <c r="K17" s="7">
        <f>ROUND(I8/5/I17,0)</f>
        <v>1317</v>
      </c>
    </row>
  </sheetData>
  <mergeCells count="17">
    <mergeCell ref="B13:G13"/>
    <mergeCell ref="B15:G15"/>
    <mergeCell ref="I12:I16"/>
    <mergeCell ref="K12:K16"/>
    <mergeCell ref="C3:N4"/>
    <mergeCell ref="B11:G11"/>
    <mergeCell ref="L1:O2"/>
    <mergeCell ref="A6:A7"/>
    <mergeCell ref="B6:G6"/>
    <mergeCell ref="H6:H7"/>
    <mergeCell ref="I6:I7"/>
    <mergeCell ref="J6:J7"/>
    <mergeCell ref="K6:K7"/>
    <mergeCell ref="L6:L7"/>
    <mergeCell ref="M6:M7"/>
    <mergeCell ref="N6:N7"/>
    <mergeCell ref="O6:O7"/>
  </mergeCells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171abc8c-0b18-4336-97d7-51d65f5c7f99}" enabled="1" method="Standard" siteId="{dbc9012d-628b-43d4-b190-8a730f7e1e9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Papild_fin_paliativa_2026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Vineta Šteinberga</dc:creator>
  <cp:lastModifiedBy>Liene Ābola</cp:lastModifiedBy>
  <cp:lastPrinted>2025-08-06T11:25:08Z</cp:lastPrinted>
  <dcterms:created xsi:type="dcterms:W3CDTF">2025-05-15T04:37:07Z</dcterms:created>
  <dcterms:modified xsi:type="dcterms:W3CDTF">2026-08-10T13:40:07Z</dcterms:modified>
</cp:coreProperties>
</file>