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initra.pavlovica\Documents\_Initra_\2025\MK_rik_24- TA-2930_MD_2025_sadale\"/>
    </mc:Choice>
  </mc:AlternateContent>
  <xr:revisionPtr revIDLastSave="0" documentId="13_ncr:1_{DE4005B5-840E-4C5E-8164-77D937A9EDD8}" xr6:coauthVersionLast="47" xr6:coauthVersionMax="47" xr10:uidLastSave="{00000000-0000-0000-0000-000000000000}"/>
  <bookViews>
    <workbookView xWindow="-108" yWindow="-108" windowWidth="23256" windowHeight="12576" tabRatio="865" xr2:uid="{00000000-000D-0000-FFFF-FFFF00000000}"/>
  </bookViews>
  <sheets>
    <sheet name="62_konsolid" sheetId="26" r:id="rId1"/>
    <sheet name="Pielikumi kopā" sheetId="31" r:id="rId2"/>
    <sheet name="Lik._6.p., MK_1.p." sheetId="29" r:id="rId3"/>
    <sheet name="Lik._7.p., MK_2.p." sheetId="28" r:id="rId4"/>
    <sheet name="Lik._8.p., MK_3.p." sheetId="27" r:id="rId5"/>
    <sheet name="Lik._9.p., MK_4.p." sheetId="25" r:id="rId6"/>
  </sheets>
  <definedNames>
    <definedName name="_xlnm._FilterDatabase" localSheetId="2" hidden="1">'Lik._6.p., MK_1.p.'!$A$4:$I$48</definedName>
    <definedName name="_xlnm._FilterDatabase" localSheetId="3" hidden="1">'Lik._7.p., MK_2.p.'!$A$4:$I$48</definedName>
    <definedName name="_xlnm._FilterDatabase" localSheetId="4" hidden="1">'Lik._8.p., MK_3.p.'!$A$4:$O$48</definedName>
    <definedName name="_xlnm._FilterDatabase" localSheetId="1" hidden="1">'Pielikumi kopā'!$A$4:$O$48</definedName>
    <definedName name="_xlnm.Print_Area" localSheetId="2">'Lik._6.p., MK_1.p.'!#REF!</definedName>
    <definedName name="_xlnm.Print_Area" localSheetId="3">'Lik._7.p., MK_2.p.'!#REF!</definedName>
    <definedName name="_xlnm.Print_Area" localSheetId="4">'Lik._8.p., MK_3.p.'!#REF!</definedName>
    <definedName name="_xlnm.Print_Area" localSheetId="1">'Pielikumi kopā'!#REF!</definedName>
    <definedName name="_xlnm.Print_Titles" localSheetId="2">'Lik._6.p., MK_1.p.'!#REF!</definedName>
    <definedName name="_xlnm.Print_Titles" localSheetId="3">'Lik._7.p., MK_2.p.'!#REF!</definedName>
    <definedName name="_xlnm.Print_Titles" localSheetId="4">'Lik._8.p., MK_3.p.'!#REF!</definedName>
    <definedName name="_xlnm.Print_Titles" localSheetId="1">'Pielikumi kopā'!#REF!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26" l="1"/>
  <c r="F7" i="26"/>
  <c r="G7" i="26"/>
  <c r="E10" i="26" l="1"/>
  <c r="E9" i="26"/>
  <c r="E8" i="26"/>
  <c r="D10" i="26"/>
  <c r="D9" i="26"/>
  <c r="D8" i="26"/>
  <c r="M54" i="27"/>
  <c r="M52" i="27"/>
  <c r="M48" i="27"/>
  <c r="M8" i="27"/>
  <c r="M9" i="27"/>
  <c r="M10" i="27"/>
  <c r="M11" i="27"/>
  <c r="M12" i="27"/>
  <c r="M13" i="27"/>
  <c r="M14" i="27"/>
  <c r="M15" i="27"/>
  <c r="M16" i="27"/>
  <c r="M17" i="27"/>
  <c r="M18" i="27"/>
  <c r="M19" i="27"/>
  <c r="M20" i="27"/>
  <c r="M21" i="27"/>
  <c r="M22" i="27"/>
  <c r="M23" i="27"/>
  <c r="M24" i="27"/>
  <c r="M25" i="27"/>
  <c r="M26" i="27"/>
  <c r="M27" i="27"/>
  <c r="M28" i="27"/>
  <c r="M29" i="27"/>
  <c r="M30" i="27"/>
  <c r="M31" i="27"/>
  <c r="M32" i="27"/>
  <c r="M33" i="27"/>
  <c r="M34" i="27"/>
  <c r="M35" i="27"/>
  <c r="M36" i="27"/>
  <c r="M37" i="27"/>
  <c r="M38" i="27"/>
  <c r="M39" i="27"/>
  <c r="M40" i="27"/>
  <c r="M41" i="27"/>
  <c r="M42" i="27"/>
  <c r="M43" i="27"/>
  <c r="M44" i="27"/>
  <c r="M45" i="27"/>
  <c r="M46" i="27"/>
  <c r="M47" i="27"/>
  <c r="M6" i="27"/>
  <c r="M7" i="27"/>
  <c r="M5" i="27"/>
  <c r="L52" i="31"/>
  <c r="J52" i="31"/>
  <c r="K6" i="31"/>
  <c r="K7" i="31"/>
  <c r="K8" i="31"/>
  <c r="K9" i="31"/>
  <c r="K10" i="31"/>
  <c r="K11" i="31"/>
  <c r="K12" i="31"/>
  <c r="K13" i="31"/>
  <c r="K14" i="31"/>
  <c r="K15" i="31"/>
  <c r="K16" i="31"/>
  <c r="K17" i="31"/>
  <c r="K18" i="31"/>
  <c r="K19" i="31"/>
  <c r="K20" i="31"/>
  <c r="K21" i="31"/>
  <c r="K22" i="31"/>
  <c r="K23" i="31"/>
  <c r="K24" i="31"/>
  <c r="K25" i="31"/>
  <c r="K26" i="31"/>
  <c r="K27" i="31"/>
  <c r="K28" i="31"/>
  <c r="K29" i="31"/>
  <c r="K30" i="31"/>
  <c r="K31" i="31"/>
  <c r="K32" i="31"/>
  <c r="K33" i="31"/>
  <c r="K34" i="31"/>
  <c r="K35" i="31"/>
  <c r="K36" i="31"/>
  <c r="K37" i="31"/>
  <c r="K38" i="31"/>
  <c r="K39" i="31"/>
  <c r="K40" i="31"/>
  <c r="K41" i="31"/>
  <c r="K42" i="31"/>
  <c r="K43" i="31"/>
  <c r="K44" i="31"/>
  <c r="K45" i="31"/>
  <c r="K46" i="31"/>
  <c r="K47" i="31"/>
  <c r="K5" i="31"/>
  <c r="F52" i="31"/>
  <c r="G6" i="31"/>
  <c r="H6" i="31"/>
  <c r="G7" i="31"/>
  <c r="H7" i="31"/>
  <c r="G8" i="31"/>
  <c r="H8" i="31"/>
  <c r="G9" i="31"/>
  <c r="H9" i="31"/>
  <c r="G10" i="31"/>
  <c r="H10" i="31"/>
  <c r="G11" i="31"/>
  <c r="H11" i="31"/>
  <c r="G12" i="31"/>
  <c r="H12" i="31"/>
  <c r="G13" i="31"/>
  <c r="H13" i="31"/>
  <c r="G14" i="31"/>
  <c r="H14" i="31"/>
  <c r="G15" i="31"/>
  <c r="H15" i="31"/>
  <c r="G16" i="31"/>
  <c r="H16" i="31"/>
  <c r="G17" i="31"/>
  <c r="H17" i="31"/>
  <c r="G18" i="31"/>
  <c r="H18" i="31"/>
  <c r="G19" i="31"/>
  <c r="H19" i="31"/>
  <c r="G20" i="31"/>
  <c r="H20" i="31"/>
  <c r="G21" i="31"/>
  <c r="H21" i="31"/>
  <c r="G22" i="31"/>
  <c r="H22" i="31"/>
  <c r="G23" i="31"/>
  <c r="H23" i="31"/>
  <c r="G24" i="31"/>
  <c r="H24" i="31"/>
  <c r="G25" i="31"/>
  <c r="H25" i="31"/>
  <c r="G26" i="31"/>
  <c r="H26" i="31"/>
  <c r="G27" i="31"/>
  <c r="H27" i="31"/>
  <c r="G28" i="31"/>
  <c r="H28" i="31"/>
  <c r="G29" i="31"/>
  <c r="H29" i="31"/>
  <c r="G30" i="31"/>
  <c r="H30" i="31"/>
  <c r="G31" i="31"/>
  <c r="H31" i="31"/>
  <c r="G32" i="31"/>
  <c r="H32" i="31"/>
  <c r="G33" i="31"/>
  <c r="H33" i="31"/>
  <c r="G34" i="31"/>
  <c r="H34" i="31"/>
  <c r="G35" i="31"/>
  <c r="H35" i="31"/>
  <c r="G36" i="31"/>
  <c r="H36" i="31"/>
  <c r="G37" i="31"/>
  <c r="H37" i="31"/>
  <c r="G38" i="31"/>
  <c r="H38" i="31"/>
  <c r="G39" i="31"/>
  <c r="H39" i="31"/>
  <c r="G40" i="31"/>
  <c r="H40" i="31"/>
  <c r="G41" i="31"/>
  <c r="H41" i="31"/>
  <c r="G42" i="31"/>
  <c r="H42" i="31"/>
  <c r="G43" i="31"/>
  <c r="H43" i="31"/>
  <c r="G44" i="31"/>
  <c r="H44" i="31"/>
  <c r="G45" i="31"/>
  <c r="H45" i="31"/>
  <c r="G46" i="31"/>
  <c r="H46" i="31"/>
  <c r="G47" i="31"/>
  <c r="H47" i="31"/>
  <c r="H5" i="31"/>
  <c r="G5" i="31"/>
  <c r="B6" i="31" l="1"/>
  <c r="C6" i="31"/>
  <c r="D6" i="31"/>
  <c r="B7" i="31"/>
  <c r="C7" i="31"/>
  <c r="D7" i="31"/>
  <c r="B8" i="31"/>
  <c r="C8" i="31"/>
  <c r="D8" i="31"/>
  <c r="B9" i="31"/>
  <c r="C9" i="31"/>
  <c r="D9" i="31"/>
  <c r="B10" i="31"/>
  <c r="C10" i="31"/>
  <c r="D10" i="31"/>
  <c r="B11" i="31"/>
  <c r="C11" i="31"/>
  <c r="D11" i="31"/>
  <c r="B12" i="31"/>
  <c r="C12" i="31"/>
  <c r="D12" i="31"/>
  <c r="B13" i="31"/>
  <c r="C13" i="31"/>
  <c r="D13" i="31"/>
  <c r="B14" i="31"/>
  <c r="C14" i="31"/>
  <c r="D14" i="31"/>
  <c r="B15" i="31"/>
  <c r="C15" i="31"/>
  <c r="D15" i="31"/>
  <c r="B16" i="31"/>
  <c r="C16" i="31"/>
  <c r="D16" i="31"/>
  <c r="B17" i="31"/>
  <c r="C17" i="31"/>
  <c r="D17" i="31"/>
  <c r="B18" i="31"/>
  <c r="C18" i="31"/>
  <c r="D18" i="31"/>
  <c r="B19" i="31"/>
  <c r="C19" i="31"/>
  <c r="D19" i="31"/>
  <c r="B20" i="31"/>
  <c r="C20" i="31"/>
  <c r="D20" i="31"/>
  <c r="B21" i="31"/>
  <c r="C21" i="31"/>
  <c r="D21" i="31"/>
  <c r="B22" i="31"/>
  <c r="C22" i="31"/>
  <c r="D22" i="31"/>
  <c r="B23" i="31"/>
  <c r="C23" i="31"/>
  <c r="D23" i="31"/>
  <c r="B24" i="31"/>
  <c r="C24" i="31"/>
  <c r="D24" i="31"/>
  <c r="B25" i="31"/>
  <c r="C25" i="31"/>
  <c r="D25" i="31"/>
  <c r="B26" i="31"/>
  <c r="C26" i="31"/>
  <c r="D26" i="31"/>
  <c r="B27" i="31"/>
  <c r="C27" i="31"/>
  <c r="D27" i="31"/>
  <c r="B28" i="31"/>
  <c r="C28" i="31"/>
  <c r="D28" i="31"/>
  <c r="B29" i="31"/>
  <c r="C29" i="31"/>
  <c r="D29" i="31"/>
  <c r="B30" i="31"/>
  <c r="C30" i="31"/>
  <c r="D30" i="31"/>
  <c r="B31" i="31"/>
  <c r="C31" i="31"/>
  <c r="D31" i="31"/>
  <c r="B32" i="31"/>
  <c r="C32" i="31"/>
  <c r="D32" i="31"/>
  <c r="B33" i="31"/>
  <c r="C33" i="31"/>
  <c r="D33" i="31"/>
  <c r="B34" i="31"/>
  <c r="C34" i="31"/>
  <c r="D34" i="31"/>
  <c r="B35" i="31"/>
  <c r="C35" i="31"/>
  <c r="D35" i="31"/>
  <c r="B36" i="31"/>
  <c r="C36" i="31"/>
  <c r="D36" i="31"/>
  <c r="B37" i="31"/>
  <c r="C37" i="31"/>
  <c r="D37" i="31"/>
  <c r="B38" i="31"/>
  <c r="C38" i="31"/>
  <c r="D38" i="31"/>
  <c r="B39" i="31"/>
  <c r="C39" i="31"/>
  <c r="D39" i="31"/>
  <c r="B40" i="31"/>
  <c r="C40" i="31"/>
  <c r="D40" i="31"/>
  <c r="B41" i="31"/>
  <c r="C41" i="31"/>
  <c r="D41" i="31"/>
  <c r="B42" i="31"/>
  <c r="C42" i="31"/>
  <c r="D42" i="31"/>
  <c r="B43" i="31"/>
  <c r="C43" i="31"/>
  <c r="D43" i="31"/>
  <c r="B44" i="31"/>
  <c r="C44" i="31"/>
  <c r="D44" i="31"/>
  <c r="B45" i="31"/>
  <c r="C45" i="31"/>
  <c r="D45" i="31"/>
  <c r="B46" i="31"/>
  <c r="C46" i="31"/>
  <c r="D46" i="31"/>
  <c r="B47" i="31"/>
  <c r="C47" i="31"/>
  <c r="D47" i="31"/>
  <c r="D52" i="31" l="1"/>
  <c r="B52" i="31"/>
  <c r="D5" i="31"/>
  <c r="C48" i="31"/>
  <c r="C5" i="31"/>
  <c r="B5" i="31"/>
  <c r="K48" i="31"/>
  <c r="H48" i="31"/>
  <c r="H54" i="31" s="1"/>
  <c r="G48" i="31"/>
  <c r="G54" i="31" s="1"/>
  <c r="B48" i="31"/>
  <c r="E52" i="29"/>
  <c r="E6" i="29"/>
  <c r="E7" i="29"/>
  <c r="E8" i="29"/>
  <c r="E9" i="29"/>
  <c r="E10" i="29"/>
  <c r="E11" i="29"/>
  <c r="E12" i="29"/>
  <c r="E13" i="29"/>
  <c r="E14" i="29"/>
  <c r="E15" i="29"/>
  <c r="E16" i="29"/>
  <c r="E17" i="29"/>
  <c r="E18" i="29"/>
  <c r="E19" i="29"/>
  <c r="E20" i="29"/>
  <c r="E21" i="29"/>
  <c r="E22" i="29"/>
  <c r="E23" i="29"/>
  <c r="E24" i="29"/>
  <c r="E25" i="29"/>
  <c r="E26" i="29"/>
  <c r="E27" i="29"/>
  <c r="E28" i="29"/>
  <c r="E29" i="29"/>
  <c r="E30" i="29"/>
  <c r="E31" i="29"/>
  <c r="E32" i="29"/>
  <c r="E33" i="29"/>
  <c r="E34" i="29"/>
  <c r="E35" i="29"/>
  <c r="E36" i="29"/>
  <c r="E37" i="29"/>
  <c r="E38" i="29"/>
  <c r="E39" i="29"/>
  <c r="E40" i="29"/>
  <c r="E41" i="29"/>
  <c r="E42" i="29"/>
  <c r="E43" i="29"/>
  <c r="E44" i="29"/>
  <c r="E45" i="29"/>
  <c r="E46" i="29"/>
  <c r="E47" i="29"/>
  <c r="E5" i="29"/>
  <c r="F48" i="29"/>
  <c r="F54" i="29" s="1"/>
  <c r="B54" i="31" l="1"/>
  <c r="D48" i="31"/>
  <c r="D54" i="31" l="1"/>
  <c r="E52" i="28" l="1"/>
  <c r="E48" i="28"/>
  <c r="E6" i="28"/>
  <c r="E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5" i="28"/>
  <c r="E54" i="28" l="1"/>
  <c r="F52" i="27" l="1"/>
  <c r="F6" i="27"/>
  <c r="F6" i="31" s="1"/>
  <c r="F7" i="27"/>
  <c r="F7" i="31" s="1"/>
  <c r="F8" i="27"/>
  <c r="F8" i="31" s="1"/>
  <c r="F9" i="27"/>
  <c r="F9" i="31" s="1"/>
  <c r="F10" i="27"/>
  <c r="F10" i="31" s="1"/>
  <c r="F11" i="27"/>
  <c r="F11" i="31" s="1"/>
  <c r="F12" i="27"/>
  <c r="F12" i="31" s="1"/>
  <c r="F13" i="27"/>
  <c r="F13" i="31" s="1"/>
  <c r="F14" i="27"/>
  <c r="F14" i="31" s="1"/>
  <c r="F15" i="27"/>
  <c r="F15" i="31" s="1"/>
  <c r="F16" i="27"/>
  <c r="F16" i="31" s="1"/>
  <c r="F17" i="27"/>
  <c r="F17" i="31" s="1"/>
  <c r="F18" i="27"/>
  <c r="F18" i="31" s="1"/>
  <c r="F19" i="27"/>
  <c r="F19" i="31" s="1"/>
  <c r="F20" i="27"/>
  <c r="F20" i="31" s="1"/>
  <c r="F21" i="27"/>
  <c r="F21" i="31" s="1"/>
  <c r="F22" i="27"/>
  <c r="F22" i="31" s="1"/>
  <c r="F23" i="27"/>
  <c r="F23" i="31" s="1"/>
  <c r="F24" i="27"/>
  <c r="F24" i="31" s="1"/>
  <c r="F25" i="27"/>
  <c r="F25" i="31" s="1"/>
  <c r="F26" i="27"/>
  <c r="F26" i="31" s="1"/>
  <c r="F27" i="27"/>
  <c r="F27" i="31" s="1"/>
  <c r="F28" i="27"/>
  <c r="F28" i="31" s="1"/>
  <c r="F29" i="27"/>
  <c r="F29" i="31" s="1"/>
  <c r="F30" i="27"/>
  <c r="F30" i="31" s="1"/>
  <c r="F31" i="27"/>
  <c r="F31" i="31" s="1"/>
  <c r="F32" i="27"/>
  <c r="F32" i="31" s="1"/>
  <c r="F33" i="27"/>
  <c r="F33" i="31" s="1"/>
  <c r="F34" i="27"/>
  <c r="F34" i="31" s="1"/>
  <c r="F35" i="27"/>
  <c r="F35" i="31" s="1"/>
  <c r="F36" i="27"/>
  <c r="F36" i="31" s="1"/>
  <c r="F37" i="27"/>
  <c r="F37" i="31" s="1"/>
  <c r="F38" i="27"/>
  <c r="F38" i="31" s="1"/>
  <c r="F39" i="27"/>
  <c r="F39" i="31" s="1"/>
  <c r="F40" i="27"/>
  <c r="F40" i="31" s="1"/>
  <c r="F41" i="27"/>
  <c r="F41" i="31" s="1"/>
  <c r="F42" i="27"/>
  <c r="F42" i="31" s="1"/>
  <c r="F43" i="27"/>
  <c r="F43" i="31" s="1"/>
  <c r="F44" i="27"/>
  <c r="F44" i="31" s="1"/>
  <c r="F45" i="27"/>
  <c r="F45" i="31" s="1"/>
  <c r="F46" i="27"/>
  <c r="F46" i="31" s="1"/>
  <c r="F47" i="27"/>
  <c r="F47" i="31" s="1"/>
  <c r="F5" i="27"/>
  <c r="F5" i="31" s="1"/>
  <c r="G54" i="27"/>
  <c r="H54" i="27"/>
  <c r="D52" i="25"/>
  <c r="D6" i="25"/>
  <c r="D7" i="25"/>
  <c r="D8" i="25"/>
  <c r="D9" i="25"/>
  <c r="D10" i="25"/>
  <c r="D11" i="25"/>
  <c r="D12" i="25"/>
  <c r="D13" i="25"/>
  <c r="D14" i="25"/>
  <c r="D15" i="25"/>
  <c r="D16" i="25"/>
  <c r="D17" i="25"/>
  <c r="D18" i="25"/>
  <c r="D19" i="25"/>
  <c r="D20" i="25"/>
  <c r="D21" i="25"/>
  <c r="D22" i="25"/>
  <c r="D23" i="25"/>
  <c r="D24" i="25"/>
  <c r="D25" i="25"/>
  <c r="D26" i="25"/>
  <c r="D27" i="25"/>
  <c r="D28" i="25"/>
  <c r="D29" i="25"/>
  <c r="D30" i="25"/>
  <c r="D31" i="25"/>
  <c r="D32" i="25"/>
  <c r="D33" i="25"/>
  <c r="D34" i="25"/>
  <c r="D35" i="25"/>
  <c r="D36" i="25"/>
  <c r="D37" i="25"/>
  <c r="D38" i="25"/>
  <c r="D39" i="25"/>
  <c r="D40" i="25"/>
  <c r="D41" i="25"/>
  <c r="D42" i="25"/>
  <c r="D43" i="25"/>
  <c r="D44" i="25"/>
  <c r="D45" i="25"/>
  <c r="D46" i="25"/>
  <c r="D47" i="25"/>
  <c r="D5" i="25"/>
  <c r="E48" i="25"/>
  <c r="E54" i="25" s="1"/>
  <c r="G48" i="27"/>
  <c r="H48" i="27"/>
  <c r="J43" i="31" l="1"/>
  <c r="L43" i="31"/>
  <c r="J35" i="31"/>
  <c r="L35" i="31"/>
  <c r="J31" i="31"/>
  <c r="L31" i="31"/>
  <c r="J23" i="31"/>
  <c r="L23" i="31"/>
  <c r="J15" i="31"/>
  <c r="L15" i="31"/>
  <c r="J7" i="31"/>
  <c r="L7" i="31"/>
  <c r="L46" i="31"/>
  <c r="J46" i="31"/>
  <c r="L38" i="31"/>
  <c r="J38" i="31"/>
  <c r="L30" i="31"/>
  <c r="J30" i="31"/>
  <c r="J22" i="31"/>
  <c r="L22" i="31"/>
  <c r="L14" i="31"/>
  <c r="J14" i="31"/>
  <c r="L10" i="31"/>
  <c r="J10" i="31"/>
  <c r="L45" i="31"/>
  <c r="J45" i="31"/>
  <c r="L41" i="31"/>
  <c r="J41" i="31"/>
  <c r="L37" i="31"/>
  <c r="J37" i="31"/>
  <c r="L33" i="31"/>
  <c r="J33" i="31"/>
  <c r="L29" i="31"/>
  <c r="J29" i="31"/>
  <c r="L25" i="31"/>
  <c r="J25" i="31"/>
  <c r="L21" i="31"/>
  <c r="J21" i="31"/>
  <c r="L17" i="31"/>
  <c r="J17" i="31"/>
  <c r="L13" i="31"/>
  <c r="J13" i="31"/>
  <c r="L9" i="31"/>
  <c r="J9" i="31"/>
  <c r="J47" i="31"/>
  <c r="L47" i="31"/>
  <c r="J39" i="31"/>
  <c r="L39" i="31"/>
  <c r="J27" i="31"/>
  <c r="L27" i="31"/>
  <c r="J19" i="31"/>
  <c r="L19" i="31"/>
  <c r="J11" i="31"/>
  <c r="L11" i="31"/>
  <c r="J42" i="31"/>
  <c r="L42" i="31"/>
  <c r="L34" i="31"/>
  <c r="J34" i="31"/>
  <c r="L26" i="31"/>
  <c r="J26" i="31"/>
  <c r="J18" i="31"/>
  <c r="L18" i="31"/>
  <c r="J6" i="31"/>
  <c r="L6" i="31"/>
  <c r="L5" i="31"/>
  <c r="J5" i="31"/>
  <c r="F48" i="31"/>
  <c r="F54" i="31" s="1"/>
  <c r="J44" i="31"/>
  <c r="L44" i="31"/>
  <c r="L40" i="31"/>
  <c r="J40" i="31"/>
  <c r="J36" i="31"/>
  <c r="L36" i="31"/>
  <c r="J32" i="31"/>
  <c r="L32" i="31"/>
  <c r="L28" i="31"/>
  <c r="J28" i="31"/>
  <c r="J24" i="31"/>
  <c r="L24" i="31"/>
  <c r="J20" i="31"/>
  <c r="L20" i="31"/>
  <c r="L16" i="31"/>
  <c r="J16" i="31"/>
  <c r="J12" i="31"/>
  <c r="L12" i="31"/>
  <c r="J8" i="31"/>
  <c r="L8" i="31"/>
  <c r="I48" i="29"/>
  <c r="H48" i="29"/>
  <c r="H54" i="29" s="1"/>
  <c r="E48" i="29"/>
  <c r="E54" i="29" s="1"/>
  <c r="C48" i="29"/>
  <c r="B48" i="29"/>
  <c r="B54" i="29" s="1"/>
  <c r="F48" i="28"/>
  <c r="F54" i="28" s="1"/>
  <c r="I48" i="28"/>
  <c r="H48" i="28"/>
  <c r="H54" i="28" s="1"/>
  <c r="C48" i="28"/>
  <c r="B48" i="28"/>
  <c r="B54" i="28" s="1"/>
  <c r="F48" i="27"/>
  <c r="F54" i="27" s="1"/>
  <c r="L48" i="27"/>
  <c r="K48" i="27"/>
  <c r="J48" i="27"/>
  <c r="D48" i="27"/>
  <c r="D54" i="27" s="1"/>
  <c r="C8" i="26" s="1"/>
  <c r="C48" i="27"/>
  <c r="B48" i="27"/>
  <c r="B54" i="27" s="1"/>
  <c r="B48" i="25"/>
  <c r="I8" i="26" l="1"/>
  <c r="L54" i="27"/>
  <c r="J48" i="31"/>
  <c r="J54" i="27"/>
  <c r="L48" i="31"/>
  <c r="C9" i="26"/>
  <c r="I9" i="26" s="1"/>
  <c r="L54" i="31" l="1"/>
  <c r="J54" i="31"/>
  <c r="D7" i="26"/>
  <c r="E7" i="26"/>
  <c r="D48" i="25" l="1"/>
  <c r="G48" i="25" l="1"/>
  <c r="G54" i="25" s="1"/>
  <c r="D54" i="25"/>
  <c r="B54" i="25"/>
  <c r="C10" i="26" s="1"/>
  <c r="I10" i="26" l="1"/>
  <c r="I7" i="26" s="1"/>
  <c r="C7" i="26"/>
</calcChain>
</file>

<file path=xl/sharedStrings.xml><?xml version="1.0" encoding="utf-8"?>
<sst xmlns="http://schemas.openxmlformats.org/spreadsheetml/2006/main" count="356" uniqueCount="99">
  <si>
    <t>Mērķdotācijas pašvaldībām – pašvaldību pamata un vispārējās vidējās izglītības iestāžu, pašvaldību speciālās izglītības iestāžu un pašvaldību profesionālās izglītības iestāžu pedagogu darba samaksai un valsts sociālās apdrošināšanas obligātajām iemaksām</t>
  </si>
  <si>
    <t>Republikas pilsētas un novadi</t>
  </si>
  <si>
    <t>Euro</t>
  </si>
  <si>
    <t>tai skaitā
par izglītības programmu īstenošanu valsts valodā mazākumtautību izglītojamiem</t>
  </si>
  <si>
    <t>Rīgas valstspilsēta</t>
  </si>
  <si>
    <t>Daugavpils valstspilsēta</t>
  </si>
  <si>
    <t>Jelgavas valstspilsēta</t>
  </si>
  <si>
    <t>Jūrmalas valstspilsēta</t>
  </si>
  <si>
    <t>Liepājas valstspilsēta</t>
  </si>
  <si>
    <t>Rēzeknes valstspilsēta</t>
  </si>
  <si>
    <t>Ventspils valstspilsēta</t>
  </si>
  <si>
    <t>Aizkraukles novads</t>
  </si>
  <si>
    <t>Alūksnes novads</t>
  </si>
  <si>
    <t>Augšdaugavas novads</t>
  </si>
  <si>
    <t>Ādažu novads</t>
  </si>
  <si>
    <t>Balvu novads</t>
  </si>
  <si>
    <t>Bauskas novads</t>
  </si>
  <si>
    <t>Cēsu novads</t>
  </si>
  <si>
    <t>Dienvidkurzemes novads</t>
  </si>
  <si>
    <t>Dobeles novads</t>
  </si>
  <si>
    <t>Gulbenes novads</t>
  </si>
  <si>
    <t>Jelgavas novads</t>
  </si>
  <si>
    <t>Jēkabpils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</si>
  <si>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</si>
  <si>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</si>
  <si>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</si>
  <si>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</si>
  <si>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</si>
  <si>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</si>
  <si>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</si>
  <si>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</si>
  <si>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</si>
  <si>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</si>
  <si>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</si>
  <si>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</si>
  <si>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</si>
  <si>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</si>
  <si>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</si>
  <si>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</si>
  <si>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</si>
  <si>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</si>
  <si>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</si>
  <si>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</si>
  <si>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</si>
  <si>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Valmieras novads</t>
  </si>
  <si>
    <t>Varakļānu novads</t>
  </si>
  <si>
    <t>Ventspils novads</t>
  </si>
  <si>
    <t>KOPĀ</t>
  </si>
  <si>
    <t>Pašvaldības</t>
  </si>
  <si>
    <t>Nesadalītie līdzekļi</t>
  </si>
  <si>
    <t>PAVISAM KOPĀ</t>
  </si>
  <si>
    <t>Mērķdotācijas pašvaldībām – interešu izglītības programmu pedagogu daļējai darba samaksai un valsts sociālās apdrošināšanas obligātajām iemaksām</t>
  </si>
  <si>
    <t>Mērķdotācijas pašvaldībām – pašvaldību speciālo pirmsskolas izglītības grupu pedagogu darba samaksai un valsts sociālās apdrošināšanas obligātajām iemaksām, speciālajām izglītības iestādēm, kas nodrošina internāta pakalpojumus</t>
  </si>
  <si>
    <r>
      <rPr>
        <b/>
        <sz val="11"/>
        <rFont val="Times New Roman"/>
        <family val="1"/>
        <charset val="186"/>
      </rPr>
      <t>Pedagogu darba samaksai un</t>
    </r>
    <r>
      <rPr>
        <b/>
        <i/>
        <sz val="11"/>
        <rFont val="Times New Roman"/>
        <family val="1"/>
        <charset val="186"/>
      </rPr>
      <t xml:space="preserve"> </t>
    </r>
    <r>
      <rPr>
        <b/>
        <sz val="11"/>
        <rFont val="Times New Roman"/>
        <family val="1"/>
        <charset val="186"/>
      </rPr>
      <t xml:space="preserve">valsts sociālās apdrošināšanas obligātajām iemaksām </t>
    </r>
    <r>
      <rPr>
        <b/>
        <i/>
        <sz val="11"/>
        <rFont val="Times New Roman"/>
        <family val="1"/>
        <charset val="186"/>
      </rPr>
      <t xml:space="preserve">
(Euro)</t>
    </r>
  </si>
  <si>
    <t>Pavisam kopā 
(Euro)</t>
  </si>
  <si>
    <r>
      <rPr>
        <b/>
        <sz val="11"/>
        <rFont val="Times New Roman"/>
        <family val="1"/>
        <charset val="186"/>
      </rPr>
      <t xml:space="preserve">Pedagogu darba samaksai un valsts sociālās apdrošināšanas obligātajām iemaksām 
</t>
    </r>
    <r>
      <rPr>
        <b/>
        <i/>
        <sz val="11"/>
        <rFont val="Times New Roman"/>
        <family val="1"/>
        <charset val="186"/>
      </rPr>
      <t>(Euro)</t>
    </r>
  </si>
  <si>
    <t>Mērķdotācijas pašvaldībām – pašvaldību izglītības iestādēs bērnu no piecu gadu vecuma izglītošanā nodarbināto pedagogu darba samaksai un valsts sociālās apdrošināšanas obligātajām iemaksām</t>
  </si>
  <si>
    <t>Grozījumi</t>
  </si>
  <si>
    <t>62. Mērķdotācijas pašvaldībām – IZM</t>
  </si>
  <si>
    <t>62. Mērķdotācijas pašvaldībām</t>
  </si>
  <si>
    <t>01.00.00</t>
  </si>
  <si>
    <t>Mērķdotācijas izglītības pasākumiem</t>
  </si>
  <si>
    <t>05.00.00</t>
  </si>
  <si>
    <t>Mērķdotācijas pašvaldībām – pašvaldību izglītības iestāžu pedagogu darba samaksai un valsts sociālās apdrošināšanas obligātajām iemaksām</t>
  </si>
  <si>
    <t>10.00.00</t>
  </si>
  <si>
    <t>Programmas
kods</t>
  </si>
  <si>
    <t>Likuma "Par valsts budžetu 2025. gadam un budžeta ietvaru 2025., 2026. un 2027. gadam" 9. pielikums</t>
  </si>
  <si>
    <t>I. No 2025. gada 1. janvāra līdz 2025. gada 31. augustam</t>
  </si>
  <si>
    <t>II. No 2025. gada 1. septembra līdz 2025. gada 31. decembrim</t>
  </si>
  <si>
    <t>uzt.</t>
  </si>
  <si>
    <t>MK rīkojuma "Par mērķdotāciju sadalījumu pašvaldībām – pašvaldību izglītības iestādēm 2025. gadam"
4. pielikums</t>
  </si>
  <si>
    <t>MK rīkojuma "Par mērķdotāciju sadalījumu pašvaldībām – pašvaldību izglītības iestādēm 2025. gadam"
3. pielikums</t>
  </si>
  <si>
    <t>Likuma "Par valsts budžetu 2025. gadam un budžeta ietvaru 2025., 2026. un 2027. gadam"
8. pielikums</t>
  </si>
  <si>
    <t>Likuma "Par valsts budžetu 2025. gadam un budžeta ietvaru 2025., 2026. un 2027. gadam"
7. pielikums</t>
  </si>
  <si>
    <t>MK rīkojuma "Par mērķdotāciju sadalījumu pašvaldībām – pašvaldību izglītības iestādēm 2025. gadam"
2. pielikums</t>
  </si>
  <si>
    <t>Likuma "Par valsts budžetu 2025. gadam un budžeta ietvaru 2025., 2026. un 2027. gadam"
6. pielikums</t>
  </si>
  <si>
    <t>MK rīkojuma "Par mērķdotāciju sadalījumu pašvaldībām – pašvaldību izglītības iestādēm 2025. gadam"
1. pielikums</t>
  </si>
  <si>
    <t>Pedagogu darba samaksas pieaugumam</t>
  </si>
  <si>
    <t>24-TA-2557 "Par apropriācijas pārdali no budžeta resora "74. Gadskārtējā valsts budžeta izpildes procesā pārdalāmais finansējums" programmas 23.00.00 "Valsts atbalsta programmas un citi valsts nozīmes pasākumi""</t>
  </si>
  <si>
    <t>24-TA-2552 "Grozījumi Ministru kabineta 2016. gada 5. jūlija noteikumos Nr. 445 "Pedagogu darba samaksas noteikumi""</t>
  </si>
  <si>
    <t>24-TA-2554 "Grozījumi Ministru kabineta 2022. gada 21. jūnija noteikumos Nr. 376 "Kārtība, kādā aprēķina un sadala valsts budžeta mērķdotāciju pedagogu darba samaksai pašvaldību vispārējās izglītības iestādēs un valsts augstskolu vispārējās vidējās izglītības iestādēs""</t>
  </si>
  <si>
    <t>24-TA-2553 "Grozījumi Ministru kabineta 2016. gada 15. jūlija noteikumos Nr. 477 "Speciālās izglītības iestāžu un vispārējās izglītības iestāžu speciālās izglītības klašu (grupu) finansēšanas kārtība""</t>
  </si>
  <si>
    <t>UA civiliedzīvotājiem</t>
  </si>
  <si>
    <t>Pedagogu darba samaksa
UA civiliedzīvotājiem</t>
  </si>
  <si>
    <t>Uzturēšana
UA civiliedzīvotājiem</t>
  </si>
  <si>
    <t>Likuma "Par valsts budžetu 2025. gadam un budžeta ietvaru 2025., 2026. un 2027. gadam" pielikumi kopā</t>
  </si>
  <si>
    <t>MK rīkojuma "Par mērķdotāciju sadalījumu pašvaldībām – pašvaldību izglītības iestādēm 2025. gadam"
pielikumi kopā</t>
  </si>
  <si>
    <t>Precizēts
2025. gada budžets</t>
  </si>
  <si>
    <r>
      <t xml:space="preserve">Apstiprināts
2025. gada budžeta likumā
</t>
    </r>
    <r>
      <rPr>
        <i/>
        <sz val="10"/>
        <rFont val="Times New Roman"/>
        <family val="1"/>
        <charset val="186"/>
      </rPr>
      <t xml:space="preserve">(zemākā vienas darba stundas likme
</t>
    </r>
    <r>
      <rPr>
        <b/>
        <i/>
        <sz val="10"/>
        <color rgb="FF0000FF"/>
        <rFont val="Times New Roman"/>
        <family val="1"/>
        <charset val="186"/>
      </rPr>
      <t>9,54</t>
    </r>
    <r>
      <rPr>
        <i/>
        <sz val="10"/>
        <rFont val="Times New Roman"/>
        <family val="1"/>
        <charset val="186"/>
      </rPr>
      <t xml:space="preserve"> euro/h, bez finansējuma UA)</t>
    </r>
  </si>
  <si>
    <t>Nosaukums</t>
  </si>
  <si>
    <t>Zemākās vienas darba stundas likmes pieaugumam
par 2,6%
(proj. 24-TA-2552)</t>
  </si>
  <si>
    <r>
      <t xml:space="preserve">t. sk.
</t>
    </r>
    <r>
      <rPr>
        <i/>
        <sz val="10"/>
        <color theme="1"/>
        <rFont val="Times New Roman"/>
        <family val="1"/>
        <charset val="186"/>
      </rPr>
      <t>(skat. tiesību akta projektu 24-TA-2449)</t>
    </r>
  </si>
  <si>
    <t>Mērķdotācijas sadalījums pašvaldībām sagatavots atbilstoši normatīvo regulējumu projektiem:</t>
  </si>
  <si>
    <t>24-TA-2449 "Par apropriācijas pārdali no budžeta resora "74. Gadskārtējā valsts budžeta izpildes procesā pārdalāmais finansējums" programmas 17.00.00 "Finansējums Ukrainas civiliedzīvotāju atbalsta likumā noteikto pasākumu īstenošanai""</t>
  </si>
  <si>
    <t>24-TA-2930</t>
  </si>
  <si>
    <r>
      <t xml:space="preserve">Zemākā vienas darba stundas likme
</t>
    </r>
    <r>
      <rPr>
        <sz val="9"/>
        <color rgb="FF0000FF"/>
        <rFont val="Times New Roman"/>
        <family val="1"/>
        <charset val="186"/>
      </rPr>
      <t>9,54</t>
    </r>
    <r>
      <rPr>
        <sz val="9"/>
        <color theme="1"/>
        <rFont val="Times New Roman"/>
        <family val="1"/>
        <charset val="186"/>
      </rPr>
      <t xml:space="preserve"> </t>
    </r>
    <r>
      <rPr>
        <i/>
        <sz val="9"/>
        <color theme="1"/>
        <rFont val="Times New Roman"/>
        <family val="1"/>
        <charset val="186"/>
      </rPr>
      <t>euro</t>
    </r>
    <r>
      <rPr>
        <sz val="9"/>
        <color theme="1"/>
        <rFont val="Times New Roman"/>
        <family val="1"/>
        <charset val="186"/>
      </rPr>
      <t>/h
(MK 01.10.2024.
prot. Nr. 40, 31.§,
4.punkts)
(24-TA-2245)</t>
    </r>
  </si>
  <si>
    <t>Uzturēšanas izdevumi
(MK 01.10.2024.
prot. Nr. 40, 31.§,
4.punkts)
(24-TA-2245)</t>
  </si>
  <si>
    <r>
      <t xml:space="preserve">Pedagogu darba samaksas pieaugumam 
</t>
    </r>
    <r>
      <rPr>
        <i/>
        <sz val="10"/>
        <color theme="1"/>
        <rFont val="Times New Roman"/>
        <family val="1"/>
        <charset val="186"/>
      </rPr>
      <t xml:space="preserve">(zemākā vienas darba stundas likme
</t>
    </r>
    <r>
      <rPr>
        <b/>
        <i/>
        <u/>
        <sz val="10"/>
        <color rgb="FFC00000"/>
        <rFont val="Times New Roman"/>
        <family val="1"/>
        <charset val="186"/>
      </rPr>
      <t>9,79</t>
    </r>
    <r>
      <rPr>
        <i/>
        <sz val="10"/>
        <color theme="1"/>
        <rFont val="Times New Roman"/>
        <family val="1"/>
        <charset val="186"/>
      </rPr>
      <t xml:space="preserve"> euro/h, bez finansējuma UA)</t>
    </r>
  </si>
  <si>
    <r>
      <t xml:space="preserve">Pedagogu darba samaksi
par atbalstu UA
</t>
    </r>
    <r>
      <rPr>
        <i/>
        <sz val="10"/>
        <color theme="1"/>
        <rFont val="Times New Roman"/>
        <family val="1"/>
        <charset val="186"/>
      </rPr>
      <t xml:space="preserve">(zemākā vienas darba stundas likme
</t>
    </r>
    <r>
      <rPr>
        <b/>
        <i/>
        <u/>
        <sz val="10"/>
        <color rgb="FFC00000"/>
        <rFont val="Times New Roman"/>
        <family val="1"/>
        <charset val="186"/>
      </rPr>
      <t>9,79</t>
    </r>
    <r>
      <rPr>
        <i/>
        <sz val="10"/>
        <color theme="1"/>
        <rFont val="Times New Roman"/>
        <family val="1"/>
        <charset val="186"/>
      </rPr>
      <t xml:space="preserve"> euro/h)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</si>
</sst>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0"/>
    <numFmt numFmtId="165" formatCode="#\ ###\ ###\ ###\ ###\ ##0"/>
  </numFmts>
  <fonts count="31">
    <font>
      <sz val="11"/>
      <color theme="1"/>
      <name val="Calibri"/>
      <family val="2"/>
      <charset val="186"/>
      <scheme val="minor"/>
    </font>
    <font>
      <sz val="10"/>
      <name val="Arial"/>
      <family val="2"/>
      <charset val="186"/>
    </font>
    <font>
      <sz val="10"/>
      <color indexed="8"/>
      <name val="Times New Roman"/>
      <family val="1"/>
      <charset val="186"/>
    </font>
    <font>
      <sz val="10"/>
      <name val="Times New Roman"/>
      <family val="1"/>
      <charset val="186"/>
    </font>
    <font>
      <b/>
      <sz val="11"/>
      <name val="Times New Roman"/>
      <family val="1"/>
      <charset val="186"/>
    </font>
    <font>
      <sz val="10"/>
      <name val="Arial Baltic"/>
      <charset val="186"/>
    </font>
    <font>
      <sz val="11"/>
      <name val="Times New Roman"/>
      <family val="1"/>
      <charset val="186"/>
    </font>
    <font>
      <sz val="11"/>
      <color theme="1"/>
      <name val="Calibri"/>
      <family val="2"/>
      <charset val="186"/>
      <scheme val="minor"/>
    </font>
    <font>
      <sz val="10"/>
      <name val="RimTimes"/>
      <charset val="186"/>
    </font>
    <font>
      <sz val="12"/>
      <name val="Times New Roman"/>
      <family val="1"/>
      <charset val="186"/>
    </font>
    <font>
      <b/>
      <sz val="12"/>
      <name val="Times New Roman"/>
      <family val="1"/>
    </font>
    <font>
      <b/>
      <sz val="12"/>
      <name val="Times New Roman"/>
      <family val="1"/>
      <charset val="186"/>
    </font>
    <font>
      <b/>
      <i/>
      <sz val="11"/>
      <name val="Times New Roman"/>
      <family val="1"/>
      <charset val="186"/>
    </font>
    <font>
      <sz val="11"/>
      <name val="Times New Roman"/>
      <family val="1"/>
    </font>
    <font>
      <b/>
      <sz val="11"/>
      <name val="Times New Roman Baltic"/>
      <family val="1"/>
      <charset val="186"/>
    </font>
    <font>
      <b/>
      <sz val="12"/>
      <color theme="1"/>
      <name val="Times New Roman"/>
      <family val="1"/>
      <charset val="186"/>
    </font>
    <font>
      <sz val="10"/>
      <name val="Times New Roman"/>
      <family val="1"/>
    </font>
    <font>
      <sz val="11"/>
      <color theme="1"/>
      <name val="Times New Roman"/>
      <family val="1"/>
      <charset val="186"/>
    </font>
    <font>
      <sz val="10"/>
      <color theme="1"/>
      <name val="Times New Roman"/>
      <family val="1"/>
      <charset val="186"/>
    </font>
    <font>
      <sz val="10"/>
      <name val="BaltHelvetica"/>
    </font>
    <font>
      <sz val="10"/>
      <color theme="1"/>
      <name val="Calibri"/>
      <family val="2"/>
      <charset val="186"/>
      <scheme val="minor"/>
    </font>
    <font>
      <b/>
      <sz val="10"/>
      <color theme="1"/>
      <name val="Times New Roman"/>
      <family val="1"/>
      <charset val="186"/>
    </font>
    <font>
      <b/>
      <sz val="11"/>
      <color theme="1"/>
      <name val="Times New Roman"/>
      <family val="1"/>
      <charset val="186"/>
    </font>
    <font>
      <b/>
      <sz val="10"/>
      <name val="Times New Roman"/>
      <family val="1"/>
      <charset val="186"/>
    </font>
    <font>
      <sz val="9"/>
      <color theme="1"/>
      <name val="Times New Roman"/>
      <family val="1"/>
      <charset val="186"/>
    </font>
    <font>
      <i/>
      <sz val="10"/>
      <name val="Times New Roman"/>
      <family val="1"/>
      <charset val="186"/>
    </font>
    <font>
      <b/>
      <i/>
      <sz val="10"/>
      <color rgb="FF0000FF"/>
      <name val="Times New Roman"/>
      <family val="1"/>
      <charset val="186"/>
    </font>
    <font>
      <i/>
      <sz val="10"/>
      <color theme="1"/>
      <name val="Times New Roman"/>
      <family val="1"/>
      <charset val="186"/>
    </font>
    <font>
      <sz val="9"/>
      <color rgb="FF0000FF"/>
      <name val="Times New Roman"/>
      <family val="1"/>
      <charset val="186"/>
    </font>
    <font>
      <i/>
      <sz val="9"/>
      <color theme="1"/>
      <name val="Times New Roman"/>
      <family val="1"/>
      <charset val="186"/>
    </font>
    <font>
      <b/>
      <i/>
      <u/>
      <sz val="10"/>
      <color rgb="FFC00000"/>
      <name val="Times New Roman"/>
      <family val="1"/>
      <charset val="186"/>
    </font>
  </fonts>
  <fills count="5">
    <fill>
      <patternFill patternType="none"/>
    </fill>
    <fill>
      <patternFill patternType="gray125"/>
    </fill>
    <fill>
      <patternFill patternType="solid">
        <fgColor indexed="41"/>
      </patternFill>
    </fill>
    <fill>
      <patternFill patternType="solid">
        <fgColor theme="0" tint="-4.9989318521683403E-2"/>
        <bgColor indexed="64"/>
      </patternFill>
    </fill>
    <fill>
      <patternFill patternType="solid">
        <fgColor theme="6"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6">
    <xf numFmtId="0" fontId="0" fillId="0" borderId="0"/>
    <xf numFmtId="0" fontId="1" fillId="0" borderId="0"/>
    <xf numFmtId="4" fontId="2" fillId="2" borderId="6" applyNumberFormat="0" applyFill="0" applyProtection="0">
      <alignment horizontal="right" vertical="center"/>
    </xf>
    <xf numFmtId="0" fontId="1" fillId="0" borderId="0"/>
    <xf numFmtId="0" fontId="5" fillId="0" borderId="0"/>
    <xf numFmtId="0" fontId="1" fillId="0" borderId="0" applyBorder="0"/>
    <xf numFmtId="0" fontId="1" fillId="0" borderId="0" applyBorder="0"/>
    <xf numFmtId="0" fontId="5" fillId="0" borderId="0"/>
    <xf numFmtId="0" fontId="1" fillId="0" borderId="0" applyBorder="0"/>
    <xf numFmtId="0" fontId="1" fillId="0" borderId="0"/>
    <xf numFmtId="0" fontId="8" fillId="0" borderId="0"/>
    <xf numFmtId="0" fontId="3" fillId="0" borderId="0"/>
    <xf numFmtId="0" fontId="1" fillId="0" borderId="0"/>
    <xf numFmtId="0" fontId="19" fillId="0" borderId="0"/>
    <xf numFmtId="0" fontId="1" fillId="0" borderId="0"/>
    <xf numFmtId="9" fontId="7" fillId="0" borderId="0" applyFont="0" applyFill="0" applyBorder="0" applyAlignment="0" applyProtection="0"/>
  </cellStyleXfs>
  <cellXfs count="110">
    <xf numFmtId="0" fontId="0" fillId="0" borderId="0" xfId="0"/>
    <xf numFmtId="3" fontId="6" fillId="0" borderId="0" xfId="4" applyNumberFormat="1" applyFont="1"/>
    <xf numFmtId="0" fontId="6" fillId="0" borderId="0" xfId="7" applyFont="1"/>
    <xf numFmtId="0" fontId="3" fillId="0" borderId="0" xfId="7" applyFont="1"/>
    <xf numFmtId="1" fontId="4" fillId="0" borderId="1" xfId="10" applyNumberFormat="1" applyFont="1" applyBorder="1" applyAlignment="1">
      <alignment horizontal="center" vertical="center" wrapText="1"/>
    </xf>
    <xf numFmtId="0" fontId="12" fillId="0" borderId="1" xfId="11" applyFont="1" applyBorder="1" applyAlignment="1">
      <alignment horizontal="center" vertical="center" wrapText="1"/>
    </xf>
    <xf numFmtId="3" fontId="6" fillId="0" borderId="1" xfId="4" applyNumberFormat="1" applyFont="1" applyBorder="1" applyAlignment="1">
      <alignment wrapText="1"/>
    </xf>
    <xf numFmtId="1" fontId="13" fillId="0" borderId="8" xfId="10" applyNumberFormat="1" applyFont="1" applyBorder="1" applyAlignment="1">
      <alignment horizontal="left" wrapText="1"/>
    </xf>
    <xf numFmtId="3" fontId="4" fillId="0" borderId="9" xfId="10" applyNumberFormat="1" applyFont="1" applyBorder="1" applyAlignment="1">
      <alignment horizontal="center" wrapText="1"/>
    </xf>
    <xf numFmtId="3" fontId="13" fillId="0" borderId="9" xfId="10" applyNumberFormat="1" applyFont="1" applyBorder="1" applyAlignment="1">
      <alignment horizontal="center" wrapText="1"/>
    </xf>
    <xf numFmtId="1" fontId="4" fillId="0" borderId="4" xfId="10" applyNumberFormat="1" applyFont="1" applyBorder="1" applyAlignment="1">
      <alignment horizontal="center" vertical="center" wrapText="1"/>
    </xf>
    <xf numFmtId="164" fontId="14" fillId="0" borderId="1" xfId="12" applyNumberFormat="1" applyFont="1" applyBorder="1" applyAlignment="1">
      <alignment horizontal="center" vertical="center"/>
    </xf>
    <xf numFmtId="0" fontId="13" fillId="0" borderId="0" xfId="0" applyFont="1" applyAlignment="1">
      <alignment wrapText="1"/>
    </xf>
    <xf numFmtId="1" fontId="6" fillId="0" borderId="0" xfId="10" applyNumberFormat="1" applyFont="1"/>
    <xf numFmtId="1" fontId="13" fillId="0" borderId="1" xfId="10" applyNumberFormat="1" applyFont="1" applyBorder="1" applyAlignment="1">
      <alignment horizontal="left" wrapText="1"/>
    </xf>
    <xf numFmtId="0" fontId="15" fillId="0" borderId="1" xfId="0" applyFont="1" applyBorder="1" applyAlignment="1">
      <alignment horizontal="center" vertical="center"/>
    </xf>
    <xf numFmtId="0" fontId="16" fillId="0" borderId="0" xfId="7" applyFont="1"/>
    <xf numFmtId="3" fontId="13" fillId="0" borderId="0" xfId="10" applyNumberFormat="1" applyFont="1"/>
    <xf numFmtId="3" fontId="13" fillId="0" borderId="0" xfId="7" applyNumberFormat="1" applyFont="1"/>
    <xf numFmtId="3" fontId="13" fillId="0" borderId="0" xfId="0" applyNumberFormat="1" applyFont="1" applyAlignment="1">
      <alignment wrapText="1"/>
    </xf>
    <xf numFmtId="3" fontId="13" fillId="0" borderId="0" xfId="10" applyNumberFormat="1" applyFont="1" applyAlignment="1">
      <alignment wrapText="1"/>
    </xf>
    <xf numFmtId="1" fontId="9" fillId="0" borderId="0" xfId="10" applyNumberFormat="1" applyFont="1" applyAlignment="1">
      <alignment wrapText="1"/>
    </xf>
    <xf numFmtId="1" fontId="9" fillId="0" borderId="0" xfId="10" applyNumberFormat="1" applyFont="1"/>
    <xf numFmtId="3" fontId="0" fillId="0" borderId="0" xfId="0" applyNumberFormat="1"/>
    <xf numFmtId="0" fontId="4" fillId="0" borderId="1" xfId="11" applyFont="1" applyBorder="1" applyAlignment="1">
      <alignment horizontal="center" vertical="center" wrapText="1"/>
    </xf>
    <xf numFmtId="0" fontId="6" fillId="0" borderId="0" xfId="7" applyFont="1" applyAlignment="1">
      <alignment vertical="center"/>
    </xf>
    <xf numFmtId="0" fontId="18" fillId="0" borderId="0" xfId="0" applyFont="1"/>
    <xf numFmtId="3" fontId="6" fillId="0" borderId="9" xfId="10" applyNumberFormat="1" applyFont="1" applyBorder="1" applyAlignment="1">
      <alignment horizontal="center" wrapText="1"/>
    </xf>
    <xf numFmtId="0" fontId="9" fillId="0" borderId="0" xfId="13" applyFont="1" applyAlignment="1">
      <alignment vertical="center" wrapText="1" shrinkToFit="1"/>
    </xf>
    <xf numFmtId="0" fontId="9" fillId="0" borderId="0" xfId="13" applyFont="1" applyAlignment="1">
      <alignment horizontal="center" vertical="center" wrapText="1" shrinkToFit="1"/>
    </xf>
    <xf numFmtId="3" fontId="4" fillId="0" borderId="1" xfId="10" applyNumberFormat="1" applyFont="1" applyBorder="1" applyAlignment="1">
      <alignment horizontal="center" wrapText="1"/>
    </xf>
    <xf numFmtId="3" fontId="15" fillId="0" borderId="1" xfId="0" applyNumberFormat="1" applyFont="1" applyBorder="1" applyAlignment="1">
      <alignment horizontal="center" vertical="center"/>
    </xf>
    <xf numFmtId="0" fontId="12" fillId="0" borderId="4" xfId="11" applyFont="1" applyBorder="1" applyAlignment="1">
      <alignment horizontal="center" vertical="center" wrapText="1"/>
    </xf>
    <xf numFmtId="3" fontId="16" fillId="0" borderId="0" xfId="7" applyNumberFormat="1" applyFont="1"/>
    <xf numFmtId="0" fontId="3" fillId="0" borderId="0" xfId="7" applyFont="1" applyAlignment="1">
      <alignment vertical="center"/>
    </xf>
    <xf numFmtId="0" fontId="7" fillId="0" borderId="0" xfId="0" applyFont="1" applyBorder="1"/>
    <xf numFmtId="0" fontId="16" fillId="0" borderId="0" xfId="7" applyFont="1" applyAlignment="1">
      <alignment vertical="center"/>
    </xf>
    <xf numFmtId="3" fontId="16" fillId="0" borderId="0" xfId="4" applyNumberFormat="1" applyFont="1"/>
    <xf numFmtId="0" fontId="17" fillId="0" borderId="0" xfId="0" applyFont="1"/>
    <xf numFmtId="0" fontId="22" fillId="0" borderId="0" xfId="0" applyFont="1"/>
    <xf numFmtId="3" fontId="18" fillId="0" borderId="0" xfId="0" applyNumberFormat="1" applyFont="1"/>
    <xf numFmtId="165" fontId="17" fillId="0" borderId="0" xfId="0" applyNumberFormat="1" applyFont="1"/>
    <xf numFmtId="0" fontId="17" fillId="0" borderId="0" xfId="0" applyFont="1" applyAlignment="1">
      <alignment horizontal="center"/>
    </xf>
    <xf numFmtId="0" fontId="0" fillId="0" borderId="0" xfId="0" applyAlignment="1">
      <alignment horizontal="right" vertical="center"/>
    </xf>
    <xf numFmtId="0" fontId="21" fillId="0" borderId="1" xfId="0" applyFont="1" applyBorder="1" applyAlignment="1">
      <alignment horizontal="center" vertical="center" wrapText="1"/>
    </xf>
    <xf numFmtId="3" fontId="17" fillId="0" borderId="11" xfId="0" applyNumberFormat="1" applyFont="1" applyBorder="1" applyAlignment="1">
      <alignment horizontal="center"/>
    </xf>
    <xf numFmtId="3" fontId="17" fillId="0" borderId="12" xfId="0" applyNumberFormat="1" applyFont="1" applyBorder="1" applyAlignment="1">
      <alignment horizontal="center"/>
    </xf>
    <xf numFmtId="3" fontId="17" fillId="0" borderId="13" xfId="0" applyNumberFormat="1" applyFont="1" applyBorder="1" applyAlignment="1">
      <alignment horizontal="center"/>
    </xf>
    <xf numFmtId="3" fontId="17" fillId="0" borderId="7" xfId="0" applyNumberFormat="1" applyFont="1" applyBorder="1" applyAlignment="1">
      <alignment horizontal="center"/>
    </xf>
    <xf numFmtId="0" fontId="18" fillId="0" borderId="1" xfId="0" applyFont="1" applyBorder="1" applyAlignment="1">
      <alignment horizontal="right" vertical="center" wrapText="1"/>
    </xf>
    <xf numFmtId="0" fontId="20" fillId="0" borderId="2" xfId="0" applyFont="1" applyFill="1" applyBorder="1" applyAlignment="1">
      <alignment horizontal="right" vertical="center"/>
    </xf>
    <xf numFmtId="0" fontId="0" fillId="0" borderId="0" xfId="0" applyFill="1"/>
    <xf numFmtId="1" fontId="6" fillId="0" borderId="0" xfId="10" applyNumberFormat="1" applyFont="1" applyFill="1"/>
    <xf numFmtId="0" fontId="17" fillId="0" borderId="0" xfId="0" applyFont="1" applyFill="1"/>
    <xf numFmtId="0" fontId="20" fillId="0" borderId="0" xfId="0" applyFont="1" applyFill="1" applyAlignment="1">
      <alignment vertical="top"/>
    </xf>
    <xf numFmtId="0" fontId="20" fillId="0" borderId="0" xfId="0" applyFont="1" applyFill="1" applyAlignment="1">
      <alignment vertical="center"/>
    </xf>
    <xf numFmtId="0" fontId="17" fillId="0" borderId="0" xfId="0" applyFont="1" applyFill="1" applyAlignment="1">
      <alignment horizontal="center"/>
    </xf>
    <xf numFmtId="10" fontId="6" fillId="0" borderId="0" xfId="15" applyNumberFormat="1" applyFont="1"/>
    <xf numFmtId="3" fontId="17" fillId="0" borderId="0" xfId="0" applyNumberFormat="1" applyFont="1" applyFill="1" applyAlignment="1">
      <alignment horizontal="center"/>
    </xf>
    <xf numFmtId="3" fontId="17" fillId="0" borderId="3" xfId="0" applyNumberFormat="1" applyFont="1" applyBorder="1" applyAlignment="1">
      <alignment horizontal="center"/>
    </xf>
    <xf numFmtId="1" fontId="6" fillId="0" borderId="0" xfId="7" applyNumberFormat="1" applyFont="1"/>
    <xf numFmtId="0" fontId="18" fillId="0" borderId="0" xfId="0" applyFont="1" applyAlignment="1"/>
    <xf numFmtId="0" fontId="17" fillId="0" borderId="0" xfId="0" applyFont="1" applyAlignment="1"/>
    <xf numFmtId="0" fontId="24" fillId="0" borderId="1" xfId="0" applyFont="1" applyBorder="1" applyAlignment="1">
      <alignment horizontal="center" vertical="center" wrapText="1"/>
    </xf>
    <xf numFmtId="0" fontId="23" fillId="0" borderId="11" xfId="0" applyFont="1" applyBorder="1" applyAlignment="1">
      <alignment horizontal="center" vertical="center" wrapText="1" shrinkToFit="1"/>
    </xf>
    <xf numFmtId="0" fontId="23" fillId="0" borderId="11" xfId="0" applyFont="1" applyBorder="1" applyAlignment="1">
      <alignment horizontal="center" vertical="center" wrapText="1"/>
    </xf>
    <xf numFmtId="165" fontId="23" fillId="3" borderId="11" xfId="14" applyNumberFormat="1" applyFont="1" applyFill="1" applyBorder="1" applyAlignment="1">
      <alignment horizontal="center" vertical="center" wrapText="1"/>
    </xf>
    <xf numFmtId="0" fontId="18" fillId="0" borderId="11" xfId="0" applyFont="1" applyBorder="1" applyAlignment="1">
      <alignment horizontal="center" vertical="center" wrapText="1"/>
    </xf>
    <xf numFmtId="0" fontId="3" fillId="0" borderId="12" xfId="0" applyFont="1" applyBorder="1" applyAlignment="1">
      <alignment horizontal="center" wrapText="1"/>
    </xf>
    <xf numFmtId="0" fontId="23" fillId="0" borderId="12" xfId="0" applyFont="1" applyBorder="1" applyAlignment="1">
      <alignment horizontal="center" wrapText="1"/>
    </xf>
    <xf numFmtId="165" fontId="23" fillId="3" borderId="12" xfId="0" applyNumberFormat="1" applyFont="1" applyFill="1" applyBorder="1" applyAlignment="1">
      <alignment wrapText="1"/>
    </xf>
    <xf numFmtId="165" fontId="23" fillId="0" borderId="12" xfId="0" applyNumberFormat="1" applyFont="1" applyBorder="1" applyAlignment="1">
      <alignment wrapText="1"/>
    </xf>
    <xf numFmtId="0" fontId="3" fillId="0" borderId="12" xfId="0" applyFont="1" applyBorder="1" applyAlignment="1">
      <alignment wrapText="1"/>
    </xf>
    <xf numFmtId="165" fontId="3" fillId="3" borderId="12" xfId="0" applyNumberFormat="1" applyFont="1" applyFill="1" applyBorder="1" applyAlignment="1">
      <alignment wrapText="1"/>
    </xf>
    <xf numFmtId="3" fontId="18" fillId="0" borderId="12" xfId="0" applyNumberFormat="1" applyFont="1" applyBorder="1"/>
    <xf numFmtId="0" fontId="3" fillId="0" borderId="13" xfId="0" applyFont="1" applyBorder="1" applyAlignment="1">
      <alignment horizontal="center" wrapText="1"/>
    </xf>
    <xf numFmtId="0" fontId="3" fillId="0" borderId="13" xfId="0" applyFont="1" applyBorder="1" applyAlignment="1">
      <alignment wrapText="1"/>
    </xf>
    <xf numFmtId="165" fontId="3" fillId="3" borderId="13" xfId="0" applyNumberFormat="1" applyFont="1" applyFill="1" applyBorder="1" applyAlignment="1">
      <alignment wrapText="1"/>
    </xf>
    <xf numFmtId="3" fontId="18" fillId="0" borderId="13" xfId="0" applyNumberFormat="1" applyFont="1" applyBorder="1"/>
    <xf numFmtId="10" fontId="17" fillId="0" borderId="0" xfId="15" applyNumberFormat="1" applyFont="1"/>
    <xf numFmtId="0" fontId="18" fillId="0" borderId="0" xfId="0" applyFont="1" applyAlignment="1">
      <alignment horizontal="left"/>
    </xf>
    <xf numFmtId="165" fontId="23" fillId="4" borderId="11" xfId="14" applyNumberFormat="1" applyFont="1" applyFill="1" applyBorder="1" applyAlignment="1">
      <alignment horizontal="center" vertical="center" wrapText="1"/>
    </xf>
    <xf numFmtId="165" fontId="23" fillId="4" borderId="12" xfId="0" applyNumberFormat="1" applyFont="1" applyFill="1" applyBorder="1" applyAlignment="1">
      <alignment wrapText="1"/>
    </xf>
    <xf numFmtId="3" fontId="18" fillId="4" borderId="12" xfId="0" applyNumberFormat="1" applyFont="1" applyFill="1" applyBorder="1"/>
    <xf numFmtId="3" fontId="18" fillId="4" borderId="13" xfId="0" applyNumberFormat="1" applyFont="1" applyFill="1" applyBorder="1"/>
    <xf numFmtId="0" fontId="18" fillId="0" borderId="0" xfId="0" applyFont="1" applyAlignment="1">
      <alignment horizontal="left" wrapText="1"/>
    </xf>
    <xf numFmtId="0" fontId="11" fillId="0" borderId="0" xfId="13" applyFont="1" applyAlignment="1">
      <alignment horizontal="center" vertical="center" wrapText="1" shrinkToFit="1"/>
    </xf>
    <xf numFmtId="0" fontId="18" fillId="0" borderId="1" xfId="0" applyFont="1" applyBorder="1" applyAlignment="1">
      <alignment horizontal="center" vertical="center" wrapText="1"/>
    </xf>
    <xf numFmtId="165" fontId="23" fillId="3" borderId="5" xfId="14" applyNumberFormat="1"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shrinkToFit="1"/>
    </xf>
    <xf numFmtId="165" fontId="23" fillId="4" borderId="2" xfId="14" applyNumberFormat="1" applyFont="1" applyFill="1" applyBorder="1" applyAlignment="1">
      <alignment horizontal="center" vertical="center" wrapText="1"/>
    </xf>
    <xf numFmtId="165" fontId="23" fillId="4" borderId="3" xfId="14" applyNumberFormat="1" applyFont="1" applyFill="1" applyBorder="1" applyAlignment="1">
      <alignment horizontal="center" vertical="center" wrapText="1"/>
    </xf>
    <xf numFmtId="0" fontId="11" fillId="0" borderId="0" xfId="7" applyFont="1" applyAlignment="1">
      <alignment horizontal="center"/>
    </xf>
    <xf numFmtId="1" fontId="10" fillId="0" borderId="0" xfId="10" applyNumberFormat="1" applyFont="1" applyAlignment="1">
      <alignment horizontal="center" vertical="center" wrapText="1"/>
    </xf>
    <xf numFmtId="0" fontId="3" fillId="0" borderId="4" xfId="7" applyFont="1" applyBorder="1" applyAlignment="1">
      <alignment horizontal="right" vertical="center" wrapText="1"/>
    </xf>
    <xf numFmtId="0" fontId="3" fillId="0" borderId="10" xfId="7" applyFont="1" applyBorder="1" applyAlignment="1">
      <alignment horizontal="right" vertical="center" wrapText="1"/>
    </xf>
    <xf numFmtId="0" fontId="3" fillId="0" borderId="5" xfId="7" applyFont="1" applyBorder="1" applyAlignment="1">
      <alignment horizontal="right" vertical="center" wrapText="1"/>
    </xf>
    <xf numFmtId="0" fontId="21" fillId="0" borderId="4" xfId="0" applyFont="1" applyBorder="1" applyAlignment="1">
      <alignment horizontal="center" vertical="center"/>
    </xf>
    <xf numFmtId="0" fontId="21" fillId="0" borderId="10" xfId="0" applyFont="1" applyBorder="1" applyAlignment="1">
      <alignment horizontal="center" vertical="center"/>
    </xf>
    <xf numFmtId="0" fontId="21" fillId="0" borderId="5" xfId="0" applyFont="1" applyBorder="1" applyAlignment="1">
      <alignment horizontal="center" vertical="center"/>
    </xf>
    <xf numFmtId="1" fontId="11" fillId="0" borderId="0" xfId="10" applyNumberFormat="1" applyFont="1" applyBorder="1" applyAlignment="1">
      <alignment horizontal="center" vertical="center" wrapText="1"/>
    </xf>
    <xf numFmtId="0" fontId="12" fillId="0" borderId="4" xfId="11" applyFont="1" applyBorder="1" applyAlignment="1">
      <alignment horizontal="center" vertical="center" wrapText="1"/>
    </xf>
    <xf numFmtId="0" fontId="12" fillId="0" borderId="5" xfId="11" applyFont="1" applyBorder="1" applyAlignment="1">
      <alignment horizontal="center" vertical="center" wrapText="1"/>
    </xf>
    <xf numFmtId="3" fontId="4" fillId="0" borderId="1" xfId="4" applyNumberFormat="1" applyFont="1" applyBorder="1" applyAlignment="1">
      <alignment horizontal="center"/>
    </xf>
    <xf numFmtId="3" fontId="15" fillId="0" borderId="1" xfId="0" applyNumberFormat="1" applyFont="1" applyBorder="1" applyAlignment="1">
      <alignment horizontal="center" vertical="center"/>
    </xf>
    <xf numFmtId="3" fontId="4" fillId="0" borderId="1" xfId="10" applyNumberFormat="1" applyFont="1" applyBorder="1" applyAlignment="1">
      <alignment horizontal="center" wrapText="1"/>
    </xf>
    <xf numFmtId="1" fontId="11" fillId="0" borderId="0" xfId="10" applyNumberFormat="1" applyFont="1" applyAlignment="1">
      <alignment horizontal="center" vertical="center" wrapText="1"/>
    </xf>
    <xf numFmtId="0" fontId="15" fillId="0" borderId="0" xfId="0" applyFont="1"/>
  </cellXfs>
  <cellStyles count="16">
    <cellStyle name="Normal" xfId="0" builtinId="0"/>
    <cellStyle name="Normal 2" xfId="6" xr:uid="{C89E4850-DEBA-4413-9FD6-5F37D85A60CD}"/>
    <cellStyle name="Normal 2 2" xfId="1" xr:uid="{00000000-0005-0000-0000-000001000000}"/>
    <cellStyle name="Normal 2 2 2" xfId="8" xr:uid="{287C23D7-81F3-40F8-BDEF-1AEA0BD693FD}"/>
    <cellStyle name="Normal 2 2 3" xfId="9" xr:uid="{10A6C832-AB0A-4413-8ACA-790F5AE25DE0}"/>
    <cellStyle name="Normal 3" xfId="3" xr:uid="{D2AFF72A-40E0-476E-8272-D2D3C1DF2D15}"/>
    <cellStyle name="Normal 3 2" xfId="5" xr:uid="{73C62330-5E91-4A4C-B8C9-5B31E7978EE3}"/>
    <cellStyle name="Normal 4" xfId="7" xr:uid="{0F755627-D3A9-46FD-8F0D-978224BD90C2}"/>
    <cellStyle name="Normal 6" xfId="14" xr:uid="{0E5CF2C4-AAFD-4188-9BAD-4A935BB42BC3}"/>
    <cellStyle name="Normal_11-1-Piel" xfId="10" xr:uid="{218C64A9-57AC-4482-93C2-618A01E4D0F9}"/>
    <cellStyle name="Normal_2000.g.budz" xfId="13" xr:uid="{4BCF931C-DDD0-4EAB-B90F-FF745905D6F1}"/>
    <cellStyle name="Normal_MD_Pielikumi_2000" xfId="11" xr:uid="{ED3E0934-C2FE-4CB5-A8C7-25942C686047}"/>
    <cellStyle name="Normal_Sadale_2009._Int.sk._normatīvs" xfId="4" xr:uid="{8569E22A-2068-4A23-91F6-F84C4C5FCBF8}"/>
    <cellStyle name="Normal_Sheet12_iesniegts FM 2003." xfId="12" xr:uid="{61C0CF4B-FC02-47BB-BCAA-DAB9CFFDFD9B}"/>
    <cellStyle name="Percent" xfId="15" builtinId="5"/>
    <cellStyle name="SAPBEXstdData" xfId="2" xr:uid="{2102F95E-0427-4464-80A4-49CD223092B7}"/>
  </cellStyles>
  <dxfs count="0"/>
  <tableStyles count="0" defaultTableStyle="TableStyleMedium2" defaultPivotStyle="PivotStyleLight16"/>
  <colors>
    <mruColors>
      <color rgb="FF0000FF"/>
      <color rgb="FF934BC9"/>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C8E86-36CA-4BE6-A102-EB4926BD3735}">
  <sheetPr>
    <pageSetUpPr fitToPage="1"/>
  </sheetPr>
  <dimension ref="A1:K17"/>
  <sheetViews>
    <sheetView tabSelected="1" zoomScale="90" zoomScaleNormal="90" workbookViewId="0">
      <selection activeCell="G5" sqref="G5"/>
    </sheetView>
  </sheetViews>
  <sheetFormatPr defaultRowHeight="13.8"/>
  <cols>
    <col min="1" max="1" width="13.77734375" style="42" customWidth="1"/>
    <col min="2" max="2" width="39.88671875" style="38" customWidth="1"/>
    <col min="3" max="5" width="16.109375" style="38" customWidth="1"/>
    <col min="6" max="6" width="19.5546875" style="38" customWidth="1"/>
    <col min="7" max="7" width="16" style="38" customWidth="1"/>
    <col min="8" max="8" width="16.109375" style="38" customWidth="1"/>
    <col min="9" max="9" width="14.88671875" style="38" customWidth="1"/>
    <col min="10" max="16384" width="8.88671875" style="38"/>
  </cols>
  <sheetData>
    <row r="1" spans="1:11" ht="15.6">
      <c r="A1" s="109" t="s">
        <v>94</v>
      </c>
    </row>
    <row r="2" spans="1:11" ht="15.6" customHeight="1">
      <c r="A2" s="86" t="s">
        <v>58</v>
      </c>
      <c r="B2" s="86"/>
      <c r="C2" s="86"/>
      <c r="D2" s="86"/>
      <c r="E2" s="86"/>
      <c r="F2" s="86"/>
      <c r="G2" s="86"/>
      <c r="H2" s="86"/>
      <c r="I2" s="86"/>
    </row>
    <row r="3" spans="1:11" ht="15.6">
      <c r="A3" s="29"/>
      <c r="B3" s="28"/>
      <c r="C3" s="28"/>
    </row>
    <row r="4" spans="1:11" ht="35.4" customHeight="1">
      <c r="A4" s="91" t="s">
        <v>65</v>
      </c>
      <c r="B4" s="89" t="s">
        <v>89</v>
      </c>
      <c r="C4" s="88" t="s">
        <v>88</v>
      </c>
      <c r="D4" s="87" t="s">
        <v>97</v>
      </c>
      <c r="E4" s="87" t="s">
        <v>98</v>
      </c>
      <c r="F4" s="87" t="s">
        <v>91</v>
      </c>
      <c r="G4" s="87"/>
      <c r="H4" s="87"/>
      <c r="I4" s="92" t="s">
        <v>87</v>
      </c>
    </row>
    <row r="5" spans="1:11" ht="90.6" customHeight="1">
      <c r="A5" s="91"/>
      <c r="B5" s="90"/>
      <c r="C5" s="88"/>
      <c r="D5" s="87"/>
      <c r="E5" s="87"/>
      <c r="F5" s="63" t="s">
        <v>95</v>
      </c>
      <c r="G5" s="63" t="s">
        <v>90</v>
      </c>
      <c r="H5" s="63" t="s">
        <v>96</v>
      </c>
      <c r="I5" s="93"/>
    </row>
    <row r="6" spans="1:11">
      <c r="A6" s="64"/>
      <c r="B6" s="65"/>
      <c r="C6" s="66"/>
      <c r="D6" s="67"/>
      <c r="E6" s="67"/>
      <c r="F6" s="67"/>
      <c r="G6" s="67"/>
      <c r="H6" s="67"/>
      <c r="I6" s="81"/>
    </row>
    <row r="7" spans="1:11" s="39" customFormat="1">
      <c r="A7" s="68"/>
      <c r="B7" s="69" t="s">
        <v>59</v>
      </c>
      <c r="C7" s="70">
        <f>SUM(C8:C10)</f>
        <v>615811053</v>
      </c>
      <c r="D7" s="71">
        <f t="shared" ref="D7:I7" si="0">SUM(D8:D10)</f>
        <v>15477913</v>
      </c>
      <c r="E7" s="71">
        <f t="shared" si="0"/>
        <v>4743106</v>
      </c>
      <c r="F7" s="71">
        <f t="shared" si="0"/>
        <v>4489418</v>
      </c>
      <c r="G7" s="71">
        <f t="shared" si="0"/>
        <v>116908</v>
      </c>
      <c r="H7" s="71">
        <f t="shared" si="0"/>
        <v>136780</v>
      </c>
      <c r="I7" s="82">
        <f t="shared" si="0"/>
        <v>636032072</v>
      </c>
    </row>
    <row r="8" spans="1:11" ht="22.2" customHeight="1">
      <c r="A8" s="68" t="s">
        <v>60</v>
      </c>
      <c r="B8" s="72" t="s">
        <v>61</v>
      </c>
      <c r="C8" s="73">
        <f>+'Lik._8.p., MK_3.p.'!D54</f>
        <v>72633320</v>
      </c>
      <c r="D8" s="74">
        <f>+'Lik._8.p., MK_3.p.'!F54</f>
        <v>1341827</v>
      </c>
      <c r="E8" s="74">
        <f>+'Lik._8.p., MK_3.p.'!G54+'Lik._8.p., MK_3.p.'!H54</f>
        <v>471499</v>
      </c>
      <c r="F8" s="74">
        <v>326170</v>
      </c>
      <c r="G8" s="74">
        <v>8549</v>
      </c>
      <c r="H8" s="74">
        <v>136780</v>
      </c>
      <c r="I8" s="83">
        <f>+C8+D8+E8</f>
        <v>74446646</v>
      </c>
      <c r="K8" s="79"/>
    </row>
    <row r="9" spans="1:11" ht="39.6">
      <c r="A9" s="68" t="s">
        <v>62</v>
      </c>
      <c r="B9" s="72" t="s">
        <v>63</v>
      </c>
      <c r="C9" s="73">
        <f>+'Lik._6.p., MK_1.p.'!B54+'Lik._7.p., MK_2.p.'!B54</f>
        <v>472197088</v>
      </c>
      <c r="D9" s="74">
        <f>+'Lik._6.p., MK_1.p.'!E54+'Lik._7.p., MK_2.p.'!E54</f>
        <v>12288083</v>
      </c>
      <c r="E9" s="74">
        <f>+'Lik._6.p., MK_1.p.'!F54+'Lik._7.p., MK_2.p.'!F54</f>
        <v>3745288</v>
      </c>
      <c r="F9" s="74">
        <v>3650282</v>
      </c>
      <c r="G9" s="74">
        <v>95006</v>
      </c>
      <c r="H9" s="74"/>
      <c r="I9" s="83">
        <f t="shared" ref="I9:I10" si="1">+C9+D9+E9</f>
        <v>488230459</v>
      </c>
      <c r="K9" s="41"/>
    </row>
    <row r="10" spans="1:11" ht="52.8">
      <c r="A10" s="75" t="s">
        <v>64</v>
      </c>
      <c r="B10" s="76" t="s">
        <v>56</v>
      </c>
      <c r="C10" s="77">
        <f>+'Lik._9.p., MK_4.p.'!B54</f>
        <v>70980645</v>
      </c>
      <c r="D10" s="78">
        <f>+'Lik._9.p., MK_4.p.'!D54</f>
        <v>1848003</v>
      </c>
      <c r="E10" s="78">
        <f>+'Lik._9.p., MK_4.p.'!E54</f>
        <v>526319</v>
      </c>
      <c r="F10" s="78">
        <v>512966</v>
      </c>
      <c r="G10" s="78">
        <v>13353</v>
      </c>
      <c r="H10" s="78"/>
      <c r="I10" s="84">
        <f t="shared" si="1"/>
        <v>73354967</v>
      </c>
      <c r="K10" s="41"/>
    </row>
    <row r="11" spans="1:11">
      <c r="D11" s="40"/>
      <c r="E11" s="40"/>
      <c r="F11" s="40"/>
      <c r="G11" s="40"/>
      <c r="H11" s="40"/>
      <c r="I11" s="40"/>
    </row>
    <row r="12" spans="1:11">
      <c r="A12" s="80" t="s">
        <v>92</v>
      </c>
      <c r="B12" s="26"/>
      <c r="C12" s="26"/>
      <c r="D12" s="40"/>
      <c r="E12" s="40"/>
      <c r="F12" s="40"/>
      <c r="G12" s="40"/>
      <c r="H12" s="40"/>
      <c r="I12" s="40"/>
    </row>
    <row r="13" spans="1:11" s="61" customFormat="1" ht="22.8" customHeight="1">
      <c r="A13" s="85" t="s">
        <v>79</v>
      </c>
      <c r="B13" s="85"/>
      <c r="C13" s="85"/>
      <c r="D13" s="85"/>
      <c r="E13" s="85"/>
      <c r="F13" s="85"/>
      <c r="G13" s="85"/>
      <c r="H13" s="85"/>
      <c r="I13" s="85"/>
    </row>
    <row r="14" spans="1:11" s="61" customFormat="1" ht="34.200000000000003" customHeight="1">
      <c r="A14" s="85" t="s">
        <v>80</v>
      </c>
      <c r="B14" s="85"/>
      <c r="C14" s="85"/>
      <c r="D14" s="85"/>
      <c r="E14" s="85"/>
      <c r="F14" s="85"/>
      <c r="G14" s="85"/>
      <c r="H14" s="85"/>
      <c r="I14" s="85"/>
    </row>
    <row r="15" spans="1:11" s="61" customFormat="1" ht="22.8" customHeight="1">
      <c r="A15" s="85" t="s">
        <v>81</v>
      </c>
      <c r="B15" s="85"/>
      <c r="C15" s="85"/>
      <c r="D15" s="85"/>
      <c r="E15" s="85"/>
      <c r="F15" s="85"/>
      <c r="G15" s="85"/>
      <c r="H15" s="85"/>
      <c r="I15" s="85"/>
    </row>
    <row r="16" spans="1:11" s="62" customFormat="1" ht="23.4" customHeight="1">
      <c r="A16" s="85" t="s">
        <v>78</v>
      </c>
      <c r="B16" s="85"/>
      <c r="C16" s="85"/>
      <c r="D16" s="85"/>
      <c r="E16" s="85"/>
      <c r="F16" s="85"/>
      <c r="G16" s="85"/>
      <c r="H16" s="85"/>
      <c r="I16" s="85"/>
    </row>
    <row r="17" spans="1:9" ht="29.4" customHeight="1">
      <c r="A17" s="85" t="s">
        <v>93</v>
      </c>
      <c r="B17" s="85"/>
      <c r="C17" s="85"/>
      <c r="D17" s="85"/>
      <c r="E17" s="85"/>
      <c r="F17" s="85"/>
      <c r="G17" s="85"/>
      <c r="H17" s="85"/>
      <c r="I17" s="85"/>
    </row>
  </sheetData>
  <mergeCells count="13">
    <mergeCell ref="A17:I17"/>
    <mergeCell ref="A2:I2"/>
    <mergeCell ref="A16:I16"/>
    <mergeCell ref="A13:I13"/>
    <mergeCell ref="A14:I14"/>
    <mergeCell ref="A15:I15"/>
    <mergeCell ref="E4:E5"/>
    <mergeCell ref="D4:D5"/>
    <mergeCell ref="C4:C5"/>
    <mergeCell ref="B4:B5"/>
    <mergeCell ref="A4:A5"/>
    <mergeCell ref="F4:H4"/>
    <mergeCell ref="I4:I5"/>
  </mergeCells>
  <printOptions horizontalCentered="1"/>
  <pageMargins left="0.23622047244094491" right="0.23622047244094491" top="0.39370078740157483" bottom="0.43307086614173229" header="0.15748031496062992" footer="0.31496062992125984"/>
  <pageSetup paperSize="9" scale="8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2B3D1-EAD6-454E-85F8-4E68F1CEF198}">
  <sheetPr>
    <tabColor rgb="FF934BC9"/>
  </sheetPr>
  <dimension ref="A1:T93"/>
  <sheetViews>
    <sheetView zoomScale="80" zoomScaleNormal="80" workbookViewId="0">
      <pane xSplit="1" ySplit="4" topLeftCell="B47" activePane="bottomRight" state="frozen"/>
      <selection activeCell="J49" sqref="J49"/>
      <selection pane="topRight" activeCell="J49" sqref="J49"/>
      <selection pane="bottomLeft" activeCell="J49" sqref="J49"/>
      <selection pane="bottomRight" activeCell="B56" sqref="B56"/>
    </sheetView>
  </sheetViews>
  <sheetFormatPr defaultColWidth="9.109375" defaultRowHeight="15.6"/>
  <cols>
    <col min="1" max="1" width="30.109375" style="21" customWidth="1"/>
    <col min="2" max="2" width="29.21875" style="22" customWidth="1"/>
    <col min="3" max="3" width="26.6640625" style="2" customWidth="1"/>
    <col min="4" max="4" width="25.33203125" style="22" customWidth="1"/>
    <col min="5" max="5" width="0.77734375" style="51" customWidth="1"/>
    <col min="6" max="6" width="17.33203125" style="2" customWidth="1"/>
    <col min="7" max="7" width="16.88671875" style="2" customWidth="1"/>
    <col min="8" max="8" width="17.77734375" style="2" customWidth="1"/>
    <col min="9" max="9" width="0.77734375" style="51" customWidth="1"/>
    <col min="10" max="10" width="30.109375" style="22" customWidth="1"/>
    <col min="11" max="11" width="26.33203125" style="2" customWidth="1"/>
    <col min="12" max="12" width="24.5546875" style="22" customWidth="1"/>
    <col min="13" max="15" width="11.109375" style="2" bestFit="1" customWidth="1"/>
    <col min="16" max="16" width="11.77734375" style="2" customWidth="1"/>
    <col min="17" max="17" width="11.77734375" style="2" bestFit="1" customWidth="1"/>
    <col min="18" max="211" width="9.109375" style="2"/>
    <col min="212" max="212" width="6.44140625" style="2" customWidth="1"/>
    <col min="213" max="213" width="30.5546875" style="2" customWidth="1"/>
    <col min="214" max="214" width="12.88671875" style="2" customWidth="1"/>
    <col min="215" max="215" width="15.77734375" style="2" customWidth="1"/>
    <col min="216" max="467" width="9.109375" style="2"/>
    <col min="468" max="468" width="6.44140625" style="2" customWidth="1"/>
    <col min="469" max="469" width="30.5546875" style="2" customWidth="1"/>
    <col min="470" max="470" width="12.88671875" style="2" customWidth="1"/>
    <col min="471" max="471" width="15.77734375" style="2" customWidth="1"/>
    <col min="472" max="723" width="9.109375" style="2"/>
    <col min="724" max="724" width="6.44140625" style="2" customWidth="1"/>
    <col min="725" max="725" width="30.5546875" style="2" customWidth="1"/>
    <col min="726" max="726" width="12.88671875" style="2" customWidth="1"/>
    <col min="727" max="727" width="15.77734375" style="2" customWidth="1"/>
    <col min="728" max="979" width="9.109375" style="2"/>
    <col min="980" max="980" width="6.44140625" style="2" customWidth="1"/>
    <col min="981" max="981" width="30.5546875" style="2" customWidth="1"/>
    <col min="982" max="982" width="12.88671875" style="2" customWidth="1"/>
    <col min="983" max="983" width="15.77734375" style="2" customWidth="1"/>
    <col min="984" max="1235" width="9.109375" style="2"/>
    <col min="1236" max="1236" width="6.44140625" style="2" customWidth="1"/>
    <col min="1237" max="1237" width="30.5546875" style="2" customWidth="1"/>
    <col min="1238" max="1238" width="12.88671875" style="2" customWidth="1"/>
    <col min="1239" max="1239" width="15.77734375" style="2" customWidth="1"/>
    <col min="1240" max="1491" width="9.109375" style="2"/>
    <col min="1492" max="1492" width="6.44140625" style="2" customWidth="1"/>
    <col min="1493" max="1493" width="30.5546875" style="2" customWidth="1"/>
    <col min="1494" max="1494" width="12.88671875" style="2" customWidth="1"/>
    <col min="1495" max="1495" width="15.77734375" style="2" customWidth="1"/>
    <col min="1496" max="1747" width="9.109375" style="2"/>
    <col min="1748" max="1748" width="6.44140625" style="2" customWidth="1"/>
    <col min="1749" max="1749" width="30.5546875" style="2" customWidth="1"/>
    <col min="1750" max="1750" width="12.88671875" style="2" customWidth="1"/>
    <col min="1751" max="1751" width="15.77734375" style="2" customWidth="1"/>
    <col min="1752" max="2003" width="9.109375" style="2"/>
    <col min="2004" max="2004" width="6.44140625" style="2" customWidth="1"/>
    <col min="2005" max="2005" width="30.5546875" style="2" customWidth="1"/>
    <col min="2006" max="2006" width="12.88671875" style="2" customWidth="1"/>
    <col min="2007" max="2007" width="15.77734375" style="2" customWidth="1"/>
    <col min="2008" max="2259" width="9.109375" style="2"/>
    <col min="2260" max="2260" width="6.44140625" style="2" customWidth="1"/>
    <col min="2261" max="2261" width="30.5546875" style="2" customWidth="1"/>
    <col min="2262" max="2262" width="12.88671875" style="2" customWidth="1"/>
    <col min="2263" max="2263" width="15.77734375" style="2" customWidth="1"/>
    <col min="2264" max="2515" width="9.109375" style="2"/>
    <col min="2516" max="2516" width="6.44140625" style="2" customWidth="1"/>
    <col min="2517" max="2517" width="30.5546875" style="2" customWidth="1"/>
    <col min="2518" max="2518" width="12.88671875" style="2" customWidth="1"/>
    <col min="2519" max="2519" width="15.77734375" style="2" customWidth="1"/>
    <col min="2520" max="2771" width="9.109375" style="2"/>
    <col min="2772" max="2772" width="6.44140625" style="2" customWidth="1"/>
    <col min="2773" max="2773" width="30.5546875" style="2" customWidth="1"/>
    <col min="2774" max="2774" width="12.88671875" style="2" customWidth="1"/>
    <col min="2775" max="2775" width="15.77734375" style="2" customWidth="1"/>
    <col min="2776" max="3027" width="9.109375" style="2"/>
    <col min="3028" max="3028" width="6.44140625" style="2" customWidth="1"/>
    <col min="3029" max="3029" width="30.5546875" style="2" customWidth="1"/>
    <col min="3030" max="3030" width="12.88671875" style="2" customWidth="1"/>
    <col min="3031" max="3031" width="15.77734375" style="2" customWidth="1"/>
    <col min="3032" max="3283" width="9.109375" style="2"/>
    <col min="3284" max="3284" width="6.44140625" style="2" customWidth="1"/>
    <col min="3285" max="3285" width="30.5546875" style="2" customWidth="1"/>
    <col min="3286" max="3286" width="12.88671875" style="2" customWidth="1"/>
    <col min="3287" max="3287" width="15.77734375" style="2" customWidth="1"/>
    <col min="3288" max="3539" width="9.109375" style="2"/>
    <col min="3540" max="3540" width="6.44140625" style="2" customWidth="1"/>
    <col min="3541" max="3541" width="30.5546875" style="2" customWidth="1"/>
    <col min="3542" max="3542" width="12.88671875" style="2" customWidth="1"/>
    <col min="3543" max="3543" width="15.77734375" style="2" customWidth="1"/>
    <col min="3544" max="3795" width="9.109375" style="2"/>
    <col min="3796" max="3796" width="6.44140625" style="2" customWidth="1"/>
    <col min="3797" max="3797" width="30.5546875" style="2" customWidth="1"/>
    <col min="3798" max="3798" width="12.88671875" style="2" customWidth="1"/>
    <col min="3799" max="3799" width="15.77734375" style="2" customWidth="1"/>
    <col min="3800" max="4051" width="9.109375" style="2"/>
    <col min="4052" max="4052" width="6.44140625" style="2" customWidth="1"/>
    <col min="4053" max="4053" width="30.5546875" style="2" customWidth="1"/>
    <col min="4054" max="4054" width="12.88671875" style="2" customWidth="1"/>
    <col min="4055" max="4055" width="15.77734375" style="2" customWidth="1"/>
    <col min="4056" max="4307" width="9.109375" style="2"/>
    <col min="4308" max="4308" width="6.44140625" style="2" customWidth="1"/>
    <col min="4309" max="4309" width="30.5546875" style="2" customWidth="1"/>
    <col min="4310" max="4310" width="12.88671875" style="2" customWidth="1"/>
    <col min="4311" max="4311" width="15.77734375" style="2" customWidth="1"/>
    <col min="4312" max="4563" width="9.109375" style="2"/>
    <col min="4564" max="4564" width="6.44140625" style="2" customWidth="1"/>
    <col min="4565" max="4565" width="30.5546875" style="2" customWidth="1"/>
    <col min="4566" max="4566" width="12.88671875" style="2" customWidth="1"/>
    <col min="4567" max="4567" width="15.77734375" style="2" customWidth="1"/>
    <col min="4568" max="4819" width="9.109375" style="2"/>
    <col min="4820" max="4820" width="6.44140625" style="2" customWidth="1"/>
    <col min="4821" max="4821" width="30.5546875" style="2" customWidth="1"/>
    <col min="4822" max="4822" width="12.88671875" style="2" customWidth="1"/>
    <col min="4823" max="4823" width="15.77734375" style="2" customWidth="1"/>
    <col min="4824" max="5075" width="9.109375" style="2"/>
    <col min="5076" max="5076" width="6.44140625" style="2" customWidth="1"/>
    <col min="5077" max="5077" width="30.5546875" style="2" customWidth="1"/>
    <col min="5078" max="5078" width="12.88671875" style="2" customWidth="1"/>
    <col min="5079" max="5079" width="15.77734375" style="2" customWidth="1"/>
    <col min="5080" max="5331" width="9.109375" style="2"/>
    <col min="5332" max="5332" width="6.44140625" style="2" customWidth="1"/>
    <col min="5333" max="5333" width="30.5546875" style="2" customWidth="1"/>
    <col min="5334" max="5334" width="12.88671875" style="2" customWidth="1"/>
    <col min="5335" max="5335" width="15.77734375" style="2" customWidth="1"/>
    <col min="5336" max="5587" width="9.109375" style="2"/>
    <col min="5588" max="5588" width="6.44140625" style="2" customWidth="1"/>
    <col min="5589" max="5589" width="30.5546875" style="2" customWidth="1"/>
    <col min="5590" max="5590" width="12.88671875" style="2" customWidth="1"/>
    <col min="5591" max="5591" width="15.77734375" style="2" customWidth="1"/>
    <col min="5592" max="5843" width="9.109375" style="2"/>
    <col min="5844" max="5844" width="6.44140625" style="2" customWidth="1"/>
    <col min="5845" max="5845" width="30.5546875" style="2" customWidth="1"/>
    <col min="5846" max="5846" width="12.88671875" style="2" customWidth="1"/>
    <col min="5847" max="5847" width="15.77734375" style="2" customWidth="1"/>
    <col min="5848" max="6099" width="9.109375" style="2"/>
    <col min="6100" max="6100" width="6.44140625" style="2" customWidth="1"/>
    <col min="6101" max="6101" width="30.5546875" style="2" customWidth="1"/>
    <col min="6102" max="6102" width="12.88671875" style="2" customWidth="1"/>
    <col min="6103" max="6103" width="15.77734375" style="2" customWidth="1"/>
    <col min="6104" max="6355" width="9.109375" style="2"/>
    <col min="6356" max="6356" width="6.44140625" style="2" customWidth="1"/>
    <col min="6357" max="6357" width="30.5546875" style="2" customWidth="1"/>
    <col min="6358" max="6358" width="12.88671875" style="2" customWidth="1"/>
    <col min="6359" max="6359" width="15.77734375" style="2" customWidth="1"/>
    <col min="6360" max="6611" width="9.109375" style="2"/>
    <col min="6612" max="6612" width="6.44140625" style="2" customWidth="1"/>
    <col min="6613" max="6613" width="30.5546875" style="2" customWidth="1"/>
    <col min="6614" max="6614" width="12.88671875" style="2" customWidth="1"/>
    <col min="6615" max="6615" width="15.77734375" style="2" customWidth="1"/>
    <col min="6616" max="6867" width="9.109375" style="2"/>
    <col min="6868" max="6868" width="6.44140625" style="2" customWidth="1"/>
    <col min="6869" max="6869" width="30.5546875" style="2" customWidth="1"/>
    <col min="6870" max="6870" width="12.88671875" style="2" customWidth="1"/>
    <col min="6871" max="6871" width="15.77734375" style="2" customWidth="1"/>
    <col min="6872" max="7123" width="9.109375" style="2"/>
    <col min="7124" max="7124" width="6.44140625" style="2" customWidth="1"/>
    <col min="7125" max="7125" width="30.5546875" style="2" customWidth="1"/>
    <col min="7126" max="7126" width="12.88671875" style="2" customWidth="1"/>
    <col min="7127" max="7127" width="15.77734375" style="2" customWidth="1"/>
    <col min="7128" max="7379" width="9.109375" style="2"/>
    <col min="7380" max="7380" width="6.44140625" style="2" customWidth="1"/>
    <col min="7381" max="7381" width="30.5546875" style="2" customWidth="1"/>
    <col min="7382" max="7382" width="12.88671875" style="2" customWidth="1"/>
    <col min="7383" max="7383" width="15.77734375" style="2" customWidth="1"/>
    <col min="7384" max="7635" width="9.109375" style="2"/>
    <col min="7636" max="7636" width="6.44140625" style="2" customWidth="1"/>
    <col min="7637" max="7637" width="30.5546875" style="2" customWidth="1"/>
    <col min="7638" max="7638" width="12.88671875" style="2" customWidth="1"/>
    <col min="7639" max="7639" width="15.77734375" style="2" customWidth="1"/>
    <col min="7640" max="7891" width="9.109375" style="2"/>
    <col min="7892" max="7892" width="6.44140625" style="2" customWidth="1"/>
    <col min="7893" max="7893" width="30.5546875" style="2" customWidth="1"/>
    <col min="7894" max="7894" width="12.88671875" style="2" customWidth="1"/>
    <col min="7895" max="7895" width="15.77734375" style="2" customWidth="1"/>
    <col min="7896" max="8147" width="9.109375" style="2"/>
    <col min="8148" max="8148" width="6.44140625" style="2" customWidth="1"/>
    <col min="8149" max="8149" width="30.5546875" style="2" customWidth="1"/>
    <col min="8150" max="8150" width="12.88671875" style="2" customWidth="1"/>
    <col min="8151" max="8151" width="15.77734375" style="2" customWidth="1"/>
    <col min="8152" max="8403" width="9.109375" style="2"/>
    <col min="8404" max="8404" width="6.44140625" style="2" customWidth="1"/>
    <col min="8405" max="8405" width="30.5546875" style="2" customWidth="1"/>
    <col min="8406" max="8406" width="12.88671875" style="2" customWidth="1"/>
    <col min="8407" max="8407" width="15.77734375" style="2" customWidth="1"/>
    <col min="8408" max="8659" width="9.109375" style="2"/>
    <col min="8660" max="8660" width="6.44140625" style="2" customWidth="1"/>
    <col min="8661" max="8661" width="30.5546875" style="2" customWidth="1"/>
    <col min="8662" max="8662" width="12.88671875" style="2" customWidth="1"/>
    <col min="8663" max="8663" width="15.77734375" style="2" customWidth="1"/>
    <col min="8664" max="8915" width="9.109375" style="2"/>
    <col min="8916" max="8916" width="6.44140625" style="2" customWidth="1"/>
    <col min="8917" max="8917" width="30.5546875" style="2" customWidth="1"/>
    <col min="8918" max="8918" width="12.88671875" style="2" customWidth="1"/>
    <col min="8919" max="8919" width="15.77734375" style="2" customWidth="1"/>
    <col min="8920" max="9171" width="9.109375" style="2"/>
    <col min="9172" max="9172" width="6.44140625" style="2" customWidth="1"/>
    <col min="9173" max="9173" width="30.5546875" style="2" customWidth="1"/>
    <col min="9174" max="9174" width="12.88671875" style="2" customWidth="1"/>
    <col min="9175" max="9175" width="15.77734375" style="2" customWidth="1"/>
    <col min="9176" max="9427" width="9.109375" style="2"/>
    <col min="9428" max="9428" width="6.44140625" style="2" customWidth="1"/>
    <col min="9429" max="9429" width="30.5546875" style="2" customWidth="1"/>
    <col min="9430" max="9430" width="12.88671875" style="2" customWidth="1"/>
    <col min="9431" max="9431" width="15.77734375" style="2" customWidth="1"/>
    <col min="9432" max="9683" width="9.109375" style="2"/>
    <col min="9684" max="9684" width="6.44140625" style="2" customWidth="1"/>
    <col min="9685" max="9685" width="30.5546875" style="2" customWidth="1"/>
    <col min="9686" max="9686" width="12.88671875" style="2" customWidth="1"/>
    <col min="9687" max="9687" width="15.77734375" style="2" customWidth="1"/>
    <col min="9688" max="9939" width="9.109375" style="2"/>
    <col min="9940" max="9940" width="6.44140625" style="2" customWidth="1"/>
    <col min="9941" max="9941" width="30.5546875" style="2" customWidth="1"/>
    <col min="9942" max="9942" width="12.88671875" style="2" customWidth="1"/>
    <col min="9943" max="9943" width="15.77734375" style="2" customWidth="1"/>
    <col min="9944" max="10195" width="9.109375" style="2"/>
    <col min="10196" max="10196" width="6.44140625" style="2" customWidth="1"/>
    <col min="10197" max="10197" width="30.5546875" style="2" customWidth="1"/>
    <col min="10198" max="10198" width="12.88671875" style="2" customWidth="1"/>
    <col min="10199" max="10199" width="15.77734375" style="2" customWidth="1"/>
    <col min="10200" max="10451" width="9.109375" style="2"/>
    <col min="10452" max="10452" width="6.44140625" style="2" customWidth="1"/>
    <col min="10453" max="10453" width="30.5546875" style="2" customWidth="1"/>
    <col min="10454" max="10454" width="12.88671875" style="2" customWidth="1"/>
    <col min="10455" max="10455" width="15.77734375" style="2" customWidth="1"/>
    <col min="10456" max="10707" width="9.109375" style="2"/>
    <col min="10708" max="10708" width="6.44140625" style="2" customWidth="1"/>
    <col min="10709" max="10709" width="30.5546875" style="2" customWidth="1"/>
    <col min="10710" max="10710" width="12.88671875" style="2" customWidth="1"/>
    <col min="10711" max="10711" width="15.77734375" style="2" customWidth="1"/>
    <col min="10712" max="10963" width="9.109375" style="2"/>
    <col min="10964" max="10964" width="6.44140625" style="2" customWidth="1"/>
    <col min="10965" max="10965" width="30.5546875" style="2" customWidth="1"/>
    <col min="10966" max="10966" width="12.88671875" style="2" customWidth="1"/>
    <col min="10967" max="10967" width="15.77734375" style="2" customWidth="1"/>
    <col min="10968" max="11219" width="9.109375" style="2"/>
    <col min="11220" max="11220" width="6.44140625" style="2" customWidth="1"/>
    <col min="11221" max="11221" width="30.5546875" style="2" customWidth="1"/>
    <col min="11222" max="11222" width="12.88671875" style="2" customWidth="1"/>
    <col min="11223" max="11223" width="15.77734375" style="2" customWidth="1"/>
    <col min="11224" max="11475" width="9.109375" style="2"/>
    <col min="11476" max="11476" width="6.44140625" style="2" customWidth="1"/>
    <col min="11477" max="11477" width="30.5546875" style="2" customWidth="1"/>
    <col min="11478" max="11478" width="12.88671875" style="2" customWidth="1"/>
    <col min="11479" max="11479" width="15.77734375" style="2" customWidth="1"/>
    <col min="11480" max="11731" width="9.109375" style="2"/>
    <col min="11732" max="11732" width="6.44140625" style="2" customWidth="1"/>
    <col min="11733" max="11733" width="30.5546875" style="2" customWidth="1"/>
    <col min="11734" max="11734" width="12.88671875" style="2" customWidth="1"/>
    <col min="11735" max="11735" width="15.77734375" style="2" customWidth="1"/>
    <col min="11736" max="11987" width="9.109375" style="2"/>
    <col min="11988" max="11988" width="6.44140625" style="2" customWidth="1"/>
    <col min="11989" max="11989" width="30.5546875" style="2" customWidth="1"/>
    <col min="11990" max="11990" width="12.88671875" style="2" customWidth="1"/>
    <col min="11991" max="11991" width="15.77734375" style="2" customWidth="1"/>
    <col min="11992" max="12243" width="9.109375" style="2"/>
    <col min="12244" max="12244" width="6.44140625" style="2" customWidth="1"/>
    <col min="12245" max="12245" width="30.5546875" style="2" customWidth="1"/>
    <col min="12246" max="12246" width="12.88671875" style="2" customWidth="1"/>
    <col min="12247" max="12247" width="15.77734375" style="2" customWidth="1"/>
    <col min="12248" max="12499" width="9.109375" style="2"/>
    <col min="12500" max="12500" width="6.44140625" style="2" customWidth="1"/>
    <col min="12501" max="12501" width="30.5546875" style="2" customWidth="1"/>
    <col min="12502" max="12502" width="12.88671875" style="2" customWidth="1"/>
    <col min="12503" max="12503" width="15.77734375" style="2" customWidth="1"/>
    <col min="12504" max="12755" width="9.109375" style="2"/>
    <col min="12756" max="12756" width="6.44140625" style="2" customWidth="1"/>
    <col min="12757" max="12757" width="30.5546875" style="2" customWidth="1"/>
    <col min="12758" max="12758" width="12.88671875" style="2" customWidth="1"/>
    <col min="12759" max="12759" width="15.77734375" style="2" customWidth="1"/>
    <col min="12760" max="13011" width="9.109375" style="2"/>
    <col min="13012" max="13012" width="6.44140625" style="2" customWidth="1"/>
    <col min="13013" max="13013" width="30.5546875" style="2" customWidth="1"/>
    <col min="13014" max="13014" width="12.88671875" style="2" customWidth="1"/>
    <col min="13015" max="13015" width="15.77734375" style="2" customWidth="1"/>
    <col min="13016" max="13267" width="9.109375" style="2"/>
    <col min="13268" max="13268" width="6.44140625" style="2" customWidth="1"/>
    <col min="13269" max="13269" width="30.5546875" style="2" customWidth="1"/>
    <col min="13270" max="13270" width="12.88671875" style="2" customWidth="1"/>
    <col min="13271" max="13271" width="15.77734375" style="2" customWidth="1"/>
    <col min="13272" max="13523" width="9.109375" style="2"/>
    <col min="13524" max="13524" width="6.44140625" style="2" customWidth="1"/>
    <col min="13525" max="13525" width="30.5546875" style="2" customWidth="1"/>
    <col min="13526" max="13526" width="12.88671875" style="2" customWidth="1"/>
    <col min="13527" max="13527" width="15.77734375" style="2" customWidth="1"/>
    <col min="13528" max="13779" width="9.109375" style="2"/>
    <col min="13780" max="13780" width="6.44140625" style="2" customWidth="1"/>
    <col min="13781" max="13781" width="30.5546875" style="2" customWidth="1"/>
    <col min="13782" max="13782" width="12.88671875" style="2" customWidth="1"/>
    <col min="13783" max="13783" width="15.77734375" style="2" customWidth="1"/>
    <col min="13784" max="14035" width="9.109375" style="2"/>
    <col min="14036" max="14036" width="6.44140625" style="2" customWidth="1"/>
    <col min="14037" max="14037" width="30.5546875" style="2" customWidth="1"/>
    <col min="14038" max="14038" width="12.88671875" style="2" customWidth="1"/>
    <col min="14039" max="14039" width="15.77734375" style="2" customWidth="1"/>
    <col min="14040" max="14291" width="9.109375" style="2"/>
    <col min="14292" max="14292" width="6.44140625" style="2" customWidth="1"/>
    <col min="14293" max="14293" width="30.5546875" style="2" customWidth="1"/>
    <col min="14294" max="14294" width="12.88671875" style="2" customWidth="1"/>
    <col min="14295" max="14295" width="15.77734375" style="2" customWidth="1"/>
    <col min="14296" max="14547" width="9.109375" style="2"/>
    <col min="14548" max="14548" width="6.44140625" style="2" customWidth="1"/>
    <col min="14549" max="14549" width="30.5546875" style="2" customWidth="1"/>
    <col min="14550" max="14550" width="12.88671875" style="2" customWidth="1"/>
    <col min="14551" max="14551" width="15.77734375" style="2" customWidth="1"/>
    <col min="14552" max="14803" width="9.109375" style="2"/>
    <col min="14804" max="14804" width="6.44140625" style="2" customWidth="1"/>
    <col min="14805" max="14805" width="30.5546875" style="2" customWidth="1"/>
    <col min="14806" max="14806" width="12.88671875" style="2" customWidth="1"/>
    <col min="14807" max="14807" width="15.77734375" style="2" customWidth="1"/>
    <col min="14808" max="15059" width="9.109375" style="2"/>
    <col min="15060" max="15060" width="6.44140625" style="2" customWidth="1"/>
    <col min="15061" max="15061" width="30.5546875" style="2" customWidth="1"/>
    <col min="15062" max="15062" width="12.88671875" style="2" customWidth="1"/>
    <col min="15063" max="15063" width="15.77734375" style="2" customWidth="1"/>
    <col min="15064" max="15315" width="9.109375" style="2"/>
    <col min="15316" max="15316" width="6.44140625" style="2" customWidth="1"/>
    <col min="15317" max="15317" width="30.5546875" style="2" customWidth="1"/>
    <col min="15318" max="15318" width="12.88671875" style="2" customWidth="1"/>
    <col min="15319" max="15319" width="15.77734375" style="2" customWidth="1"/>
    <col min="15320" max="15571" width="9.109375" style="2"/>
    <col min="15572" max="15572" width="6.44140625" style="2" customWidth="1"/>
    <col min="15573" max="15573" width="30.5546875" style="2" customWidth="1"/>
    <col min="15574" max="15574" width="12.88671875" style="2" customWidth="1"/>
    <col min="15575" max="15575" width="15.77734375" style="2" customWidth="1"/>
    <col min="15576" max="15827" width="9.109375" style="2"/>
    <col min="15828" max="15828" width="6.44140625" style="2" customWidth="1"/>
    <col min="15829" max="15829" width="30.5546875" style="2" customWidth="1"/>
    <col min="15830" max="15830" width="12.88671875" style="2" customWidth="1"/>
    <col min="15831" max="15831" width="15.77734375" style="2" customWidth="1"/>
    <col min="15832" max="16083" width="9.109375" style="2"/>
    <col min="16084" max="16084" width="6.44140625" style="2" customWidth="1"/>
    <col min="16085" max="16085" width="30.5546875" style="2" customWidth="1"/>
    <col min="16086" max="16086" width="12.88671875" style="2" customWidth="1"/>
    <col min="16087" max="16087" width="15.77734375" style="2" customWidth="1"/>
    <col min="16088" max="16384" width="9.109375" style="2"/>
  </cols>
  <sheetData>
    <row r="1" spans="1:20" ht="31.2" customHeight="1">
      <c r="A1" s="95" t="s">
        <v>52</v>
      </c>
      <c r="B1" s="95"/>
      <c r="C1" s="95"/>
      <c r="D1" s="95"/>
      <c r="E1" s="95"/>
      <c r="F1" s="95"/>
      <c r="G1" s="95"/>
      <c r="H1" s="95"/>
      <c r="I1" s="95"/>
      <c r="J1" s="95"/>
      <c r="K1" s="95"/>
      <c r="L1" s="95"/>
    </row>
    <row r="2" spans="1:20" s="34" customFormat="1" ht="41.4" customHeight="1">
      <c r="A2" s="96" t="s">
        <v>85</v>
      </c>
      <c r="B2" s="97"/>
      <c r="C2" s="97"/>
      <c r="D2" s="98"/>
      <c r="E2" s="54"/>
      <c r="F2" s="99" t="s">
        <v>57</v>
      </c>
      <c r="G2" s="100"/>
      <c r="H2" s="101"/>
      <c r="I2" s="54"/>
      <c r="J2" s="96" t="s">
        <v>86</v>
      </c>
      <c r="K2" s="97"/>
      <c r="L2" s="98"/>
    </row>
    <row r="3" spans="1:20" s="1" customFormat="1" ht="18" customHeight="1">
      <c r="A3" s="102" t="s">
        <v>67</v>
      </c>
      <c r="B3" s="102"/>
      <c r="C3" s="102"/>
      <c r="D3" s="102"/>
      <c r="E3" s="102"/>
      <c r="F3" s="102"/>
      <c r="G3" s="102"/>
      <c r="H3" s="102"/>
      <c r="I3" s="102"/>
      <c r="J3" s="102"/>
      <c r="K3" s="102"/>
      <c r="L3" s="102"/>
    </row>
    <row r="4" spans="1:20" s="1" customFormat="1" ht="61.8" customHeight="1">
      <c r="A4" s="4" t="s">
        <v>1</v>
      </c>
      <c r="B4" s="5" t="s">
        <v>53</v>
      </c>
      <c r="C4" s="6" t="s">
        <v>3</v>
      </c>
      <c r="D4" s="24" t="s">
        <v>54</v>
      </c>
      <c r="E4" s="51"/>
      <c r="F4" s="44" t="s">
        <v>77</v>
      </c>
      <c r="G4" s="44" t="s">
        <v>83</v>
      </c>
      <c r="H4" s="44" t="s">
        <v>84</v>
      </c>
      <c r="I4" s="51"/>
      <c r="J4" s="5" t="s">
        <v>53</v>
      </c>
      <c r="K4" s="6" t="s">
        <v>3</v>
      </c>
      <c r="L4" s="24" t="s">
        <v>54</v>
      </c>
    </row>
    <row r="5" spans="1:20" s="1" customFormat="1" ht="19.05" customHeight="1">
      <c r="A5" s="7" t="s">
        <v>4</v>
      </c>
      <c r="B5" s="8">
        <f>+'Lik._6.p., MK_1.p.'!B5+'Lik._7.p., MK_2.p.'!B5+'Lik._8.p., MK_3.p.'!B5+'Lik._9.p., MK_4.p.'!B5</f>
        <v>110708587</v>
      </c>
      <c r="C5" s="9">
        <f>+'Lik._6.p., MK_1.p.'!C5+'Lik._7.p., MK_2.p.'!C5+'Lik._8.p., MK_3.p.'!C5</f>
        <v>813825</v>
      </c>
      <c r="D5" s="8">
        <f>+'Lik._6.p., MK_1.p.'!B5+'Lik._7.p., MK_2.p.'!B5+'Lik._8.p., MK_3.p.'!D5+'Lik._9.p., MK_4.p.'!B5</f>
        <v>114761629</v>
      </c>
      <c r="E5" s="51"/>
      <c r="F5" s="45">
        <f>+'Lik._6.p., MK_1.p.'!E5+'Lik._7.p., MK_2.p.'!E5+'Lik._8.p., MK_3.p.'!F5+'Lik._9.p., MK_4.p.'!D5</f>
        <v>2883201</v>
      </c>
      <c r="G5" s="45">
        <f>+'Lik._6.p., MK_1.p.'!F5+'Lik._7.p., MK_2.p.'!F5+'Lik._8.p., MK_3.p.'!G5+'Lik._9.p., MK_4.p.'!E5</f>
        <v>2404885</v>
      </c>
      <c r="H5" s="45">
        <f>+'Lik._8.p., MK_3.p.'!H5</f>
        <v>56331</v>
      </c>
      <c r="I5" s="51"/>
      <c r="J5" s="8">
        <f>+B5+F5+G5</f>
        <v>115996673</v>
      </c>
      <c r="K5" s="9">
        <f>+'Lik._6.p., MK_1.p.'!I5+'Lik._7.p., MK_2.p.'!I5+'Lik._8.p., MK_3.p.'!K5</f>
        <v>834840</v>
      </c>
      <c r="L5" s="8">
        <f>+D5+F5+G5+H5</f>
        <v>120106046</v>
      </c>
      <c r="T5" s="57"/>
    </row>
    <row r="6" spans="1:20" s="1" customFormat="1" ht="19.05" customHeight="1">
      <c r="A6" s="7" t="s">
        <v>5</v>
      </c>
      <c r="B6" s="8">
        <f>+'Lik._6.p., MK_1.p.'!B6+'Lik._7.p., MK_2.p.'!B6+'Lik._8.p., MK_3.p.'!B6+'Lik._9.p., MK_4.p.'!B6</f>
        <v>16360670</v>
      </c>
      <c r="C6" s="9">
        <f>+'Lik._6.p., MK_1.p.'!C6+'Lik._7.p., MK_2.p.'!C6+'Lik._8.p., MK_3.p.'!C6</f>
        <v>200479</v>
      </c>
      <c r="D6" s="8">
        <f>+'Lik._6.p., MK_1.p.'!B6+'Lik._7.p., MK_2.p.'!B6+'Lik._8.p., MK_3.p.'!D6+'Lik._9.p., MK_4.p.'!B6</f>
        <v>17127056</v>
      </c>
      <c r="E6" s="51"/>
      <c r="F6" s="45">
        <f>+'Lik._6.p., MK_1.p.'!E6+'Lik._7.p., MK_2.p.'!E6+'Lik._8.p., MK_3.p.'!F6+'Lik._9.p., MK_4.p.'!D6</f>
        <v>426028</v>
      </c>
      <c r="G6" s="45">
        <f>+'Lik._6.p., MK_1.p.'!F6+'Lik._7.p., MK_2.p.'!F6+'Lik._8.p., MK_3.p.'!G6+'Lik._9.p., MK_4.p.'!E6</f>
        <v>173332</v>
      </c>
      <c r="H6" s="45">
        <f>+'Lik._8.p., MK_3.p.'!H6</f>
        <v>0</v>
      </c>
      <c r="I6" s="51"/>
      <c r="J6" s="8">
        <f t="shared" ref="J6:J47" si="0">+B6+F6+G6</f>
        <v>16960030</v>
      </c>
      <c r="K6" s="9">
        <f>+'Lik._6.p., MK_1.p.'!I6+'Lik._7.p., MK_2.p.'!I6+'Lik._8.p., MK_3.p.'!K6</f>
        <v>205657</v>
      </c>
      <c r="L6" s="8">
        <f t="shared" ref="L6:L47" si="1">+D6+F6+G6+H6</f>
        <v>17726416</v>
      </c>
      <c r="T6" s="57"/>
    </row>
    <row r="7" spans="1:20" s="1" customFormat="1" ht="19.05" customHeight="1">
      <c r="A7" s="7" t="s">
        <v>6</v>
      </c>
      <c r="B7" s="8">
        <f>+'Lik._6.p., MK_1.p.'!B7+'Lik._7.p., MK_2.p.'!B7+'Lik._8.p., MK_3.p.'!B7+'Lik._9.p., MK_4.p.'!B7</f>
        <v>13595944</v>
      </c>
      <c r="C7" s="9">
        <f>+'Lik._6.p., MK_1.p.'!C7+'Lik._7.p., MK_2.p.'!C7+'Lik._8.p., MK_3.p.'!C7</f>
        <v>40406</v>
      </c>
      <c r="D7" s="8">
        <f>+'Lik._6.p., MK_1.p.'!B7+'Lik._7.p., MK_2.p.'!B7+'Lik._8.p., MK_3.p.'!D7+'Lik._9.p., MK_4.p.'!B7</f>
        <v>14001481</v>
      </c>
      <c r="E7" s="51"/>
      <c r="F7" s="45">
        <f>+'Lik._6.p., MK_1.p.'!E7+'Lik._7.p., MK_2.p.'!E7+'Lik._8.p., MK_3.p.'!F7+'Lik._9.p., MK_4.p.'!D7</f>
        <v>354146</v>
      </c>
      <c r="G7" s="45">
        <f>+'Lik._6.p., MK_1.p.'!F7+'Lik._7.p., MK_2.p.'!F7+'Lik._8.p., MK_3.p.'!G7+'Lik._9.p., MK_4.p.'!E7</f>
        <v>157063</v>
      </c>
      <c r="H7" s="45">
        <f>+'Lik._8.p., MK_3.p.'!H7</f>
        <v>11521</v>
      </c>
      <c r="I7" s="51"/>
      <c r="J7" s="8">
        <f t="shared" si="0"/>
        <v>14107153</v>
      </c>
      <c r="K7" s="9">
        <f>+'Lik._6.p., MK_1.p.'!I7+'Lik._7.p., MK_2.p.'!I7+'Lik._8.p., MK_3.p.'!K7</f>
        <v>41449</v>
      </c>
      <c r="L7" s="8">
        <f t="shared" si="1"/>
        <v>14524211</v>
      </c>
      <c r="T7" s="57"/>
    </row>
    <row r="8" spans="1:20" s="1" customFormat="1" ht="19.05" customHeight="1">
      <c r="A8" s="7" t="s">
        <v>7</v>
      </c>
      <c r="B8" s="8">
        <f>+'Lik._6.p., MK_1.p.'!B8+'Lik._7.p., MK_2.p.'!B8+'Lik._8.p., MK_3.p.'!B8+'Lik._9.p., MK_4.p.'!B8</f>
        <v>7749122</v>
      </c>
      <c r="C8" s="9">
        <f>+'Lik._6.p., MK_1.p.'!C8+'Lik._7.p., MK_2.p.'!C8+'Lik._8.p., MK_3.p.'!C8</f>
        <v>42296</v>
      </c>
      <c r="D8" s="8">
        <f>+'Lik._6.p., MK_1.p.'!B8+'Lik._7.p., MK_2.p.'!B8+'Lik._8.p., MK_3.p.'!D8+'Lik._9.p., MK_4.p.'!B8</f>
        <v>7991491</v>
      </c>
      <c r="E8" s="51"/>
      <c r="F8" s="45">
        <f>+'Lik._6.p., MK_1.p.'!E8+'Lik._7.p., MK_2.p.'!E8+'Lik._8.p., MK_3.p.'!F8+'Lik._9.p., MK_4.p.'!D8</f>
        <v>201748</v>
      </c>
      <c r="G8" s="45">
        <f>+'Lik._6.p., MK_1.p.'!F8+'Lik._7.p., MK_2.p.'!F8+'Lik._8.p., MK_3.p.'!G8+'Lik._9.p., MK_4.p.'!E8</f>
        <v>88441</v>
      </c>
      <c r="H8" s="45">
        <f>+'Lik._8.p., MK_3.p.'!H8</f>
        <v>2551</v>
      </c>
      <c r="I8" s="51"/>
      <c r="J8" s="8">
        <f t="shared" si="0"/>
        <v>8039311</v>
      </c>
      <c r="K8" s="9">
        <f>+'Lik._6.p., MK_1.p.'!I8+'Lik._7.p., MK_2.p.'!I8+'Lik._8.p., MK_3.p.'!K8</f>
        <v>43389</v>
      </c>
      <c r="L8" s="8">
        <f t="shared" si="1"/>
        <v>8284231</v>
      </c>
      <c r="T8" s="57"/>
    </row>
    <row r="9" spans="1:20" s="1" customFormat="1" ht="19.05" customHeight="1">
      <c r="A9" s="7" t="s">
        <v>8</v>
      </c>
      <c r="B9" s="8">
        <f>+'Lik._6.p., MK_1.p.'!B9+'Lik._7.p., MK_2.p.'!B9+'Lik._8.p., MK_3.p.'!B9+'Lik._9.p., MK_4.p.'!B9</f>
        <v>14252084</v>
      </c>
      <c r="C9" s="9">
        <f>+'Lik._6.p., MK_1.p.'!C9+'Lik._7.p., MK_2.p.'!C9+'Lik._8.p., MK_3.p.'!C9</f>
        <v>56912</v>
      </c>
      <c r="D9" s="8">
        <f>+'Lik._6.p., MK_1.p.'!B9+'Lik._7.p., MK_2.p.'!B9+'Lik._8.p., MK_3.p.'!D9+'Lik._9.p., MK_4.p.'!B9</f>
        <v>14907529</v>
      </c>
      <c r="E9" s="51"/>
      <c r="F9" s="45">
        <f>+'Lik._6.p., MK_1.p.'!E9+'Lik._7.p., MK_2.p.'!E9+'Lik._8.p., MK_3.p.'!F9+'Lik._9.p., MK_4.p.'!D9</f>
        <v>371200</v>
      </c>
      <c r="G9" s="45">
        <f>+'Lik._6.p., MK_1.p.'!F9+'Lik._7.p., MK_2.p.'!F9+'Lik._8.p., MK_3.p.'!G9+'Lik._9.p., MK_4.p.'!E9</f>
        <v>156041</v>
      </c>
      <c r="H9" s="45">
        <f>+'Lik._8.p., MK_3.p.'!H9</f>
        <v>2611</v>
      </c>
      <c r="I9" s="51"/>
      <c r="J9" s="8">
        <f t="shared" si="0"/>
        <v>14779325</v>
      </c>
      <c r="K9" s="9">
        <f>+'Lik._6.p., MK_1.p.'!I9+'Lik._7.p., MK_2.p.'!I9+'Lik._8.p., MK_3.p.'!K9</f>
        <v>58381</v>
      </c>
      <c r="L9" s="8">
        <f t="shared" si="1"/>
        <v>15437381</v>
      </c>
      <c r="T9" s="57"/>
    </row>
    <row r="10" spans="1:20" s="1" customFormat="1" ht="19.05" customHeight="1">
      <c r="A10" s="7" t="s">
        <v>9</v>
      </c>
      <c r="B10" s="8">
        <f>+'Lik._6.p., MK_1.p.'!B10+'Lik._7.p., MK_2.p.'!B10+'Lik._8.p., MK_3.p.'!B10+'Lik._9.p., MK_4.p.'!B10</f>
        <v>6706306</v>
      </c>
      <c r="C10" s="9">
        <f>+'Lik._6.p., MK_1.p.'!C10+'Lik._7.p., MK_2.p.'!C10+'Lik._8.p., MK_3.p.'!C10</f>
        <v>55192</v>
      </c>
      <c r="D10" s="8">
        <f>+'Lik._6.p., MK_1.p.'!B10+'Lik._7.p., MK_2.p.'!B10+'Lik._8.p., MK_3.p.'!D10+'Lik._9.p., MK_4.p.'!B10</f>
        <v>7055672</v>
      </c>
      <c r="E10" s="51"/>
      <c r="F10" s="45">
        <f>+'Lik._6.p., MK_1.p.'!E10+'Lik._7.p., MK_2.p.'!E10+'Lik._8.p., MK_3.p.'!F10+'Lik._9.p., MK_4.p.'!D10</f>
        <v>174655</v>
      </c>
      <c r="G10" s="45">
        <f>+'Lik._6.p., MK_1.p.'!F10+'Lik._7.p., MK_2.p.'!F10+'Lik._8.p., MK_3.p.'!G10+'Lik._9.p., MK_4.p.'!E10</f>
        <v>88333</v>
      </c>
      <c r="H10" s="45">
        <f>+'Lik._8.p., MK_3.p.'!H10</f>
        <v>2314</v>
      </c>
      <c r="I10" s="51"/>
      <c r="J10" s="8">
        <f t="shared" si="0"/>
        <v>6969294</v>
      </c>
      <c r="K10" s="9">
        <f>+'Lik._6.p., MK_1.p.'!I10+'Lik._7.p., MK_2.p.'!I10+'Lik._8.p., MK_3.p.'!K10</f>
        <v>56617</v>
      </c>
      <c r="L10" s="8">
        <f t="shared" si="1"/>
        <v>7320974</v>
      </c>
      <c r="T10" s="57"/>
    </row>
    <row r="11" spans="1:20" s="1" customFormat="1" ht="19.05" customHeight="1">
      <c r="A11" s="7" t="s">
        <v>10</v>
      </c>
      <c r="B11" s="8">
        <f>+'Lik._6.p., MK_1.p.'!B11+'Lik._7.p., MK_2.p.'!B11+'Lik._8.p., MK_3.p.'!B11+'Lik._9.p., MK_4.p.'!B11</f>
        <v>6600354</v>
      </c>
      <c r="C11" s="9">
        <f>+'Lik._6.p., MK_1.p.'!C11+'Lik._7.p., MK_2.p.'!C11+'Lik._8.p., MK_3.p.'!C11</f>
        <v>26307</v>
      </c>
      <c r="D11" s="8">
        <f>+'Lik._6.p., MK_1.p.'!B11+'Lik._7.p., MK_2.p.'!B11+'Lik._8.p., MK_3.p.'!D11+'Lik._9.p., MK_4.p.'!B11</f>
        <v>6600354</v>
      </c>
      <c r="E11" s="51"/>
      <c r="F11" s="45">
        <f>+'Lik._6.p., MK_1.p.'!E11+'Lik._7.p., MK_2.p.'!E11+'Lik._8.p., MK_3.p.'!F11+'Lik._9.p., MK_4.p.'!D11</f>
        <v>171745</v>
      </c>
      <c r="G11" s="45">
        <f>+'Lik._6.p., MK_1.p.'!F11+'Lik._7.p., MK_2.p.'!F11+'Lik._8.p., MK_3.p.'!G11+'Lik._9.p., MK_4.p.'!E11</f>
        <v>113070</v>
      </c>
      <c r="H11" s="45">
        <f>+'Lik._8.p., MK_3.p.'!H11</f>
        <v>0</v>
      </c>
      <c r="I11" s="51"/>
      <c r="J11" s="8">
        <f t="shared" si="0"/>
        <v>6885169</v>
      </c>
      <c r="K11" s="9">
        <f>+'Lik._6.p., MK_1.p.'!I11+'Lik._7.p., MK_2.p.'!I11+'Lik._8.p., MK_3.p.'!K11</f>
        <v>26985</v>
      </c>
      <c r="L11" s="8">
        <f t="shared" si="1"/>
        <v>6885169</v>
      </c>
      <c r="T11" s="57"/>
    </row>
    <row r="12" spans="1:20" s="1" customFormat="1" ht="19.05" customHeight="1">
      <c r="A12" s="7" t="s">
        <v>11</v>
      </c>
      <c r="B12" s="8">
        <f>+'Lik._6.p., MK_1.p.'!B12+'Lik._7.p., MK_2.p.'!B12+'Lik._8.p., MK_3.p.'!B12+'Lik._9.p., MK_4.p.'!B12</f>
        <v>7011191</v>
      </c>
      <c r="C12" s="9">
        <f>+'Lik._6.p., MK_1.p.'!C12+'Lik._7.p., MK_2.p.'!C12+'Lik._8.p., MK_3.p.'!C12</f>
        <v>0</v>
      </c>
      <c r="D12" s="8">
        <f>+'Lik._6.p., MK_1.p.'!B12+'Lik._7.p., MK_2.p.'!B12+'Lik._8.p., MK_3.p.'!D12+'Lik._9.p., MK_4.p.'!B12</f>
        <v>7393039</v>
      </c>
      <c r="E12" s="51"/>
      <c r="F12" s="45">
        <f>+'Lik._6.p., MK_1.p.'!E12+'Lik._7.p., MK_2.p.'!E12+'Lik._8.p., MK_3.p.'!F12+'Lik._9.p., MK_4.p.'!D12</f>
        <v>182624</v>
      </c>
      <c r="G12" s="45">
        <f>+'Lik._6.p., MK_1.p.'!F12+'Lik._7.p., MK_2.p.'!F12+'Lik._8.p., MK_3.p.'!G12+'Lik._9.p., MK_4.p.'!E12</f>
        <v>23790</v>
      </c>
      <c r="H12" s="45">
        <f>+'Lik._8.p., MK_3.p.'!H12</f>
        <v>0</v>
      </c>
      <c r="I12" s="51"/>
      <c r="J12" s="8">
        <f t="shared" si="0"/>
        <v>7217605</v>
      </c>
      <c r="K12" s="9">
        <f>+'Lik._6.p., MK_1.p.'!I12+'Lik._7.p., MK_2.p.'!I12+'Lik._8.p., MK_3.p.'!K12</f>
        <v>0</v>
      </c>
      <c r="L12" s="8">
        <f t="shared" si="1"/>
        <v>7599453</v>
      </c>
      <c r="T12" s="57"/>
    </row>
    <row r="13" spans="1:20" s="1" customFormat="1" ht="19.05" customHeight="1">
      <c r="A13" s="7" t="s">
        <v>12</v>
      </c>
      <c r="B13" s="8">
        <f>+'Lik._6.p., MK_1.p.'!B13+'Lik._7.p., MK_2.p.'!B13+'Lik._8.p., MK_3.p.'!B13+'Lik._9.p., MK_4.p.'!B13</f>
        <v>2882153</v>
      </c>
      <c r="C13" s="9">
        <f>+'Lik._6.p., MK_1.p.'!C13+'Lik._7.p., MK_2.p.'!C13+'Lik._8.p., MK_3.p.'!C13</f>
        <v>0</v>
      </c>
      <c r="D13" s="8">
        <f>+'Lik._6.p., MK_1.p.'!B13+'Lik._7.p., MK_2.p.'!B13+'Lik._8.p., MK_3.p.'!D13+'Lik._9.p., MK_4.p.'!B13</f>
        <v>2882153</v>
      </c>
      <c r="E13" s="51"/>
      <c r="F13" s="45">
        <f>+'Lik._6.p., MK_1.p.'!E13+'Lik._7.p., MK_2.p.'!E13+'Lik._8.p., MK_3.p.'!F13+'Lik._9.p., MK_4.p.'!D13</f>
        <v>74990</v>
      </c>
      <c r="G13" s="45">
        <f>+'Lik._6.p., MK_1.p.'!F13+'Lik._7.p., MK_2.p.'!F13+'Lik._8.p., MK_3.p.'!G13+'Lik._9.p., MK_4.p.'!E13</f>
        <v>19150</v>
      </c>
      <c r="H13" s="45">
        <f>+'Lik._8.p., MK_3.p.'!H13</f>
        <v>0</v>
      </c>
      <c r="I13" s="51"/>
      <c r="J13" s="8">
        <f t="shared" si="0"/>
        <v>2976293</v>
      </c>
      <c r="K13" s="9">
        <f>+'Lik._6.p., MK_1.p.'!I13+'Lik._7.p., MK_2.p.'!I13+'Lik._8.p., MK_3.p.'!K13</f>
        <v>0</v>
      </c>
      <c r="L13" s="8">
        <f t="shared" si="1"/>
        <v>2976293</v>
      </c>
      <c r="T13" s="57"/>
    </row>
    <row r="14" spans="1:20" s="1" customFormat="1" ht="19.05" customHeight="1">
      <c r="A14" s="7" t="s">
        <v>13</v>
      </c>
      <c r="B14" s="8">
        <f>+'Lik._6.p., MK_1.p.'!B14+'Lik._7.p., MK_2.p.'!B14+'Lik._8.p., MK_3.p.'!B14+'Lik._9.p., MK_4.p.'!B14</f>
        <v>4823277</v>
      </c>
      <c r="C14" s="9">
        <f>+'Lik._6.p., MK_1.p.'!C14+'Lik._7.p., MK_2.p.'!C14+'Lik._8.p., MK_3.p.'!C14</f>
        <v>22007</v>
      </c>
      <c r="D14" s="8">
        <f>+'Lik._6.p., MK_1.p.'!B14+'Lik._7.p., MK_2.p.'!B14+'Lik._8.p., MK_3.p.'!D14+'Lik._9.p., MK_4.p.'!B14</f>
        <v>5160379</v>
      </c>
      <c r="E14" s="51"/>
      <c r="F14" s="45">
        <f>+'Lik._6.p., MK_1.p.'!E14+'Lik._7.p., MK_2.p.'!E14+'Lik._8.p., MK_3.p.'!F14+'Lik._9.p., MK_4.p.'!D14</f>
        <v>125682</v>
      </c>
      <c r="G14" s="45">
        <f>+'Lik._6.p., MK_1.p.'!F14+'Lik._7.p., MK_2.p.'!F14+'Lik._8.p., MK_3.p.'!G14+'Lik._9.p., MK_4.p.'!E14</f>
        <v>0</v>
      </c>
      <c r="H14" s="45">
        <f>+'Lik._8.p., MK_3.p.'!H14</f>
        <v>0</v>
      </c>
      <c r="I14" s="51"/>
      <c r="J14" s="8">
        <f t="shared" si="0"/>
        <v>4948959</v>
      </c>
      <c r="K14" s="9">
        <f>+'Lik._6.p., MK_1.p.'!I14+'Lik._7.p., MK_2.p.'!I14+'Lik._8.p., MK_3.p.'!K14</f>
        <v>22576</v>
      </c>
      <c r="L14" s="8">
        <f t="shared" si="1"/>
        <v>5286061</v>
      </c>
      <c r="T14" s="57"/>
    </row>
    <row r="15" spans="1:20" s="1" customFormat="1" ht="19.05" customHeight="1">
      <c r="A15" s="7" t="s">
        <v>14</v>
      </c>
      <c r="B15" s="8">
        <f>+'Lik._6.p., MK_1.p.'!B15+'Lik._7.p., MK_2.p.'!B15+'Lik._8.p., MK_3.p.'!B15+'Lik._9.p., MK_4.p.'!B15</f>
        <v>4616985</v>
      </c>
      <c r="C15" s="9">
        <f>+'Lik._6.p., MK_1.p.'!C15+'Lik._7.p., MK_2.p.'!C15+'Lik._8.p., MK_3.p.'!C15</f>
        <v>7565</v>
      </c>
      <c r="D15" s="8">
        <f>+'Lik._6.p., MK_1.p.'!B15+'Lik._7.p., MK_2.p.'!B15+'Lik._8.p., MK_3.p.'!D15+'Lik._9.p., MK_4.p.'!B15</f>
        <v>4616985</v>
      </c>
      <c r="E15" s="51"/>
      <c r="F15" s="45">
        <f>+'Lik._6.p., MK_1.p.'!E15+'Lik._7.p., MK_2.p.'!E15+'Lik._8.p., MK_3.p.'!F15+'Lik._9.p., MK_4.p.'!D15</f>
        <v>120163</v>
      </c>
      <c r="G15" s="45">
        <f>+'Lik._6.p., MK_1.p.'!F15+'Lik._7.p., MK_2.p.'!F15+'Lik._8.p., MK_3.p.'!G15+'Lik._9.p., MK_4.p.'!E15</f>
        <v>21303</v>
      </c>
      <c r="H15" s="45">
        <f>+'Lik._8.p., MK_3.p.'!H15</f>
        <v>0</v>
      </c>
      <c r="I15" s="51"/>
      <c r="J15" s="8">
        <f t="shared" si="0"/>
        <v>4758451</v>
      </c>
      <c r="K15" s="9">
        <f>+'Lik._6.p., MK_1.p.'!I15+'Lik._7.p., MK_2.p.'!I15+'Lik._8.p., MK_3.p.'!K15</f>
        <v>7760</v>
      </c>
      <c r="L15" s="8">
        <f t="shared" si="1"/>
        <v>4758451</v>
      </c>
      <c r="T15" s="57"/>
    </row>
    <row r="16" spans="1:20" s="1" customFormat="1" ht="19.05" customHeight="1">
      <c r="A16" s="7" t="s">
        <v>15</v>
      </c>
      <c r="B16" s="8">
        <f>+'Lik._6.p., MK_1.p.'!B16+'Lik._7.p., MK_2.p.'!B16+'Lik._8.p., MK_3.p.'!B16+'Lik._9.p., MK_4.p.'!B16</f>
        <v>4119625</v>
      </c>
      <c r="C16" s="9">
        <f>+'Lik._6.p., MK_1.p.'!C16+'Lik._7.p., MK_2.p.'!C16+'Lik._8.p., MK_3.p.'!C16</f>
        <v>0</v>
      </c>
      <c r="D16" s="8">
        <f>+'Lik._6.p., MK_1.p.'!B16+'Lik._7.p., MK_2.p.'!B16+'Lik._8.p., MK_3.p.'!D16+'Lik._9.p., MK_4.p.'!B16</f>
        <v>4119625</v>
      </c>
      <c r="E16" s="51"/>
      <c r="F16" s="45">
        <f>+'Lik._6.p., MK_1.p.'!E16+'Lik._7.p., MK_2.p.'!E16+'Lik._8.p., MK_3.p.'!F16+'Lik._9.p., MK_4.p.'!D16</f>
        <v>107222</v>
      </c>
      <c r="G16" s="45">
        <f>+'Lik._6.p., MK_1.p.'!F16+'Lik._7.p., MK_2.p.'!F16+'Lik._8.p., MK_3.p.'!G16+'Lik._9.p., MK_4.p.'!E16</f>
        <v>32301</v>
      </c>
      <c r="H16" s="45">
        <f>+'Lik._8.p., MK_3.p.'!H16</f>
        <v>0</v>
      </c>
      <c r="I16" s="51"/>
      <c r="J16" s="8">
        <f t="shared" si="0"/>
        <v>4259148</v>
      </c>
      <c r="K16" s="9">
        <f>+'Lik._6.p., MK_1.p.'!I16+'Lik._7.p., MK_2.p.'!I16+'Lik._8.p., MK_3.p.'!K16</f>
        <v>0</v>
      </c>
      <c r="L16" s="8">
        <f t="shared" si="1"/>
        <v>4259148</v>
      </c>
      <c r="T16" s="57"/>
    </row>
    <row r="17" spans="1:20" s="1" customFormat="1" ht="19.05" customHeight="1">
      <c r="A17" s="7" t="s">
        <v>16</v>
      </c>
      <c r="B17" s="8">
        <f>+'Lik._6.p., MK_1.p.'!B17+'Lik._7.p., MK_2.p.'!B17+'Lik._8.p., MK_3.p.'!B17+'Lik._9.p., MK_4.p.'!B17</f>
        <v>10613708</v>
      </c>
      <c r="C17" s="9">
        <f>+'Lik._6.p., MK_1.p.'!C17+'Lik._7.p., MK_2.p.'!C17+'Lik._8.p., MK_3.p.'!C17</f>
        <v>85</v>
      </c>
      <c r="D17" s="8">
        <f>+'Lik._6.p., MK_1.p.'!B17+'Lik._7.p., MK_2.p.'!B17+'Lik._8.p., MK_3.p.'!D17+'Lik._9.p., MK_4.p.'!B17</f>
        <v>10988826</v>
      </c>
      <c r="E17" s="51"/>
      <c r="F17" s="45">
        <f>+'Lik._6.p., MK_1.p.'!E17+'Lik._7.p., MK_2.p.'!E17+'Lik._8.p., MK_3.p.'!F17+'Lik._9.p., MK_4.p.'!D17</f>
        <v>276401</v>
      </c>
      <c r="G17" s="45">
        <f>+'Lik._6.p., MK_1.p.'!F17+'Lik._7.p., MK_2.p.'!F17+'Lik._8.p., MK_3.p.'!G17+'Lik._9.p., MK_4.p.'!E17</f>
        <v>62480</v>
      </c>
      <c r="H17" s="45">
        <f>+'Lik._8.p., MK_3.p.'!H17</f>
        <v>0</v>
      </c>
      <c r="I17" s="51"/>
      <c r="J17" s="8">
        <f t="shared" si="0"/>
        <v>10952589</v>
      </c>
      <c r="K17" s="9">
        <f>+'Lik._6.p., MK_1.p.'!I17+'Lik._7.p., MK_2.p.'!I17+'Lik._8.p., MK_3.p.'!K17</f>
        <v>88</v>
      </c>
      <c r="L17" s="8">
        <f t="shared" si="1"/>
        <v>11327707</v>
      </c>
      <c r="T17" s="57"/>
    </row>
    <row r="18" spans="1:20" s="1" customFormat="1" ht="19.05" customHeight="1">
      <c r="A18" s="7" t="s">
        <v>17</v>
      </c>
      <c r="B18" s="8">
        <f>+'Lik._6.p., MK_1.p.'!B18+'Lik._7.p., MK_2.p.'!B18+'Lik._8.p., MK_3.p.'!B18+'Lik._9.p., MK_4.p.'!B18</f>
        <v>10678213</v>
      </c>
      <c r="C18" s="9">
        <f>+'Lik._6.p., MK_1.p.'!C18+'Lik._7.p., MK_2.p.'!C18+'Lik._8.p., MK_3.p.'!C18</f>
        <v>172</v>
      </c>
      <c r="D18" s="8">
        <f>+'Lik._6.p., MK_1.p.'!B18+'Lik._7.p., MK_2.p.'!B18+'Lik._8.p., MK_3.p.'!D18+'Lik._9.p., MK_4.p.'!B18</f>
        <v>11019575</v>
      </c>
      <c r="E18" s="51"/>
      <c r="F18" s="45">
        <f>+'Lik._6.p., MK_1.p.'!E18+'Lik._7.p., MK_2.p.'!E18+'Lik._8.p., MK_3.p.'!F18+'Lik._9.p., MK_4.p.'!D18</f>
        <v>278022</v>
      </c>
      <c r="G18" s="45">
        <f>+'Lik._6.p., MK_1.p.'!F18+'Lik._7.p., MK_2.p.'!F18+'Lik._8.p., MK_3.p.'!G18+'Lik._9.p., MK_4.p.'!E18</f>
        <v>96062</v>
      </c>
      <c r="H18" s="45">
        <f>+'Lik._8.p., MK_3.p.'!H18</f>
        <v>0</v>
      </c>
      <c r="I18" s="51"/>
      <c r="J18" s="8">
        <f t="shared" si="0"/>
        <v>11052297</v>
      </c>
      <c r="K18" s="9">
        <f>+'Lik._6.p., MK_1.p.'!I18+'Lik._7.p., MK_2.p.'!I18+'Lik._8.p., MK_3.p.'!K18</f>
        <v>176</v>
      </c>
      <c r="L18" s="8">
        <f t="shared" si="1"/>
        <v>11393659</v>
      </c>
      <c r="T18" s="57"/>
    </row>
    <row r="19" spans="1:20" s="1" customFormat="1" ht="19.05" customHeight="1">
      <c r="A19" s="7" t="s">
        <v>18</v>
      </c>
      <c r="B19" s="8">
        <f>+'Lik._6.p., MK_1.p.'!B19+'Lik._7.p., MK_2.p.'!B19+'Lik._8.p., MK_3.p.'!B19+'Lik._9.p., MK_4.p.'!B19</f>
        <v>7996196</v>
      </c>
      <c r="C19" s="9">
        <f>+'Lik._6.p., MK_1.p.'!C19+'Lik._7.p., MK_2.p.'!C19+'Lik._8.p., MK_3.p.'!C19</f>
        <v>172</v>
      </c>
      <c r="D19" s="8">
        <f>+'Lik._6.p., MK_1.p.'!B19+'Lik._7.p., MK_2.p.'!B19+'Lik._8.p., MK_3.p.'!D19+'Lik._9.p., MK_4.p.'!B19</f>
        <v>8340476</v>
      </c>
      <c r="E19" s="51"/>
      <c r="F19" s="45">
        <f>+'Lik._6.p., MK_1.p.'!E19+'Lik._7.p., MK_2.p.'!E19+'Lik._8.p., MK_3.p.'!F19+'Lik._9.p., MK_4.p.'!D19</f>
        <v>208227</v>
      </c>
      <c r="G19" s="45">
        <f>+'Lik._6.p., MK_1.p.'!F19+'Lik._7.p., MK_2.p.'!F19+'Lik._8.p., MK_3.p.'!G19+'Lik._9.p., MK_4.p.'!E19</f>
        <v>27222</v>
      </c>
      <c r="H19" s="45">
        <f>+'Lik._8.p., MK_3.p.'!H19</f>
        <v>0</v>
      </c>
      <c r="I19" s="51"/>
      <c r="J19" s="8">
        <f t="shared" si="0"/>
        <v>8231645</v>
      </c>
      <c r="K19" s="9">
        <f>+'Lik._6.p., MK_1.p.'!I19+'Lik._7.p., MK_2.p.'!I19+'Lik._8.p., MK_3.p.'!K19</f>
        <v>176</v>
      </c>
      <c r="L19" s="8">
        <f t="shared" si="1"/>
        <v>8575925</v>
      </c>
      <c r="T19" s="57"/>
    </row>
    <row r="20" spans="1:20" s="1" customFormat="1" ht="19.05" customHeight="1">
      <c r="A20" s="7" t="s">
        <v>19</v>
      </c>
      <c r="B20" s="8">
        <f>+'Lik._6.p., MK_1.p.'!B20+'Lik._7.p., MK_2.p.'!B20+'Lik._8.p., MK_3.p.'!B20+'Lik._9.p., MK_4.p.'!B20</f>
        <v>6846630</v>
      </c>
      <c r="C20" s="9">
        <f>+'Lik._6.p., MK_1.p.'!C20+'Lik._7.p., MK_2.p.'!C20+'Lik._8.p., MK_3.p.'!C20</f>
        <v>0</v>
      </c>
      <c r="D20" s="8">
        <f>+'Lik._6.p., MK_1.p.'!B20+'Lik._7.p., MK_2.p.'!B20+'Lik._8.p., MK_3.p.'!D20+'Lik._9.p., MK_4.p.'!B20</f>
        <v>7027180</v>
      </c>
      <c r="E20" s="51"/>
      <c r="F20" s="45">
        <f>+'Lik._6.p., MK_1.p.'!E20+'Lik._7.p., MK_2.p.'!E20+'Lik._8.p., MK_3.p.'!F20+'Lik._9.p., MK_4.p.'!D20</f>
        <v>178324</v>
      </c>
      <c r="G20" s="45">
        <f>+'Lik._6.p., MK_1.p.'!F20+'Lik._7.p., MK_2.p.'!F20+'Lik._8.p., MK_3.p.'!G20+'Lik._9.p., MK_4.p.'!E20</f>
        <v>70474</v>
      </c>
      <c r="H20" s="45">
        <f>+'Lik._8.p., MK_3.p.'!H20</f>
        <v>0</v>
      </c>
      <c r="I20" s="51"/>
      <c r="J20" s="8">
        <f t="shared" si="0"/>
        <v>7095428</v>
      </c>
      <c r="K20" s="9">
        <f>+'Lik._6.p., MK_1.p.'!I20+'Lik._7.p., MK_2.p.'!I20+'Lik._8.p., MK_3.p.'!K20</f>
        <v>0</v>
      </c>
      <c r="L20" s="8">
        <f t="shared" si="1"/>
        <v>7275978</v>
      </c>
      <c r="T20" s="57"/>
    </row>
    <row r="21" spans="1:20" s="1" customFormat="1" ht="19.05" customHeight="1">
      <c r="A21" s="7" t="s">
        <v>20</v>
      </c>
      <c r="B21" s="8">
        <f>+'Lik._6.p., MK_1.p.'!B21+'Lik._7.p., MK_2.p.'!B21+'Lik._8.p., MK_3.p.'!B21+'Lik._9.p., MK_4.p.'!B21</f>
        <v>4503059</v>
      </c>
      <c r="C21" s="9">
        <f>+'Lik._6.p., MK_1.p.'!C21+'Lik._7.p., MK_2.p.'!C21+'Lik._8.p., MK_3.p.'!C21</f>
        <v>0</v>
      </c>
      <c r="D21" s="8">
        <f>+'Lik._6.p., MK_1.p.'!B21+'Lik._7.p., MK_2.p.'!B21+'Lik._8.p., MK_3.p.'!D21+'Lik._9.p., MK_4.p.'!B21</f>
        <v>4935954</v>
      </c>
      <c r="E21" s="51"/>
      <c r="F21" s="45">
        <f>+'Lik._6.p., MK_1.p.'!E21+'Lik._7.p., MK_2.p.'!E21+'Lik._8.p., MK_3.p.'!F21+'Lik._9.p., MK_4.p.'!D21</f>
        <v>117337</v>
      </c>
      <c r="G21" s="45">
        <f>+'Lik._6.p., MK_1.p.'!F21+'Lik._7.p., MK_2.p.'!F21+'Lik._8.p., MK_3.p.'!G21+'Lik._9.p., MK_4.p.'!E21</f>
        <v>90556</v>
      </c>
      <c r="H21" s="45">
        <f>+'Lik._8.p., MK_3.p.'!H21</f>
        <v>18705</v>
      </c>
      <c r="I21" s="51"/>
      <c r="J21" s="8">
        <f t="shared" si="0"/>
        <v>4710952</v>
      </c>
      <c r="K21" s="9">
        <f>+'Lik._6.p., MK_1.p.'!I21+'Lik._7.p., MK_2.p.'!I21+'Lik._8.p., MK_3.p.'!K21</f>
        <v>0</v>
      </c>
      <c r="L21" s="8">
        <f t="shared" si="1"/>
        <v>5162552</v>
      </c>
      <c r="T21" s="57"/>
    </row>
    <row r="22" spans="1:20" s="1" customFormat="1" ht="19.05" customHeight="1">
      <c r="A22" s="7" t="s">
        <v>21</v>
      </c>
      <c r="B22" s="8">
        <f>+'Lik._6.p., MK_1.p.'!B22+'Lik._7.p., MK_2.p.'!B22+'Lik._8.p., MK_3.p.'!B22+'Lik._9.p., MK_4.p.'!B22</f>
        <v>7956468</v>
      </c>
      <c r="C22" s="9">
        <f>+'Lik._6.p., MK_1.p.'!C22+'Lik._7.p., MK_2.p.'!C22+'Lik._8.p., MK_3.p.'!C22</f>
        <v>2063</v>
      </c>
      <c r="D22" s="8">
        <f>+'Lik._6.p., MK_1.p.'!B22+'Lik._7.p., MK_2.p.'!B22+'Lik._8.p., MK_3.p.'!D22+'Lik._9.p., MK_4.p.'!B22</f>
        <v>8181204</v>
      </c>
      <c r="E22" s="51"/>
      <c r="F22" s="45">
        <f>+'Lik._6.p., MK_1.p.'!E22+'Lik._7.p., MK_2.p.'!E22+'Lik._8.p., MK_3.p.'!F22+'Lik._9.p., MK_4.p.'!D22</f>
        <v>207145</v>
      </c>
      <c r="G22" s="45">
        <f>+'Lik._6.p., MK_1.p.'!F22+'Lik._7.p., MK_2.p.'!F22+'Lik._8.p., MK_3.p.'!G22+'Lik._9.p., MK_4.p.'!E22</f>
        <v>39530</v>
      </c>
      <c r="H22" s="45">
        <f>+'Lik._8.p., MK_3.p.'!H22</f>
        <v>0</v>
      </c>
      <c r="I22" s="51"/>
      <c r="J22" s="8">
        <f t="shared" si="0"/>
        <v>8203143</v>
      </c>
      <c r="K22" s="9">
        <f>+'Lik._6.p., MK_1.p.'!I22+'Lik._7.p., MK_2.p.'!I22+'Lik._8.p., MK_3.p.'!K22</f>
        <v>2116</v>
      </c>
      <c r="L22" s="8">
        <f t="shared" si="1"/>
        <v>8427879</v>
      </c>
      <c r="T22" s="57"/>
    </row>
    <row r="23" spans="1:20" s="1" customFormat="1" ht="19.05" customHeight="1">
      <c r="A23" s="7" t="s">
        <v>22</v>
      </c>
      <c r="B23" s="8">
        <f>+'Lik._6.p., MK_1.p.'!B23+'Lik._7.p., MK_2.p.'!B23+'Lik._8.p., MK_3.p.'!B23+'Lik._9.p., MK_4.p.'!B23</f>
        <v>8748510</v>
      </c>
      <c r="C23" s="9">
        <f>+'Lik._6.p., MK_1.p.'!C23+'Lik._7.p., MK_2.p.'!C23+'Lik._8.p., MK_3.p.'!C23</f>
        <v>11347</v>
      </c>
      <c r="D23" s="8">
        <f>+'Lik._6.p., MK_1.p.'!B23+'Lik._7.p., MK_2.p.'!B23+'Lik._8.p., MK_3.p.'!D23+'Lik._9.p., MK_4.p.'!B23</f>
        <v>8975888</v>
      </c>
      <c r="E23" s="51"/>
      <c r="F23" s="45">
        <f>+'Lik._6.p., MK_1.p.'!E23+'Lik._7.p., MK_2.p.'!E23+'Lik._8.p., MK_3.p.'!F23+'Lik._9.p., MK_4.p.'!D23</f>
        <v>227748</v>
      </c>
      <c r="G23" s="45">
        <f>+'Lik._6.p., MK_1.p.'!F23+'Lik._7.p., MK_2.p.'!F23+'Lik._8.p., MK_3.p.'!G23+'Lik._9.p., MK_4.p.'!E23</f>
        <v>74769</v>
      </c>
      <c r="H23" s="45">
        <f>+'Lik._8.p., MK_3.p.'!H23</f>
        <v>2740</v>
      </c>
      <c r="I23" s="51"/>
      <c r="J23" s="8">
        <f t="shared" si="0"/>
        <v>9051027</v>
      </c>
      <c r="K23" s="9">
        <f>+'Lik._6.p., MK_1.p.'!I23+'Lik._7.p., MK_2.p.'!I23+'Lik._8.p., MK_3.p.'!K23</f>
        <v>11641</v>
      </c>
      <c r="L23" s="8">
        <f t="shared" si="1"/>
        <v>9281145</v>
      </c>
      <c r="T23" s="57"/>
    </row>
    <row r="24" spans="1:20" s="1" customFormat="1" ht="19.05" customHeight="1">
      <c r="A24" s="7" t="s">
        <v>23</v>
      </c>
      <c r="B24" s="8">
        <f>+'Lik._6.p., MK_1.p.'!B24+'Lik._7.p., MK_2.p.'!B24+'Lik._8.p., MK_3.p.'!B24+'Lik._9.p., MK_4.p.'!B24</f>
        <v>3815142</v>
      </c>
      <c r="C24" s="9">
        <f>+'Lik._6.p., MK_1.p.'!C24+'Lik._7.p., MK_2.p.'!C24+'Lik._8.p., MK_3.p.'!C24</f>
        <v>10488</v>
      </c>
      <c r="D24" s="8">
        <f>+'Lik._6.p., MK_1.p.'!B24+'Lik._7.p., MK_2.p.'!B24+'Lik._8.p., MK_3.p.'!D24+'Lik._9.p., MK_4.p.'!B24</f>
        <v>4084174</v>
      </c>
      <c r="E24" s="51"/>
      <c r="F24" s="45">
        <f>+'Lik._6.p., MK_1.p.'!E24+'Lik._7.p., MK_2.p.'!E24+'Lik._8.p., MK_3.p.'!F24+'Lik._9.p., MK_4.p.'!D24</f>
        <v>99390</v>
      </c>
      <c r="G24" s="45">
        <f>+'Lik._6.p., MK_1.p.'!F24+'Lik._7.p., MK_2.p.'!F24+'Lik._8.p., MK_3.p.'!G24+'Lik._9.p., MK_4.p.'!E24</f>
        <v>13402</v>
      </c>
      <c r="H24" s="45">
        <f>+'Lik._8.p., MK_3.p.'!H24</f>
        <v>0</v>
      </c>
      <c r="I24" s="51"/>
      <c r="J24" s="8">
        <f t="shared" si="0"/>
        <v>3927934</v>
      </c>
      <c r="K24" s="9">
        <f>+'Lik._6.p., MK_1.p.'!I24+'Lik._7.p., MK_2.p.'!I24+'Lik._8.p., MK_3.p.'!K24</f>
        <v>10759</v>
      </c>
      <c r="L24" s="8">
        <f t="shared" si="1"/>
        <v>4196966</v>
      </c>
      <c r="T24" s="57"/>
    </row>
    <row r="25" spans="1:20" s="1" customFormat="1" ht="19.05" customHeight="1">
      <c r="A25" s="7" t="s">
        <v>24</v>
      </c>
      <c r="B25" s="8">
        <f>+'Lik._6.p., MK_1.p.'!B25+'Lik._7.p., MK_2.p.'!B25+'Lik._8.p., MK_3.p.'!B25+'Lik._9.p., MK_4.p.'!B25</f>
        <v>7140941</v>
      </c>
      <c r="C25" s="9">
        <f>+'Lik._6.p., MK_1.p.'!C25+'Lik._7.p., MK_2.p.'!C25+'Lik._8.p., MK_3.p.'!C25</f>
        <v>0</v>
      </c>
      <c r="D25" s="8">
        <f>+'Lik._6.p., MK_1.p.'!B25+'Lik._7.p., MK_2.p.'!B25+'Lik._8.p., MK_3.p.'!D25+'Lik._9.p., MK_4.p.'!B25</f>
        <v>7689744</v>
      </c>
      <c r="E25" s="51"/>
      <c r="F25" s="45">
        <f>+'Lik._6.p., MK_1.p.'!E25+'Lik._7.p., MK_2.p.'!E25+'Lik._8.p., MK_3.p.'!F25+'Lik._9.p., MK_4.p.'!D25</f>
        <v>186074</v>
      </c>
      <c r="G25" s="45">
        <f>+'Lik._6.p., MK_1.p.'!F25+'Lik._7.p., MK_2.p.'!F25+'Lik._8.p., MK_3.p.'!G25+'Lik._9.p., MK_4.p.'!E25</f>
        <v>89508</v>
      </c>
      <c r="H25" s="45">
        <f>+'Lik._8.p., MK_3.p.'!H25</f>
        <v>8997</v>
      </c>
      <c r="I25" s="51"/>
      <c r="J25" s="8">
        <f t="shared" si="0"/>
        <v>7416523</v>
      </c>
      <c r="K25" s="9">
        <f>+'Lik._6.p., MK_1.p.'!I25+'Lik._7.p., MK_2.p.'!I25+'Lik._8.p., MK_3.p.'!K25</f>
        <v>0</v>
      </c>
      <c r="L25" s="8">
        <f t="shared" si="1"/>
        <v>7974323</v>
      </c>
      <c r="T25" s="57"/>
    </row>
    <row r="26" spans="1:20" s="1" customFormat="1" ht="19.05" customHeight="1">
      <c r="A26" s="7" t="s">
        <v>25</v>
      </c>
      <c r="B26" s="8">
        <f>+'Lik._6.p., MK_1.p.'!B26+'Lik._7.p., MK_2.p.'!B26+'Lik._8.p., MK_3.p.'!B26+'Lik._9.p., MK_4.p.'!B26</f>
        <v>6439072</v>
      </c>
      <c r="C26" s="9">
        <f>+'Lik._6.p., MK_1.p.'!C26+'Lik._7.p., MK_2.p.'!C26+'Lik._8.p., MK_3.p.'!C26</f>
        <v>3954</v>
      </c>
      <c r="D26" s="8">
        <f>+'Lik._6.p., MK_1.p.'!B26+'Lik._7.p., MK_2.p.'!B26+'Lik._8.p., MK_3.p.'!D26+'Lik._9.p., MK_4.p.'!B26</f>
        <v>6439072</v>
      </c>
      <c r="E26" s="51"/>
      <c r="F26" s="45">
        <f>+'Lik._6.p., MK_1.p.'!E26+'Lik._7.p., MK_2.p.'!E26+'Lik._8.p., MK_3.p.'!F26+'Lik._9.p., MK_4.p.'!D26</f>
        <v>167578</v>
      </c>
      <c r="G26" s="45">
        <f>+'Lik._6.p., MK_1.p.'!F26+'Lik._7.p., MK_2.p.'!F26+'Lik._8.p., MK_3.p.'!G26+'Lik._9.p., MK_4.p.'!E26</f>
        <v>28974</v>
      </c>
      <c r="H26" s="45">
        <f>+'Lik._8.p., MK_3.p.'!H26</f>
        <v>0</v>
      </c>
      <c r="I26" s="51"/>
      <c r="J26" s="8">
        <f t="shared" si="0"/>
        <v>6635624</v>
      </c>
      <c r="K26" s="9">
        <f>+'Lik._6.p., MK_1.p.'!I26+'Lik._7.p., MK_2.p.'!I26+'Lik._8.p., MK_3.p.'!K26</f>
        <v>4057</v>
      </c>
      <c r="L26" s="8">
        <f t="shared" si="1"/>
        <v>6635624</v>
      </c>
      <c r="T26" s="57"/>
    </row>
    <row r="27" spans="1:20" s="1" customFormat="1" ht="19.05" customHeight="1">
      <c r="A27" s="7" t="s">
        <v>26</v>
      </c>
      <c r="B27" s="8">
        <f>+'Lik._6.p., MK_1.p.'!B27+'Lik._7.p., MK_2.p.'!B27+'Lik._8.p., MK_3.p.'!B27+'Lik._9.p., MK_4.p.'!B27</f>
        <v>5337149</v>
      </c>
      <c r="C27" s="9">
        <f>+'Lik._6.p., MK_1.p.'!C27+'Lik._7.p., MK_2.p.'!C27+'Lik._8.p., MK_3.p.'!C27</f>
        <v>0</v>
      </c>
      <c r="D27" s="8">
        <f>+'Lik._6.p., MK_1.p.'!B27+'Lik._7.p., MK_2.p.'!B27+'Lik._8.p., MK_3.p.'!D27+'Lik._9.p., MK_4.p.'!B27</f>
        <v>5594181</v>
      </c>
      <c r="E27" s="51"/>
      <c r="F27" s="45">
        <f>+'Lik._6.p., MK_1.p.'!E27+'Lik._7.p., MK_2.p.'!E27+'Lik._8.p., MK_3.p.'!F27+'Lik._9.p., MK_4.p.'!D27</f>
        <v>138975</v>
      </c>
      <c r="G27" s="45">
        <f>+'Lik._6.p., MK_1.p.'!F27+'Lik._7.p., MK_2.p.'!F27+'Lik._8.p., MK_3.p.'!G27+'Lik._9.p., MK_4.p.'!E27</f>
        <v>45976</v>
      </c>
      <c r="H27" s="45">
        <f>+'Lik._8.p., MK_3.p.'!H27</f>
        <v>0</v>
      </c>
      <c r="I27" s="51"/>
      <c r="J27" s="8">
        <f t="shared" si="0"/>
        <v>5522100</v>
      </c>
      <c r="K27" s="9">
        <f>+'Lik._6.p., MK_1.p.'!I27+'Lik._7.p., MK_2.p.'!I27+'Lik._8.p., MK_3.p.'!K27</f>
        <v>0</v>
      </c>
      <c r="L27" s="8">
        <f t="shared" si="1"/>
        <v>5779132</v>
      </c>
      <c r="T27" s="57"/>
    </row>
    <row r="28" spans="1:20" s="1" customFormat="1" ht="19.05" customHeight="1">
      <c r="A28" s="7" t="s">
        <v>27</v>
      </c>
      <c r="B28" s="8">
        <f>+'Lik._6.p., MK_1.p.'!B28+'Lik._7.p., MK_2.p.'!B28+'Lik._8.p., MK_3.p.'!B28+'Lik._9.p., MK_4.p.'!B28</f>
        <v>2297649</v>
      </c>
      <c r="C28" s="9">
        <f>+'Lik._6.p., MK_1.p.'!C28+'Lik._7.p., MK_2.p.'!C28+'Lik._8.p., MK_3.p.'!C28</f>
        <v>3439</v>
      </c>
      <c r="D28" s="8">
        <f>+'Lik._6.p., MK_1.p.'!B28+'Lik._7.p., MK_2.p.'!B28+'Lik._8.p., MK_3.p.'!D28+'Lik._9.p., MK_4.p.'!B28</f>
        <v>2458461</v>
      </c>
      <c r="E28" s="51"/>
      <c r="F28" s="45">
        <f>+'Lik._6.p., MK_1.p.'!E28+'Lik._7.p., MK_2.p.'!E28+'Lik._8.p., MK_3.p.'!F28+'Lik._9.p., MK_4.p.'!D28</f>
        <v>59859</v>
      </c>
      <c r="G28" s="45">
        <f>+'Lik._6.p., MK_1.p.'!F28+'Lik._7.p., MK_2.p.'!F28+'Lik._8.p., MK_3.p.'!G28+'Lik._9.p., MK_4.p.'!E28</f>
        <v>3087</v>
      </c>
      <c r="H28" s="45">
        <f>+'Lik._8.p., MK_3.p.'!H28</f>
        <v>0</v>
      </c>
      <c r="I28" s="51"/>
      <c r="J28" s="8">
        <f t="shared" si="0"/>
        <v>2360595</v>
      </c>
      <c r="K28" s="9">
        <f>+'Lik._6.p., MK_1.p.'!I28+'Lik._7.p., MK_2.p.'!I28+'Lik._8.p., MK_3.p.'!K28</f>
        <v>3528</v>
      </c>
      <c r="L28" s="8">
        <f t="shared" si="1"/>
        <v>2521407</v>
      </c>
      <c r="T28" s="57"/>
    </row>
    <row r="29" spans="1:20" s="1" customFormat="1" ht="19.05" customHeight="1">
      <c r="A29" s="7" t="s">
        <v>28</v>
      </c>
      <c r="B29" s="8">
        <f>+'Lik._6.p., MK_1.p.'!B29+'Lik._7.p., MK_2.p.'!B29+'Lik._8.p., MK_3.p.'!B29+'Lik._9.p., MK_4.p.'!B29</f>
        <v>3504992</v>
      </c>
      <c r="C29" s="9">
        <f>+'Lik._6.p., MK_1.p.'!C29+'Lik._7.p., MK_2.p.'!C29+'Lik._8.p., MK_3.p.'!C29</f>
        <v>5330</v>
      </c>
      <c r="D29" s="8">
        <f>+'Lik._6.p., MK_1.p.'!B29+'Lik._7.p., MK_2.p.'!B29+'Lik._8.p., MK_3.p.'!D29+'Lik._9.p., MK_4.p.'!B29</f>
        <v>3504992</v>
      </c>
      <c r="E29" s="51"/>
      <c r="F29" s="45">
        <f>+'Lik._6.p., MK_1.p.'!E29+'Lik._7.p., MK_2.p.'!E29+'Lik._8.p., MK_3.p.'!F29+'Lik._9.p., MK_4.p.'!D29</f>
        <v>91207</v>
      </c>
      <c r="G29" s="45">
        <f>+'Lik._6.p., MK_1.p.'!F29+'Lik._7.p., MK_2.p.'!F29+'Lik._8.p., MK_3.p.'!G29+'Lik._9.p., MK_4.p.'!E29</f>
        <v>39054</v>
      </c>
      <c r="H29" s="45">
        <f>+'Lik._8.p., MK_3.p.'!H29</f>
        <v>0</v>
      </c>
      <c r="I29" s="51"/>
      <c r="J29" s="8">
        <f t="shared" si="0"/>
        <v>3635253</v>
      </c>
      <c r="K29" s="9">
        <f>+'Lik._6.p., MK_1.p.'!I29+'Lik._7.p., MK_2.p.'!I29+'Lik._8.p., MK_3.p.'!K29</f>
        <v>5468</v>
      </c>
      <c r="L29" s="8">
        <f t="shared" si="1"/>
        <v>3635253</v>
      </c>
      <c r="T29" s="57"/>
    </row>
    <row r="30" spans="1:20" s="1" customFormat="1" ht="19.05" customHeight="1">
      <c r="A30" s="7" t="s">
        <v>29</v>
      </c>
      <c r="B30" s="8">
        <f>+'Lik._6.p., MK_1.p.'!B30+'Lik._7.p., MK_2.p.'!B30+'Lik._8.p., MK_3.p.'!B30+'Lik._9.p., MK_4.p.'!B30</f>
        <v>6477547</v>
      </c>
      <c r="C30" s="9">
        <f>+'Lik._6.p., MK_1.p.'!C30+'Lik._7.p., MK_2.p.'!C30+'Lik._8.p., MK_3.p.'!C30</f>
        <v>0</v>
      </c>
      <c r="D30" s="8">
        <f>+'Lik._6.p., MK_1.p.'!B30+'Lik._7.p., MK_2.p.'!B30+'Lik._8.p., MK_3.p.'!D30+'Lik._9.p., MK_4.p.'!B30</f>
        <v>6730431</v>
      </c>
      <c r="E30" s="51"/>
      <c r="F30" s="45">
        <f>+'Lik._6.p., MK_1.p.'!E30+'Lik._7.p., MK_2.p.'!E30+'Lik._8.p., MK_3.p.'!F30+'Lik._9.p., MK_4.p.'!D30</f>
        <v>168672</v>
      </c>
      <c r="G30" s="45">
        <f>+'Lik._6.p., MK_1.p.'!F30+'Lik._7.p., MK_2.p.'!F30+'Lik._8.p., MK_3.p.'!G30+'Lik._9.p., MK_4.p.'!E30</f>
        <v>21864</v>
      </c>
      <c r="H30" s="45">
        <f>+'Lik._8.p., MK_3.p.'!H30</f>
        <v>0</v>
      </c>
      <c r="I30" s="51"/>
      <c r="J30" s="8">
        <f t="shared" si="0"/>
        <v>6668083</v>
      </c>
      <c r="K30" s="9">
        <f>+'Lik._6.p., MK_1.p.'!I30+'Lik._7.p., MK_2.p.'!I30+'Lik._8.p., MK_3.p.'!K30</f>
        <v>0</v>
      </c>
      <c r="L30" s="8">
        <f t="shared" si="1"/>
        <v>6920967</v>
      </c>
      <c r="T30" s="57"/>
    </row>
    <row r="31" spans="1:20" s="1" customFormat="1" ht="19.05" customHeight="1">
      <c r="A31" s="7" t="s">
        <v>30</v>
      </c>
      <c r="B31" s="8">
        <f>+'Lik._6.p., MK_1.p.'!B31+'Lik._7.p., MK_2.p.'!B31+'Lik._8.p., MK_3.p.'!B31+'Lik._9.p., MK_4.p.'!B31</f>
        <v>8766611</v>
      </c>
      <c r="C31" s="9">
        <f>+'Lik._6.p., MK_1.p.'!C31+'Lik._7.p., MK_2.p.'!C31+'Lik._8.p., MK_3.p.'!C31</f>
        <v>601</v>
      </c>
      <c r="D31" s="8">
        <f>+'Lik._6.p., MK_1.p.'!B31+'Lik._7.p., MK_2.p.'!B31+'Lik._8.p., MK_3.p.'!D31+'Lik._9.p., MK_4.p.'!B31</f>
        <v>8766611</v>
      </c>
      <c r="E31" s="51"/>
      <c r="F31" s="45">
        <f>+'Lik._6.p., MK_1.p.'!E31+'Lik._7.p., MK_2.p.'!E31+'Lik._8.p., MK_3.p.'!F31+'Lik._9.p., MK_4.p.'!D31</f>
        <v>228152</v>
      </c>
      <c r="G31" s="45">
        <f>+'Lik._6.p., MK_1.p.'!F31+'Lik._7.p., MK_2.p.'!F31+'Lik._8.p., MK_3.p.'!G31+'Lik._9.p., MK_4.p.'!E31</f>
        <v>47924</v>
      </c>
      <c r="H31" s="45">
        <f>+'Lik._8.p., MK_3.p.'!H31</f>
        <v>0</v>
      </c>
      <c r="I31" s="51"/>
      <c r="J31" s="8">
        <f t="shared" si="0"/>
        <v>9042687</v>
      </c>
      <c r="K31" s="9">
        <f>+'Lik._6.p., MK_1.p.'!I31+'Lik._7.p., MK_2.p.'!I31+'Lik._8.p., MK_3.p.'!K31</f>
        <v>616</v>
      </c>
      <c r="L31" s="8">
        <f t="shared" si="1"/>
        <v>9042687</v>
      </c>
      <c r="T31" s="57"/>
    </row>
    <row r="32" spans="1:20" s="1" customFormat="1" ht="19.05" customHeight="1">
      <c r="A32" s="7" t="s">
        <v>31</v>
      </c>
      <c r="B32" s="8">
        <f>+'Lik._6.p., MK_1.p.'!B32+'Lik._7.p., MK_2.p.'!B32+'Lik._8.p., MK_3.p.'!B32+'Lik._9.p., MK_4.p.'!B32</f>
        <v>14705964</v>
      </c>
      <c r="C32" s="9">
        <f>+'Lik._6.p., MK_1.p.'!C32+'Lik._7.p., MK_2.p.'!C32+'Lik._8.p., MK_3.p.'!C32</f>
        <v>17022</v>
      </c>
      <c r="D32" s="8">
        <f>+'Lik._6.p., MK_1.p.'!B32+'Lik._7.p., MK_2.p.'!B32+'Lik._8.p., MK_3.p.'!D32+'Lik._9.p., MK_4.p.'!B32</f>
        <v>14876407</v>
      </c>
      <c r="E32" s="51"/>
      <c r="F32" s="45">
        <f>+'Lik._6.p., MK_1.p.'!E32+'Lik._7.p., MK_2.p.'!E32+'Lik._8.p., MK_3.p.'!F32+'Lik._9.p., MK_4.p.'!D32</f>
        <v>382733</v>
      </c>
      <c r="G32" s="45">
        <f>+'Lik._6.p., MK_1.p.'!F32+'Lik._7.p., MK_2.p.'!F32+'Lik._8.p., MK_3.p.'!G32+'Lik._9.p., MK_4.p.'!E32</f>
        <v>79744</v>
      </c>
      <c r="H32" s="45">
        <f>+'Lik._8.p., MK_3.p.'!H32</f>
        <v>2705</v>
      </c>
      <c r="I32" s="51"/>
      <c r="J32" s="8">
        <f t="shared" si="0"/>
        <v>15168441</v>
      </c>
      <c r="K32" s="9">
        <f>+'Lik._6.p., MK_1.p.'!I32+'Lik._7.p., MK_2.p.'!I32+'Lik._8.p., MK_3.p.'!K32</f>
        <v>17462</v>
      </c>
      <c r="L32" s="8">
        <f t="shared" si="1"/>
        <v>15341589</v>
      </c>
      <c r="T32" s="57"/>
    </row>
    <row r="33" spans="1:20" s="1" customFormat="1" ht="19.05" customHeight="1">
      <c r="A33" s="7" t="s">
        <v>32</v>
      </c>
      <c r="B33" s="8">
        <f>+'Lik._6.p., MK_1.p.'!B33+'Lik._7.p., MK_2.p.'!B33+'Lik._8.p., MK_3.p.'!B33+'Lik._9.p., MK_4.p.'!B33</f>
        <v>3490100</v>
      </c>
      <c r="C33" s="9">
        <f>+'Lik._6.p., MK_1.p.'!C33+'Lik._7.p., MK_2.p.'!C33+'Lik._8.p., MK_3.p.'!C33</f>
        <v>14958</v>
      </c>
      <c r="D33" s="8">
        <f>+'Lik._6.p., MK_1.p.'!B33+'Lik._7.p., MK_2.p.'!B33+'Lik._8.p., MK_3.p.'!D33+'Lik._9.p., MK_4.p.'!B33</f>
        <v>3490100</v>
      </c>
      <c r="E33" s="51"/>
      <c r="F33" s="45">
        <f>+'Lik._6.p., MK_1.p.'!E33+'Lik._7.p., MK_2.p.'!E33+'Lik._8.p., MK_3.p.'!F33+'Lik._9.p., MK_4.p.'!D33</f>
        <v>90820</v>
      </c>
      <c r="G33" s="45">
        <f>+'Lik._6.p., MK_1.p.'!F33+'Lik._7.p., MK_2.p.'!F33+'Lik._8.p., MK_3.p.'!G33+'Lik._9.p., MK_4.p.'!E33</f>
        <v>15022</v>
      </c>
      <c r="H33" s="45">
        <f>+'Lik._8.p., MK_3.p.'!H33</f>
        <v>0</v>
      </c>
      <c r="I33" s="51"/>
      <c r="J33" s="8">
        <f t="shared" si="0"/>
        <v>3595942</v>
      </c>
      <c r="K33" s="9">
        <f>+'Lik._6.p., MK_1.p.'!I33+'Lik._7.p., MK_2.p.'!I33+'Lik._8.p., MK_3.p.'!K33</f>
        <v>15345</v>
      </c>
      <c r="L33" s="8">
        <f t="shared" si="1"/>
        <v>3595942</v>
      </c>
      <c r="T33" s="57"/>
    </row>
    <row r="34" spans="1:20" s="1" customFormat="1" ht="19.05" customHeight="1">
      <c r="A34" s="7" t="s">
        <v>33</v>
      </c>
      <c r="B34" s="8">
        <f>+'Lik._6.p., MK_1.p.'!B34+'Lik._7.p., MK_2.p.'!B34+'Lik._8.p., MK_3.p.'!B34+'Lik._9.p., MK_4.p.'!B34</f>
        <v>2939555</v>
      </c>
      <c r="C34" s="9">
        <f>+'Lik._6.p., MK_1.p.'!C34+'Lik._7.p., MK_2.p.'!C34+'Lik._8.p., MK_3.p.'!C34</f>
        <v>3611</v>
      </c>
      <c r="D34" s="8">
        <f>+'Lik._6.p., MK_1.p.'!B34+'Lik._7.p., MK_2.p.'!B34+'Lik._8.p., MK_3.p.'!D34+'Lik._9.p., MK_4.p.'!B34</f>
        <v>2939555</v>
      </c>
      <c r="E34" s="51"/>
      <c r="F34" s="45">
        <f>+'Lik._6.p., MK_1.p.'!E34+'Lik._7.p., MK_2.p.'!E34+'Lik._8.p., MK_3.p.'!F34+'Lik._9.p., MK_4.p.'!D34</f>
        <v>76490</v>
      </c>
      <c r="G34" s="45">
        <f>+'Lik._6.p., MK_1.p.'!F34+'Lik._7.p., MK_2.p.'!F34+'Lik._8.p., MK_3.p.'!G34+'Lik._9.p., MK_4.p.'!E34</f>
        <v>12712</v>
      </c>
      <c r="H34" s="45">
        <f>+'Lik._8.p., MK_3.p.'!H34</f>
        <v>0</v>
      </c>
      <c r="I34" s="51"/>
      <c r="J34" s="8">
        <f t="shared" si="0"/>
        <v>3028757</v>
      </c>
      <c r="K34" s="9">
        <f>+'Lik._6.p., MK_1.p.'!I34+'Lik._7.p., MK_2.p.'!I34+'Lik._8.p., MK_3.p.'!K34</f>
        <v>3704</v>
      </c>
      <c r="L34" s="8">
        <f t="shared" si="1"/>
        <v>3028757</v>
      </c>
      <c r="T34" s="57"/>
    </row>
    <row r="35" spans="1:20" s="1" customFormat="1" ht="19.05" customHeight="1">
      <c r="A35" s="7" t="s">
        <v>34</v>
      </c>
      <c r="B35" s="8">
        <f>+'Lik._6.p., MK_1.p.'!B35+'Lik._7.p., MK_2.p.'!B35+'Lik._8.p., MK_3.p.'!B35+'Lik._9.p., MK_4.p.'!B35</f>
        <v>5054932</v>
      </c>
      <c r="C35" s="9">
        <f>+'Lik._6.p., MK_1.p.'!C35+'Lik._7.p., MK_2.p.'!C35+'Lik._8.p., MK_3.p.'!C35</f>
        <v>5158</v>
      </c>
      <c r="D35" s="8">
        <f>+'Lik._6.p., MK_1.p.'!B35+'Lik._7.p., MK_2.p.'!B35+'Lik._8.p., MK_3.p.'!D35+'Lik._9.p., MK_4.p.'!B35</f>
        <v>5395648</v>
      </c>
      <c r="E35" s="51"/>
      <c r="F35" s="45">
        <f>+'Lik._6.p., MK_1.p.'!E35+'Lik._7.p., MK_2.p.'!E35+'Lik._8.p., MK_3.p.'!F35+'Lik._9.p., MK_4.p.'!D35</f>
        <v>131688</v>
      </c>
      <c r="G35" s="45">
        <f>+'Lik._6.p., MK_1.p.'!F35+'Lik._7.p., MK_2.p.'!F35+'Lik._8.p., MK_3.p.'!G35+'Lik._9.p., MK_4.p.'!E35</f>
        <v>38898</v>
      </c>
      <c r="H35" s="45">
        <f>+'Lik._8.p., MK_3.p.'!H35</f>
        <v>8048</v>
      </c>
      <c r="I35" s="51"/>
      <c r="J35" s="8">
        <f t="shared" si="0"/>
        <v>5225518</v>
      </c>
      <c r="K35" s="9">
        <f>+'Lik._6.p., MK_1.p.'!I35+'Lik._7.p., MK_2.p.'!I35+'Lik._8.p., MK_3.p.'!K35</f>
        <v>5291</v>
      </c>
      <c r="L35" s="8">
        <f t="shared" si="1"/>
        <v>5574282</v>
      </c>
      <c r="T35" s="57"/>
    </row>
    <row r="36" spans="1:20" s="1" customFormat="1" ht="19.05" customHeight="1">
      <c r="A36" s="7" t="s">
        <v>35</v>
      </c>
      <c r="B36" s="8">
        <f>+'Lik._6.p., MK_1.p.'!B36+'Lik._7.p., MK_2.p.'!B36+'Lik._8.p., MK_3.p.'!B36+'Lik._9.p., MK_4.p.'!B36</f>
        <v>6914437</v>
      </c>
      <c r="C36" s="9">
        <f>+'Lik._6.p., MK_1.p.'!C36+'Lik._7.p., MK_2.p.'!C36+'Lik._8.p., MK_3.p.'!C36</f>
        <v>12724</v>
      </c>
      <c r="D36" s="8">
        <f>+'Lik._6.p., MK_1.p.'!B36+'Lik._7.p., MK_2.p.'!B36+'Lik._8.p., MK_3.p.'!D36+'Lik._9.p., MK_4.p.'!B36</f>
        <v>7233975</v>
      </c>
      <c r="E36" s="51"/>
      <c r="F36" s="45">
        <f>+'Lik._6.p., MK_1.p.'!E36+'Lik._7.p., MK_2.p.'!E36+'Lik._8.p., MK_3.p.'!F36+'Lik._9.p., MK_4.p.'!D36</f>
        <v>180074</v>
      </c>
      <c r="G36" s="45">
        <f>+'Lik._6.p., MK_1.p.'!F36+'Lik._7.p., MK_2.p.'!F36+'Lik._8.p., MK_3.p.'!G36+'Lik._9.p., MK_4.p.'!E36</f>
        <v>43724</v>
      </c>
      <c r="H36" s="45">
        <f>+'Lik._8.p., MK_3.p.'!H36</f>
        <v>2986</v>
      </c>
      <c r="I36" s="51"/>
      <c r="J36" s="8">
        <f t="shared" si="0"/>
        <v>7138235</v>
      </c>
      <c r="K36" s="9">
        <f>+'Lik._6.p., MK_1.p.'!I36+'Lik._7.p., MK_2.p.'!I36+'Lik._8.p., MK_3.p.'!K36</f>
        <v>13052</v>
      </c>
      <c r="L36" s="8">
        <f t="shared" si="1"/>
        <v>7460759</v>
      </c>
      <c r="T36" s="57"/>
    </row>
    <row r="37" spans="1:20" s="1" customFormat="1" ht="19.05" customHeight="1">
      <c r="A37" s="7" t="s">
        <v>36</v>
      </c>
      <c r="B37" s="8">
        <f>+'Lik._6.p., MK_1.p.'!B37+'Lik._7.p., MK_2.p.'!B37+'Lik._8.p., MK_3.p.'!B37+'Lik._9.p., MK_4.p.'!B37</f>
        <v>3852952</v>
      </c>
      <c r="C37" s="9">
        <f>+'Lik._6.p., MK_1.p.'!C37+'Lik._7.p., MK_2.p.'!C37+'Lik._8.p., MK_3.p.'!C37</f>
        <v>15646</v>
      </c>
      <c r="D37" s="8">
        <f>+'Lik._6.p., MK_1.p.'!B37+'Lik._7.p., MK_2.p.'!B37+'Lik._8.p., MK_3.p.'!D37+'Lik._9.p., MK_4.p.'!B37</f>
        <v>3852952</v>
      </c>
      <c r="E37" s="51"/>
      <c r="F37" s="45">
        <f>+'Lik._6.p., MK_1.p.'!E37+'Lik._7.p., MK_2.p.'!E37+'Lik._8.p., MK_3.p.'!F37+'Lik._9.p., MK_4.p.'!D37</f>
        <v>100269</v>
      </c>
      <c r="G37" s="45">
        <f>+'Lik._6.p., MK_1.p.'!F37+'Lik._7.p., MK_2.p.'!F37+'Lik._8.p., MK_3.p.'!G37+'Lik._9.p., MK_4.p.'!E37</f>
        <v>20090</v>
      </c>
      <c r="H37" s="45">
        <f>+'Lik._8.p., MK_3.p.'!H37</f>
        <v>0</v>
      </c>
      <c r="I37" s="51"/>
      <c r="J37" s="8">
        <f t="shared" si="0"/>
        <v>3973311</v>
      </c>
      <c r="K37" s="9">
        <f>+'Lik._6.p., MK_1.p.'!I37+'Lik._7.p., MK_2.p.'!I37+'Lik._8.p., MK_3.p.'!K37</f>
        <v>16050</v>
      </c>
      <c r="L37" s="8">
        <f t="shared" si="1"/>
        <v>3973311</v>
      </c>
      <c r="T37" s="57"/>
    </row>
    <row r="38" spans="1:20" s="1" customFormat="1" ht="19.05" customHeight="1">
      <c r="A38" s="7" t="s">
        <v>37</v>
      </c>
      <c r="B38" s="8">
        <f>+'Lik._6.p., MK_1.p.'!B38+'Lik._7.p., MK_2.p.'!B38+'Lik._8.p., MK_3.p.'!B38+'Lik._9.p., MK_4.p.'!B38</f>
        <v>6882346</v>
      </c>
      <c r="C38" s="9">
        <f>+'Lik._6.p., MK_1.p.'!C38+'Lik._7.p., MK_2.p.'!C38+'Lik._8.p., MK_3.p.'!C38</f>
        <v>1032</v>
      </c>
      <c r="D38" s="8">
        <f>+'Lik._6.p., MK_1.p.'!B38+'Lik._7.p., MK_2.p.'!B38+'Lik._8.p., MK_3.p.'!D38+'Lik._9.p., MK_4.p.'!B38</f>
        <v>7444448</v>
      </c>
      <c r="E38" s="51"/>
      <c r="F38" s="45">
        <f>+'Lik._6.p., MK_1.p.'!E38+'Lik._7.p., MK_2.p.'!E38+'Lik._8.p., MK_3.p.'!F38+'Lik._9.p., MK_4.p.'!D38</f>
        <v>179258</v>
      </c>
      <c r="G38" s="45">
        <f>+'Lik._6.p., MK_1.p.'!F38+'Lik._7.p., MK_2.p.'!F38+'Lik._8.p., MK_3.p.'!G38+'Lik._9.p., MK_4.p.'!E38</f>
        <v>38400</v>
      </c>
      <c r="H38" s="45">
        <f>+'Lik._8.p., MK_3.p.'!H38</f>
        <v>6800</v>
      </c>
      <c r="I38" s="51"/>
      <c r="J38" s="8">
        <f t="shared" si="0"/>
        <v>7100004</v>
      </c>
      <c r="K38" s="9">
        <f>+'Lik._6.p., MK_1.p.'!I38+'Lik._7.p., MK_2.p.'!I38+'Lik._8.p., MK_3.p.'!K38</f>
        <v>1059</v>
      </c>
      <c r="L38" s="8">
        <f t="shared" si="1"/>
        <v>7668906</v>
      </c>
      <c r="T38" s="57"/>
    </row>
    <row r="39" spans="1:20" s="1" customFormat="1" ht="19.05" customHeight="1">
      <c r="A39" s="7" t="s">
        <v>38</v>
      </c>
      <c r="B39" s="8">
        <f>+'Lik._6.p., MK_1.p.'!B39+'Lik._7.p., MK_2.p.'!B39+'Lik._8.p., MK_3.p.'!B39+'Lik._9.p., MK_4.p.'!B39</f>
        <v>1548625</v>
      </c>
      <c r="C39" s="9">
        <f>+'Lik._6.p., MK_1.p.'!C39+'Lik._7.p., MK_2.p.'!C39+'Lik._8.p., MK_3.p.'!C39</f>
        <v>0</v>
      </c>
      <c r="D39" s="8">
        <f>+'Lik._6.p., MK_1.p.'!B39+'Lik._7.p., MK_2.p.'!B39+'Lik._8.p., MK_3.p.'!D39+'Lik._9.p., MK_4.p.'!B39</f>
        <v>1548625</v>
      </c>
      <c r="E39" s="51"/>
      <c r="F39" s="45">
        <f>+'Lik._6.p., MK_1.p.'!E39+'Lik._7.p., MK_2.p.'!E39+'Lik._8.p., MK_3.p.'!F39+'Lik._9.p., MK_4.p.'!D39</f>
        <v>40301</v>
      </c>
      <c r="G39" s="45">
        <f>+'Lik._6.p., MK_1.p.'!F39+'Lik._7.p., MK_2.p.'!F39+'Lik._8.p., MK_3.p.'!G39+'Lik._9.p., MK_4.p.'!E39</f>
        <v>8591</v>
      </c>
      <c r="H39" s="45">
        <f>+'Lik._8.p., MK_3.p.'!H39</f>
        <v>0</v>
      </c>
      <c r="I39" s="51"/>
      <c r="J39" s="8">
        <f t="shared" si="0"/>
        <v>1597517</v>
      </c>
      <c r="K39" s="9">
        <f>+'Lik._6.p., MK_1.p.'!I39+'Lik._7.p., MK_2.p.'!I39+'Lik._8.p., MK_3.p.'!K39</f>
        <v>0</v>
      </c>
      <c r="L39" s="8">
        <f t="shared" si="1"/>
        <v>1597517</v>
      </c>
      <c r="T39" s="57"/>
    </row>
    <row r="40" spans="1:20" s="1" customFormat="1" ht="19.05" customHeight="1">
      <c r="A40" s="7" t="s">
        <v>39</v>
      </c>
      <c r="B40" s="8">
        <f>+'Lik._6.p., MK_1.p.'!B40+'Lik._7.p., MK_2.p.'!B40+'Lik._8.p., MK_3.p.'!B40+'Lik._9.p., MK_4.p.'!B40</f>
        <v>8254328</v>
      </c>
      <c r="C40" s="9">
        <f>+'Lik._6.p., MK_1.p.'!C40+'Lik._7.p., MK_2.p.'!C40+'Lik._8.p., MK_3.p.'!C40</f>
        <v>0</v>
      </c>
      <c r="D40" s="8">
        <f>+'Lik._6.p., MK_1.p.'!B40+'Lik._7.p., MK_2.p.'!B40+'Lik._8.p., MK_3.p.'!D40+'Lik._9.p., MK_4.p.'!B40</f>
        <v>8254328</v>
      </c>
      <c r="E40" s="51"/>
      <c r="F40" s="45">
        <f>+'Lik._6.p., MK_1.p.'!E40+'Lik._7.p., MK_2.p.'!E40+'Lik._8.p., MK_3.p.'!F40+'Lik._9.p., MK_4.p.'!D40</f>
        <v>214784</v>
      </c>
      <c r="G40" s="45">
        <f>+'Lik._6.p., MK_1.p.'!F40+'Lik._7.p., MK_2.p.'!F40+'Lik._8.p., MK_3.p.'!G40+'Lik._9.p., MK_4.p.'!E40</f>
        <v>64798</v>
      </c>
      <c r="H40" s="45">
        <f>+'Lik._8.p., MK_3.p.'!H40</f>
        <v>0</v>
      </c>
      <c r="I40" s="51"/>
      <c r="J40" s="8">
        <f t="shared" si="0"/>
        <v>8533910</v>
      </c>
      <c r="K40" s="9">
        <f>+'Lik._6.p., MK_1.p.'!I40+'Lik._7.p., MK_2.p.'!I40+'Lik._8.p., MK_3.p.'!K40</f>
        <v>0</v>
      </c>
      <c r="L40" s="8">
        <f t="shared" si="1"/>
        <v>8533910</v>
      </c>
      <c r="T40" s="57"/>
    </row>
    <row r="41" spans="1:20" s="1" customFormat="1" ht="19.05" customHeight="1">
      <c r="A41" s="7" t="s">
        <v>40</v>
      </c>
      <c r="B41" s="8">
        <f>+'Lik._6.p., MK_1.p.'!B41+'Lik._7.p., MK_2.p.'!B41+'Lik._8.p., MK_3.p.'!B41+'Lik._9.p., MK_4.p.'!B41</f>
        <v>4836369</v>
      </c>
      <c r="C41" s="9">
        <f>+'Lik._6.p., MK_1.p.'!C41+'Lik._7.p., MK_2.p.'!C41+'Lik._8.p., MK_3.p.'!C41</f>
        <v>0</v>
      </c>
      <c r="D41" s="8">
        <f>+'Lik._6.p., MK_1.p.'!B41+'Lik._7.p., MK_2.p.'!B41+'Lik._8.p., MK_3.p.'!D41+'Lik._9.p., MK_4.p.'!B41</f>
        <v>5246732</v>
      </c>
      <c r="E41" s="51"/>
      <c r="F41" s="45">
        <f>+'Lik._6.p., MK_1.p.'!E41+'Lik._7.p., MK_2.p.'!E41+'Lik._8.p., MK_3.p.'!F41+'Lik._9.p., MK_4.p.'!D41</f>
        <v>126040</v>
      </c>
      <c r="G41" s="45">
        <f>+'Lik._6.p., MK_1.p.'!F41+'Lik._7.p., MK_2.p.'!F41+'Lik._8.p., MK_3.p.'!G41+'Lik._9.p., MK_4.p.'!E41</f>
        <v>36534</v>
      </c>
      <c r="H41" s="45">
        <f>+'Lik._8.p., MK_3.p.'!H41</f>
        <v>2995</v>
      </c>
      <c r="I41" s="51"/>
      <c r="J41" s="8">
        <f t="shared" si="0"/>
        <v>4998943</v>
      </c>
      <c r="K41" s="9">
        <f>+'Lik._6.p., MK_1.p.'!I41+'Lik._7.p., MK_2.p.'!I41+'Lik._8.p., MK_3.p.'!K41</f>
        <v>0</v>
      </c>
      <c r="L41" s="8">
        <f t="shared" si="1"/>
        <v>5412301</v>
      </c>
      <c r="T41" s="57"/>
    </row>
    <row r="42" spans="1:20" s="1" customFormat="1" ht="19.05" customHeight="1">
      <c r="A42" s="7" t="s">
        <v>41</v>
      </c>
      <c r="B42" s="8">
        <f>+'Lik._6.p., MK_1.p.'!B42+'Lik._7.p., MK_2.p.'!B42+'Lik._8.p., MK_3.p.'!B42+'Lik._9.p., MK_4.p.'!B42</f>
        <v>7890329</v>
      </c>
      <c r="C42" s="9">
        <f>+'Lik._6.p., MK_1.p.'!C42+'Lik._7.p., MK_2.p.'!C42+'Lik._8.p., MK_3.p.'!C42</f>
        <v>0</v>
      </c>
      <c r="D42" s="8">
        <f>+'Lik._6.p., MK_1.p.'!B42+'Lik._7.p., MK_2.p.'!B42+'Lik._8.p., MK_3.p.'!D42+'Lik._9.p., MK_4.p.'!B42</f>
        <v>8066729</v>
      </c>
      <c r="E42" s="51"/>
      <c r="F42" s="45">
        <f>+'Lik._6.p., MK_1.p.'!E42+'Lik._7.p., MK_2.p.'!E42+'Lik._8.p., MK_3.p.'!F42+'Lik._9.p., MK_4.p.'!D42</f>
        <v>205383</v>
      </c>
      <c r="G42" s="45">
        <f>+'Lik._6.p., MK_1.p.'!F42+'Lik._7.p., MK_2.p.'!F42+'Lik._8.p., MK_3.p.'!G42+'Lik._9.p., MK_4.p.'!E42</f>
        <v>15187</v>
      </c>
      <c r="H42" s="45">
        <f>+'Lik._8.p., MK_3.p.'!H42</f>
        <v>0</v>
      </c>
      <c r="I42" s="51"/>
      <c r="J42" s="8">
        <f t="shared" si="0"/>
        <v>8110899</v>
      </c>
      <c r="K42" s="9">
        <f>+'Lik._6.p., MK_1.p.'!I42+'Lik._7.p., MK_2.p.'!I42+'Lik._8.p., MK_3.p.'!K42</f>
        <v>0</v>
      </c>
      <c r="L42" s="8">
        <f t="shared" si="1"/>
        <v>8287299</v>
      </c>
      <c r="T42" s="57"/>
    </row>
    <row r="43" spans="1:20" s="1" customFormat="1" ht="19.05" customHeight="1">
      <c r="A43" s="7" t="s">
        <v>42</v>
      </c>
      <c r="B43" s="8">
        <f>+'Lik._6.p., MK_1.p.'!B43+'Lik._7.p., MK_2.p.'!B43+'Lik._8.p., MK_3.p.'!B43+'Lik._9.p., MK_4.p.'!B43</f>
        <v>11064486</v>
      </c>
      <c r="C43" s="9">
        <f>+'Lik._6.p., MK_1.p.'!C43+'Lik._7.p., MK_2.p.'!C43+'Lik._8.p., MK_3.p.'!C43</f>
        <v>0</v>
      </c>
      <c r="D43" s="8">
        <f>+'Lik._6.p., MK_1.p.'!B43+'Lik._7.p., MK_2.p.'!B43+'Lik._8.p., MK_3.p.'!D43+'Lik._9.p., MK_4.p.'!B43</f>
        <v>11607744</v>
      </c>
      <c r="E43" s="51"/>
      <c r="F43" s="45">
        <f>+'Lik._6.p., MK_1.p.'!E43+'Lik._7.p., MK_2.p.'!E43+'Lik._8.p., MK_3.p.'!F43+'Lik._9.p., MK_4.p.'!D43</f>
        <v>288082</v>
      </c>
      <c r="G43" s="45">
        <f>+'Lik._6.p., MK_1.p.'!F43+'Lik._7.p., MK_2.p.'!F43+'Lik._8.p., MK_3.p.'!G43+'Lik._9.p., MK_4.p.'!E43</f>
        <v>93978</v>
      </c>
      <c r="H43" s="45">
        <f>+'Lik._8.p., MK_3.p.'!H43</f>
        <v>7476</v>
      </c>
      <c r="I43" s="51"/>
      <c r="J43" s="8">
        <f t="shared" si="0"/>
        <v>11446546</v>
      </c>
      <c r="K43" s="9">
        <f>+'Lik._6.p., MK_1.p.'!I43+'Lik._7.p., MK_2.p.'!I43+'Lik._8.p., MK_3.p.'!K43</f>
        <v>0</v>
      </c>
      <c r="L43" s="8">
        <f t="shared" si="1"/>
        <v>11997280</v>
      </c>
      <c r="T43" s="57"/>
    </row>
    <row r="44" spans="1:20" s="1" customFormat="1" ht="19.05" customHeight="1">
      <c r="A44" s="7" t="s">
        <v>43</v>
      </c>
      <c r="B44" s="8">
        <f>+'Lik._6.p., MK_1.p.'!B44+'Lik._7.p., MK_2.p.'!B44+'Lik._8.p., MK_3.p.'!B44+'Lik._9.p., MK_4.p.'!B44</f>
        <v>1576385</v>
      </c>
      <c r="C44" s="9">
        <f>+'Lik._6.p., MK_1.p.'!C44+'Lik._7.p., MK_2.p.'!C44+'Lik._8.p., MK_3.p.'!C44</f>
        <v>0</v>
      </c>
      <c r="D44" s="8">
        <f>+'Lik._6.p., MK_1.p.'!B44+'Lik._7.p., MK_2.p.'!B44+'Lik._8.p., MK_3.p.'!D44+'Lik._9.p., MK_4.p.'!B44</f>
        <v>1576385</v>
      </c>
      <c r="E44" s="51"/>
      <c r="F44" s="45">
        <f>+'Lik._6.p., MK_1.p.'!E44+'Lik._7.p., MK_2.p.'!E44+'Lik._8.p., MK_3.p.'!F44+'Lik._9.p., MK_4.p.'!D44</f>
        <v>41017</v>
      </c>
      <c r="G44" s="45">
        <f>+'Lik._6.p., MK_1.p.'!F44+'Lik._7.p., MK_2.p.'!F44+'Lik._8.p., MK_3.p.'!G44+'Lik._9.p., MK_4.p.'!E44</f>
        <v>14681</v>
      </c>
      <c r="H44" s="45">
        <f>+'Lik._8.p., MK_3.p.'!H44</f>
        <v>0</v>
      </c>
      <c r="I44" s="51"/>
      <c r="J44" s="8">
        <f t="shared" si="0"/>
        <v>1632083</v>
      </c>
      <c r="K44" s="9">
        <f>+'Lik._6.p., MK_1.p.'!I44+'Lik._7.p., MK_2.p.'!I44+'Lik._8.p., MK_3.p.'!K44</f>
        <v>0</v>
      </c>
      <c r="L44" s="8">
        <f t="shared" si="1"/>
        <v>1632083</v>
      </c>
      <c r="T44" s="57"/>
    </row>
    <row r="45" spans="1:20" s="1" customFormat="1" ht="19.05" customHeight="1">
      <c r="A45" s="7" t="s">
        <v>44</v>
      </c>
      <c r="B45" s="8">
        <f>+'Lik._6.p., MK_1.p.'!B45+'Lik._7.p., MK_2.p.'!B45+'Lik._8.p., MK_3.p.'!B45+'Lik._9.p., MK_4.p.'!B45</f>
        <v>13990009</v>
      </c>
      <c r="C45" s="9">
        <f>+'Lik._6.p., MK_1.p.'!C45+'Lik._7.p., MK_2.p.'!C45+'Lik._8.p., MK_3.p.'!C45</f>
        <v>7511</v>
      </c>
      <c r="D45" s="8">
        <f>+'Lik._6.p., MK_1.p.'!B45+'Lik._7.p., MK_2.p.'!B45+'Lik._8.p., MK_3.p.'!D45+'Lik._9.p., MK_4.p.'!B45</f>
        <v>14935599</v>
      </c>
      <c r="E45" s="51"/>
      <c r="F45" s="45">
        <f>+'Lik._6.p., MK_1.p.'!E45+'Lik._7.p., MK_2.p.'!E45+'Lik._8.p., MK_3.p.'!F45+'Lik._9.p., MK_4.p.'!D45</f>
        <v>364416</v>
      </c>
      <c r="G45" s="45">
        <f>+'Lik._6.p., MK_1.p.'!F45+'Lik._7.p., MK_2.p.'!F45+'Lik._8.p., MK_3.p.'!G45+'Lik._9.p., MK_4.p.'!E45</f>
        <v>75579</v>
      </c>
      <c r="H45" s="45">
        <f>+'Lik._8.p., MK_3.p.'!H45</f>
        <v>0</v>
      </c>
      <c r="I45" s="51"/>
      <c r="J45" s="8">
        <f t="shared" si="0"/>
        <v>14430004</v>
      </c>
      <c r="K45" s="9">
        <f>+'Lik._6.p., MK_1.p.'!I45+'Lik._7.p., MK_2.p.'!I45+'Lik._8.p., MK_3.p.'!K45</f>
        <v>7705</v>
      </c>
      <c r="L45" s="8">
        <f t="shared" si="1"/>
        <v>15375594</v>
      </c>
      <c r="T45" s="57"/>
    </row>
    <row r="46" spans="1:20" s="1" customFormat="1" ht="19.05" customHeight="1">
      <c r="A46" s="7" t="s">
        <v>45</v>
      </c>
      <c r="B46" s="8">
        <f>+'Lik._6.p., MK_1.p.'!B46+'Lik._7.p., MK_2.p.'!B46+'Lik._8.p., MK_3.p.'!B46+'Lik._9.p., MK_4.p.'!B46</f>
        <v>551063</v>
      </c>
      <c r="C46" s="9">
        <f>+'Lik._6.p., MK_1.p.'!C46+'Lik._7.p., MK_2.p.'!C46+'Lik._8.p., MK_3.p.'!C46</f>
        <v>0</v>
      </c>
      <c r="D46" s="8">
        <f>+'Lik._6.p., MK_1.p.'!B46+'Lik._7.p., MK_2.p.'!B46+'Lik._8.p., MK_3.p.'!D46+'Lik._9.p., MK_4.p.'!B46</f>
        <v>551063</v>
      </c>
      <c r="E46" s="51"/>
      <c r="F46" s="45">
        <f>+'Lik._6.p., MK_1.p.'!E46+'Lik._7.p., MK_2.p.'!E46+'Lik._8.p., MK_3.p.'!F46+'Lik._9.p., MK_4.p.'!D46</f>
        <v>14339</v>
      </c>
      <c r="G46" s="45">
        <f>+'Lik._6.p., MK_1.p.'!F46+'Lik._7.p., MK_2.p.'!F46+'Lik._8.p., MK_3.p.'!G46+'Lik._9.p., MK_4.p.'!E46</f>
        <v>7094</v>
      </c>
      <c r="H46" s="45">
        <f>+'Lik._8.p., MK_3.p.'!H46</f>
        <v>0</v>
      </c>
      <c r="I46" s="51"/>
      <c r="J46" s="8">
        <f t="shared" si="0"/>
        <v>572496</v>
      </c>
      <c r="K46" s="9">
        <f>+'Lik._6.p., MK_1.p.'!I46+'Lik._7.p., MK_2.p.'!I46+'Lik._8.p., MK_3.p.'!K46</f>
        <v>0</v>
      </c>
      <c r="L46" s="8">
        <f t="shared" si="1"/>
        <v>572496</v>
      </c>
      <c r="T46" s="57"/>
    </row>
    <row r="47" spans="1:20" s="1" customFormat="1" ht="19.05" customHeight="1">
      <c r="A47" s="7" t="s">
        <v>46</v>
      </c>
      <c r="B47" s="8">
        <f>+'Lik._6.p., MK_1.p.'!B47+'Lik._7.p., MK_2.p.'!B47+'Lik._8.p., MK_3.p.'!B47+'Lik._9.p., MK_4.p.'!B47</f>
        <v>1990127</v>
      </c>
      <c r="C47" s="9">
        <f>+'Lik._6.p., MK_1.p.'!C47+'Lik._7.p., MK_2.p.'!C47+'Lik._8.p., MK_3.p.'!C47</f>
        <v>0</v>
      </c>
      <c r="D47" s="8">
        <f>+'Lik._6.p., MK_1.p.'!B47+'Lik._7.p., MK_2.p.'!B47+'Lik._8.p., MK_3.p.'!D47+'Lik._9.p., MK_4.p.'!B47</f>
        <v>1990127</v>
      </c>
      <c r="E47" s="51"/>
      <c r="F47" s="45">
        <f>+'Lik._6.p., MK_1.p.'!E47+'Lik._7.p., MK_2.p.'!E47+'Lik._8.p., MK_3.p.'!F47+'Lik._9.p., MK_4.p.'!D47</f>
        <v>51779</v>
      </c>
      <c r="G47" s="45">
        <f>+'Lik._6.p., MK_1.p.'!F47+'Lik._7.p., MK_2.p.'!F47+'Lik._8.p., MK_3.p.'!G47+'Lik._9.p., MK_4.p.'!E47</f>
        <v>12703</v>
      </c>
      <c r="H47" s="45">
        <f>+'Lik._8.p., MK_3.p.'!H47</f>
        <v>0</v>
      </c>
      <c r="I47" s="51"/>
      <c r="J47" s="8">
        <f t="shared" si="0"/>
        <v>2054609</v>
      </c>
      <c r="K47" s="9">
        <f>+'Lik._6.p., MK_1.p.'!I47+'Lik._7.p., MK_2.p.'!I47+'Lik._8.p., MK_3.p.'!K47</f>
        <v>0</v>
      </c>
      <c r="L47" s="8">
        <f t="shared" si="1"/>
        <v>2054609</v>
      </c>
      <c r="T47" s="57"/>
    </row>
    <row r="48" spans="1:20" s="25" customFormat="1" ht="22.05" customHeight="1">
      <c r="A48" s="10" t="s">
        <v>47</v>
      </c>
      <c r="B48" s="11">
        <f>SUM(B5:B47)</f>
        <v>396090192</v>
      </c>
      <c r="C48" s="11">
        <f>SUM(C5:C47)</f>
        <v>1380302</v>
      </c>
      <c r="D48" s="11">
        <f>SUM(D5:D47)</f>
        <v>410364579</v>
      </c>
      <c r="E48" s="51"/>
      <c r="F48" s="11">
        <f>SUM(F5:F47)</f>
        <v>10313988</v>
      </c>
      <c r="G48" s="11">
        <f t="shared" ref="G48:H48" si="2">SUM(G5:G47)</f>
        <v>4606326</v>
      </c>
      <c r="H48" s="11">
        <f t="shared" si="2"/>
        <v>136780</v>
      </c>
      <c r="I48" s="51"/>
      <c r="J48" s="11">
        <f>SUM(J5:J47)</f>
        <v>411010506</v>
      </c>
      <c r="K48" s="11">
        <f>SUM(K5:K47)</f>
        <v>1415947</v>
      </c>
      <c r="L48" s="11">
        <f>SUM(L5:L47)</f>
        <v>425421673</v>
      </c>
      <c r="M48" s="1"/>
      <c r="N48" s="1"/>
      <c r="O48" s="1"/>
      <c r="P48" s="1"/>
      <c r="Q48" s="1"/>
      <c r="R48" s="1"/>
      <c r="S48" s="1"/>
      <c r="T48" s="57"/>
    </row>
    <row r="49" spans="1:18" ht="14.4">
      <c r="A49" s="12"/>
      <c r="B49" s="13"/>
      <c r="D49" s="13"/>
      <c r="J49" s="13"/>
      <c r="L49" s="13"/>
    </row>
    <row r="50" spans="1:18" ht="28.2" customHeight="1">
      <c r="A50" s="94" t="s">
        <v>68</v>
      </c>
      <c r="B50" s="94"/>
      <c r="C50" s="94"/>
      <c r="D50" s="94"/>
      <c r="E50" s="94"/>
      <c r="F50" s="94"/>
      <c r="G50" s="94"/>
      <c r="H50" s="94"/>
      <c r="I50" s="94"/>
      <c r="J50" s="94"/>
      <c r="K50" s="94"/>
      <c r="L50" s="94"/>
    </row>
    <row r="51" spans="1:18" ht="50.4" customHeight="1">
      <c r="A51" s="10" t="s">
        <v>48</v>
      </c>
      <c r="B51" s="103" t="s">
        <v>55</v>
      </c>
      <c r="C51" s="104"/>
      <c r="D51" s="24" t="s">
        <v>54</v>
      </c>
      <c r="E51" s="53"/>
      <c r="F51" s="44" t="s">
        <v>77</v>
      </c>
      <c r="G51" s="44" t="s">
        <v>83</v>
      </c>
      <c r="H51" s="44" t="s">
        <v>84</v>
      </c>
      <c r="I51" s="53"/>
      <c r="J51" s="103" t="s">
        <v>55</v>
      </c>
      <c r="K51" s="104"/>
      <c r="L51" s="24" t="s">
        <v>54</v>
      </c>
    </row>
    <row r="52" spans="1:18" s="1" customFormat="1" ht="19.8" customHeight="1">
      <c r="A52" s="14" t="s">
        <v>49</v>
      </c>
      <c r="B52" s="105">
        <f>+'Lik._6.p., MK_1.p.'!B52+'Lik._7.p., MK_2.p.'!B52+'Lik._8.p., MK_3.p.'!B52+'Lik._9.p., MK_4.p.'!B52</f>
        <v>198309280</v>
      </c>
      <c r="C52" s="105"/>
      <c r="D52" s="11">
        <f>+'Lik._6.p., MK_1.p.'!B52+'Lik._7.p., MK_2.p.'!B52+'Lik._8.p., MK_3.p.'!D52+'Lik._9.p., MK_4.p.'!B52</f>
        <v>205446474</v>
      </c>
      <c r="E52" s="51"/>
      <c r="F52" s="11">
        <f>+'Lik._6.p., MK_1.p.'!E52+'Lik._7.p., MK_2.p.'!E52+'Lik._8.p., MK_3.p.'!F52+'Lik._9.p., MK_4.p.'!D52</f>
        <v>5163925</v>
      </c>
      <c r="G52" s="11"/>
      <c r="H52" s="11"/>
      <c r="I52" s="51"/>
      <c r="J52" s="105">
        <f>+B52+F52</f>
        <v>203473205</v>
      </c>
      <c r="K52" s="105"/>
      <c r="L52" s="11">
        <f>+D52+F52</f>
        <v>210610399</v>
      </c>
    </row>
    <row r="53" spans="1:18" ht="14.4">
      <c r="A53" s="12"/>
      <c r="B53" s="13"/>
      <c r="D53" s="13"/>
      <c r="J53" s="13"/>
      <c r="L53" s="13"/>
      <c r="R53" s="1"/>
    </row>
    <row r="54" spans="1:18" ht="22.05" customHeight="1">
      <c r="A54" s="15" t="s">
        <v>50</v>
      </c>
      <c r="B54" s="106">
        <f>+B48+B52</f>
        <v>594399472</v>
      </c>
      <c r="C54" s="106"/>
      <c r="D54" s="11">
        <f>+D48+D52</f>
        <v>615811053</v>
      </c>
      <c r="F54" s="11">
        <f>+F48+F52</f>
        <v>15477913</v>
      </c>
      <c r="G54" s="11">
        <f t="shared" ref="G54:H54" si="3">+G48+G52</f>
        <v>4606326</v>
      </c>
      <c r="H54" s="11">
        <f t="shared" si="3"/>
        <v>136780</v>
      </c>
      <c r="J54" s="106">
        <f>+J48+J52</f>
        <v>614483711</v>
      </c>
      <c r="K54" s="106"/>
      <c r="L54" s="11">
        <f>+L48+L52</f>
        <v>636032072</v>
      </c>
      <c r="M54" s="1"/>
      <c r="N54" s="1"/>
      <c r="O54" s="1"/>
      <c r="P54" s="1"/>
      <c r="Q54" s="1"/>
      <c r="R54" s="1"/>
    </row>
    <row r="55" spans="1:18" ht="14.4">
      <c r="A55" s="12"/>
      <c r="B55" s="13"/>
      <c r="D55" s="13"/>
      <c r="J55" s="13"/>
      <c r="L55" s="13"/>
    </row>
    <row r="56" spans="1:18" s="16" customFormat="1" ht="14.4">
      <c r="A56" s="19"/>
      <c r="C56" s="18"/>
      <c r="E56" s="51"/>
      <c r="F56" s="18"/>
      <c r="G56" s="18"/>
      <c r="H56" s="18"/>
      <c r="I56" s="51"/>
      <c r="K56" s="18"/>
    </row>
    <row r="57" spans="1:18" ht="14.4">
      <c r="A57" s="20"/>
      <c r="B57" s="17"/>
      <c r="C57" s="18"/>
      <c r="D57" s="17"/>
      <c r="F57" s="18"/>
      <c r="G57" s="18"/>
      <c r="H57" s="18"/>
      <c r="J57" s="17"/>
      <c r="K57" s="18"/>
      <c r="L57" s="17"/>
    </row>
    <row r="58" spans="1:18" ht="14.4">
      <c r="A58" s="20"/>
      <c r="B58" s="17"/>
      <c r="C58" s="18"/>
      <c r="D58" s="17"/>
      <c r="F58" s="18"/>
      <c r="G58" s="18"/>
      <c r="H58" s="18"/>
      <c r="J58" s="17"/>
      <c r="K58" s="18"/>
      <c r="L58" s="17"/>
    </row>
    <row r="59" spans="1:18" s="3" customFormat="1" ht="14.4">
      <c r="A59" s="20"/>
      <c r="B59" s="17"/>
      <c r="C59" s="18"/>
      <c r="D59" s="17"/>
      <c r="E59" s="51"/>
      <c r="F59" s="18"/>
      <c r="G59" s="18"/>
      <c r="H59" s="18"/>
      <c r="I59" s="51"/>
      <c r="J59" s="17"/>
      <c r="K59" s="18"/>
      <c r="L59" s="17"/>
    </row>
    <row r="60" spans="1:18" s="3" customFormat="1" ht="14.4">
      <c r="A60" s="20"/>
      <c r="B60" s="17"/>
      <c r="C60" s="18"/>
      <c r="D60" s="17"/>
      <c r="E60" s="51"/>
      <c r="F60" s="18"/>
      <c r="G60" s="18"/>
      <c r="H60" s="18"/>
      <c r="I60" s="51"/>
      <c r="J60" s="17"/>
      <c r="K60" s="18"/>
      <c r="L60" s="17"/>
    </row>
    <row r="61" spans="1:18" s="3" customFormat="1" ht="14.4">
      <c r="A61" s="20"/>
      <c r="B61" s="17"/>
      <c r="C61" s="18"/>
      <c r="D61" s="17"/>
      <c r="E61" s="51"/>
      <c r="F61" s="18"/>
      <c r="G61" s="18"/>
      <c r="H61" s="18"/>
      <c r="I61" s="51"/>
      <c r="J61" s="17"/>
      <c r="K61" s="18"/>
      <c r="L61" s="17"/>
    </row>
    <row r="62" spans="1:18" s="3" customFormat="1" ht="14.4">
      <c r="A62" s="20"/>
      <c r="B62" s="17"/>
      <c r="C62" s="18"/>
      <c r="D62" s="17"/>
      <c r="E62" s="51"/>
      <c r="F62" s="18"/>
      <c r="G62" s="18"/>
      <c r="H62" s="18"/>
      <c r="I62" s="51"/>
      <c r="J62" s="17"/>
      <c r="K62" s="18"/>
      <c r="L62" s="17"/>
    </row>
    <row r="63" spans="1:18" s="3" customFormat="1" ht="14.4">
      <c r="A63" s="20"/>
      <c r="B63" s="17"/>
      <c r="C63" s="18"/>
      <c r="D63" s="17"/>
      <c r="E63" s="51"/>
      <c r="F63" s="18"/>
      <c r="G63" s="18"/>
      <c r="H63" s="18"/>
      <c r="I63" s="51"/>
      <c r="J63" s="17"/>
      <c r="K63" s="18"/>
      <c r="L63" s="17"/>
    </row>
    <row r="64" spans="1:18" s="3" customFormat="1" ht="14.4">
      <c r="A64" s="20"/>
      <c r="B64" s="17"/>
      <c r="C64" s="18"/>
      <c r="D64" s="17"/>
      <c r="E64" s="51"/>
      <c r="F64" s="18"/>
      <c r="G64" s="18"/>
      <c r="H64" s="18"/>
      <c r="I64" s="51"/>
      <c r="J64" s="17"/>
      <c r="K64" s="18"/>
      <c r="L64" s="17"/>
    </row>
    <row r="65" spans="1:12" s="3" customFormat="1" ht="14.4">
      <c r="A65" s="20"/>
      <c r="B65" s="17"/>
      <c r="C65" s="18"/>
      <c r="D65" s="17"/>
      <c r="E65" s="51"/>
      <c r="F65" s="18"/>
      <c r="G65" s="18"/>
      <c r="H65" s="18"/>
      <c r="I65" s="51"/>
      <c r="J65" s="17"/>
      <c r="K65" s="18"/>
      <c r="L65" s="17"/>
    </row>
    <row r="66" spans="1:12" s="3" customFormat="1" ht="14.4">
      <c r="A66" s="20"/>
      <c r="B66" s="17"/>
      <c r="C66" s="18"/>
      <c r="D66" s="17"/>
      <c r="E66" s="51"/>
      <c r="F66" s="18"/>
      <c r="G66" s="18"/>
      <c r="H66" s="18"/>
      <c r="I66" s="51"/>
      <c r="J66" s="17"/>
      <c r="K66" s="18"/>
      <c r="L66" s="17"/>
    </row>
    <row r="67" spans="1:12" s="3" customFormat="1" ht="14.4">
      <c r="A67" s="20"/>
      <c r="B67" s="17"/>
      <c r="C67" s="18"/>
      <c r="D67" s="17"/>
      <c r="E67" s="51"/>
      <c r="F67" s="18"/>
      <c r="G67" s="18"/>
      <c r="H67" s="18"/>
      <c r="I67" s="51"/>
      <c r="J67" s="17"/>
      <c r="K67" s="18"/>
      <c r="L67" s="17"/>
    </row>
    <row r="68" spans="1:12" s="3" customFormat="1" ht="14.4">
      <c r="A68" s="20"/>
      <c r="B68" s="17"/>
      <c r="C68" s="18"/>
      <c r="D68" s="17"/>
      <c r="E68" s="51"/>
      <c r="F68" s="18"/>
      <c r="G68" s="18"/>
      <c r="H68" s="18"/>
      <c r="I68" s="51"/>
      <c r="J68" s="17"/>
      <c r="K68" s="18"/>
      <c r="L68" s="17"/>
    </row>
    <row r="69" spans="1:12" s="3" customFormat="1" ht="15" customHeight="1">
      <c r="A69" s="20"/>
      <c r="B69" s="17"/>
      <c r="C69" s="18"/>
      <c r="D69" s="17"/>
      <c r="E69" s="51"/>
      <c r="F69" s="18"/>
      <c r="G69" s="18"/>
      <c r="H69" s="18"/>
      <c r="I69" s="51"/>
      <c r="J69" s="17"/>
      <c r="K69" s="18"/>
      <c r="L69" s="17"/>
    </row>
    <row r="70" spans="1:12" s="3" customFormat="1" ht="13.8" customHeight="1">
      <c r="A70" s="20"/>
      <c r="B70" s="17"/>
      <c r="C70" s="18"/>
      <c r="D70" s="17"/>
      <c r="E70" s="51"/>
      <c r="F70" s="18"/>
      <c r="G70" s="18"/>
      <c r="H70" s="18"/>
      <c r="I70" s="51"/>
      <c r="J70" s="17"/>
      <c r="K70" s="18"/>
      <c r="L70" s="17"/>
    </row>
    <row r="71" spans="1:12" s="3" customFormat="1" ht="14.4">
      <c r="A71" s="20"/>
      <c r="B71" s="17"/>
      <c r="C71" s="18"/>
      <c r="D71" s="17"/>
      <c r="E71" s="51"/>
      <c r="F71" s="18"/>
      <c r="G71" s="18"/>
      <c r="H71" s="18"/>
      <c r="I71" s="51"/>
      <c r="J71" s="17"/>
      <c r="K71" s="18"/>
      <c r="L71" s="17"/>
    </row>
    <row r="72" spans="1:12" s="3" customFormat="1" ht="14.4">
      <c r="A72" s="20"/>
      <c r="B72" s="17"/>
      <c r="C72" s="18"/>
      <c r="D72" s="17"/>
      <c r="E72" s="51"/>
      <c r="F72" s="18"/>
      <c r="G72" s="18"/>
      <c r="H72" s="18"/>
      <c r="I72" s="51"/>
      <c r="J72" s="17"/>
      <c r="K72" s="18"/>
      <c r="L72" s="17"/>
    </row>
    <row r="73" spans="1:12" s="3" customFormat="1" ht="14.4">
      <c r="A73" s="20"/>
      <c r="B73" s="17"/>
      <c r="C73" s="18"/>
      <c r="D73" s="17"/>
      <c r="E73" s="51"/>
      <c r="F73" s="18"/>
      <c r="G73" s="18"/>
      <c r="H73" s="18"/>
      <c r="I73" s="51"/>
      <c r="J73" s="17"/>
      <c r="K73" s="18"/>
      <c r="L73" s="17"/>
    </row>
    <row r="74" spans="1:12" s="3" customFormat="1" ht="14.4">
      <c r="A74" s="20"/>
      <c r="B74" s="17"/>
      <c r="C74" s="18"/>
      <c r="D74" s="17"/>
      <c r="E74" s="51"/>
      <c r="F74" s="18"/>
      <c r="G74" s="18"/>
      <c r="H74" s="18"/>
      <c r="I74" s="51"/>
      <c r="J74" s="17"/>
      <c r="K74" s="18"/>
      <c r="L74" s="17"/>
    </row>
    <row r="75" spans="1:12" s="3" customFormat="1" ht="14.4">
      <c r="A75" s="20"/>
      <c r="B75" s="17"/>
      <c r="C75" s="18"/>
      <c r="D75" s="17"/>
      <c r="E75" s="51"/>
      <c r="F75" s="18"/>
      <c r="G75" s="18"/>
      <c r="H75" s="18"/>
      <c r="I75" s="51"/>
      <c r="J75" s="17"/>
      <c r="K75" s="18"/>
      <c r="L75" s="17"/>
    </row>
    <row r="76" spans="1:12" s="3" customFormat="1" ht="14.4">
      <c r="A76" s="20"/>
      <c r="B76" s="17"/>
      <c r="C76" s="18"/>
      <c r="D76" s="17"/>
      <c r="E76" s="51"/>
      <c r="F76" s="18"/>
      <c r="G76" s="18"/>
      <c r="H76" s="18"/>
      <c r="I76" s="51"/>
      <c r="J76" s="17"/>
      <c r="K76" s="18"/>
      <c r="L76" s="17"/>
    </row>
    <row r="77" spans="1:12" s="3" customFormat="1" ht="14.4">
      <c r="A77" s="20"/>
      <c r="B77" s="17"/>
      <c r="C77" s="18"/>
      <c r="D77" s="17"/>
      <c r="E77" s="51"/>
      <c r="F77" s="18"/>
      <c r="G77" s="18"/>
      <c r="H77" s="18"/>
      <c r="I77" s="51"/>
      <c r="J77" s="17"/>
      <c r="K77" s="18"/>
      <c r="L77" s="17"/>
    </row>
    <row r="78" spans="1:12" s="3" customFormat="1" ht="14.4">
      <c r="A78" s="20"/>
      <c r="B78" s="17"/>
      <c r="C78" s="18"/>
      <c r="D78" s="17"/>
      <c r="E78" s="51"/>
      <c r="F78" s="18"/>
      <c r="G78" s="18"/>
      <c r="H78" s="18"/>
      <c r="I78" s="51"/>
      <c r="J78" s="17"/>
      <c r="K78" s="18"/>
      <c r="L78" s="17"/>
    </row>
    <row r="79" spans="1:12" s="3" customFormat="1" ht="14.4">
      <c r="A79" s="20"/>
      <c r="B79" s="17"/>
      <c r="C79" s="18"/>
      <c r="D79" s="17"/>
      <c r="E79" s="51"/>
      <c r="F79" s="18"/>
      <c r="G79" s="18"/>
      <c r="H79" s="18"/>
      <c r="I79" s="51"/>
      <c r="J79" s="17"/>
      <c r="K79" s="18"/>
      <c r="L79" s="17"/>
    </row>
    <row r="80" spans="1:12" s="3" customFormat="1" ht="14.4">
      <c r="A80" s="20"/>
      <c r="B80" s="17"/>
      <c r="C80" s="18"/>
      <c r="D80" s="17"/>
      <c r="E80" s="51"/>
      <c r="F80" s="18"/>
      <c r="G80" s="18"/>
      <c r="H80" s="18"/>
      <c r="I80" s="51"/>
      <c r="J80" s="17"/>
      <c r="K80" s="18"/>
      <c r="L80" s="17"/>
    </row>
    <row r="81" spans="1:12" s="3" customFormat="1" ht="14.4">
      <c r="A81" s="20"/>
      <c r="B81" s="17"/>
      <c r="C81" s="18"/>
      <c r="D81" s="17"/>
      <c r="E81" s="51"/>
      <c r="F81" s="18"/>
      <c r="G81" s="18"/>
      <c r="H81" s="18"/>
      <c r="I81" s="51"/>
      <c r="J81" s="17"/>
      <c r="K81" s="18"/>
      <c r="L81" s="17"/>
    </row>
    <row r="82" spans="1:12" s="3" customFormat="1" ht="14.4">
      <c r="A82" s="20"/>
      <c r="B82" s="17"/>
      <c r="C82" s="18"/>
      <c r="D82" s="17"/>
      <c r="E82" s="51"/>
      <c r="F82" s="18"/>
      <c r="G82" s="18"/>
      <c r="H82" s="18"/>
      <c r="I82" s="51"/>
      <c r="J82" s="17"/>
      <c r="K82" s="18"/>
      <c r="L82" s="17"/>
    </row>
    <row r="83" spans="1:12" s="3" customFormat="1" ht="14.4">
      <c r="A83" s="20"/>
      <c r="B83" s="17"/>
      <c r="C83" s="18"/>
      <c r="D83" s="17"/>
      <c r="E83" s="51"/>
      <c r="F83" s="18"/>
      <c r="G83" s="18"/>
      <c r="H83" s="18"/>
      <c r="I83" s="51"/>
      <c r="J83" s="17"/>
      <c r="K83" s="18"/>
      <c r="L83" s="17"/>
    </row>
    <row r="84" spans="1:12" s="3" customFormat="1" ht="14.4">
      <c r="A84" s="20"/>
      <c r="B84" s="17"/>
      <c r="C84" s="18"/>
      <c r="D84" s="17"/>
      <c r="E84" s="51"/>
      <c r="F84" s="18"/>
      <c r="G84" s="18"/>
      <c r="H84" s="18"/>
      <c r="I84" s="51"/>
      <c r="J84" s="17"/>
      <c r="K84" s="18"/>
      <c r="L84" s="17"/>
    </row>
    <row r="85" spans="1:12" s="3" customFormat="1" ht="14.4">
      <c r="A85" s="20"/>
      <c r="B85" s="17"/>
      <c r="C85" s="18"/>
      <c r="D85" s="17"/>
      <c r="E85" s="51"/>
      <c r="F85" s="18"/>
      <c r="G85" s="18"/>
      <c r="H85" s="18"/>
      <c r="I85" s="51"/>
      <c r="J85" s="17"/>
      <c r="K85" s="18"/>
      <c r="L85" s="17"/>
    </row>
    <row r="86" spans="1:12" ht="14.4">
      <c r="A86" s="20"/>
      <c r="B86" s="17"/>
      <c r="C86" s="18"/>
      <c r="D86" s="17"/>
      <c r="F86" s="18"/>
      <c r="G86" s="18"/>
      <c r="H86" s="18"/>
      <c r="J86" s="17"/>
      <c r="K86" s="18"/>
      <c r="L86" s="17"/>
    </row>
    <row r="87" spans="1:12" ht="14.4">
      <c r="A87" s="20"/>
      <c r="B87" s="17"/>
      <c r="C87" s="18"/>
      <c r="D87" s="17"/>
      <c r="F87" s="18"/>
      <c r="G87" s="18"/>
      <c r="H87" s="18"/>
      <c r="J87" s="17"/>
      <c r="K87" s="18"/>
      <c r="L87" s="17"/>
    </row>
    <row r="88" spans="1:12" ht="14.4">
      <c r="A88" s="20"/>
      <c r="B88" s="17"/>
      <c r="C88" s="18"/>
      <c r="D88" s="17"/>
      <c r="F88" s="18"/>
      <c r="G88" s="18"/>
      <c r="H88" s="18"/>
      <c r="J88" s="17"/>
      <c r="K88" s="18"/>
      <c r="L88" s="17"/>
    </row>
    <row r="89" spans="1:12" ht="14.4">
      <c r="A89" s="20"/>
      <c r="B89" s="17"/>
      <c r="C89" s="18"/>
      <c r="D89" s="17"/>
      <c r="F89" s="18"/>
      <c r="G89" s="18"/>
      <c r="H89" s="18"/>
      <c r="J89" s="17"/>
      <c r="K89" s="18"/>
      <c r="L89" s="17"/>
    </row>
    <row r="90" spans="1:12" ht="14.4">
      <c r="A90" s="20"/>
      <c r="B90" s="17"/>
      <c r="C90" s="18"/>
      <c r="D90" s="17"/>
      <c r="F90" s="18"/>
      <c r="G90" s="18"/>
      <c r="H90" s="18"/>
      <c r="J90" s="17"/>
      <c r="K90" s="18"/>
      <c r="L90" s="17"/>
    </row>
    <row r="91" spans="1:12" ht="14.4">
      <c r="A91" s="20"/>
      <c r="B91" s="17"/>
      <c r="C91" s="18"/>
      <c r="D91" s="17"/>
      <c r="F91" s="18"/>
      <c r="G91" s="18"/>
      <c r="H91" s="18"/>
      <c r="J91" s="17"/>
      <c r="K91" s="18"/>
      <c r="L91" s="17"/>
    </row>
    <row r="92" spans="1:12" ht="14.4">
      <c r="A92" s="20"/>
      <c r="B92" s="17"/>
      <c r="C92" s="18"/>
      <c r="D92" s="17"/>
      <c r="F92" s="18"/>
      <c r="G92" s="18"/>
      <c r="H92" s="18"/>
      <c r="J92" s="17"/>
      <c r="K92" s="18"/>
      <c r="L92" s="17"/>
    </row>
    <row r="93" spans="1:12" ht="14.4">
      <c r="A93" s="20"/>
      <c r="B93" s="17"/>
      <c r="C93" s="18"/>
      <c r="D93" s="17"/>
      <c r="F93" s="18"/>
      <c r="G93" s="18"/>
      <c r="H93" s="18"/>
      <c r="J93" s="17"/>
      <c r="K93" s="18"/>
      <c r="L93" s="17"/>
    </row>
  </sheetData>
  <mergeCells count="12">
    <mergeCell ref="B51:C51"/>
    <mergeCell ref="J51:K51"/>
    <mergeCell ref="B52:C52"/>
    <mergeCell ref="J52:K52"/>
    <mergeCell ref="B54:C54"/>
    <mergeCell ref="J54:K54"/>
    <mergeCell ref="A50:L50"/>
    <mergeCell ref="A1:L1"/>
    <mergeCell ref="A2:D2"/>
    <mergeCell ref="F2:H2"/>
    <mergeCell ref="J2:L2"/>
    <mergeCell ref="A3:L3"/>
  </mergeCells>
  <printOptions horizontalCentered="1"/>
  <pageMargins left="0" right="0" top="0.23622047244094491" bottom="0.27559055118110237" header="0.15748031496062992" footer="0.27559055118110237"/>
  <pageSetup paperSize="9" scale="90" orientation="landscape" horizontalDpi="180" verticalDpi="180" r:id="rId1"/>
  <headerFooter alignWithMargins="0">
    <oddFooter>&amp;R&amp;"Times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5AB69-2BE1-49B9-A9E1-AE6C027536F7}">
  <dimension ref="A1:L88"/>
  <sheetViews>
    <sheetView zoomScale="80" zoomScaleNormal="80" workbookViewId="0">
      <pane xSplit="1" ySplit="4" topLeftCell="B40" activePane="bottomRight" state="frozen"/>
      <selection activeCell="J49" sqref="J49"/>
      <selection pane="topRight" activeCell="J49" sqref="J49"/>
      <selection pane="bottomLeft" activeCell="J49" sqref="J49"/>
      <selection pane="bottomRight" activeCell="A4" sqref="A1:J1048576"/>
    </sheetView>
  </sheetViews>
  <sheetFormatPr defaultColWidth="9.109375" defaultRowHeight="15.6"/>
  <cols>
    <col min="1" max="1" width="30.109375" style="21" customWidth="1"/>
    <col min="2" max="2" width="30.109375" style="22" customWidth="1"/>
    <col min="3" max="3" width="30.109375" style="2" customWidth="1"/>
    <col min="4" max="4" width="0.77734375" style="51" customWidth="1"/>
    <col min="5" max="6" width="22.5546875" style="2" customWidth="1"/>
    <col min="7" max="7" width="0.77734375" style="51" customWidth="1"/>
    <col min="8" max="8" width="30.109375" style="22" customWidth="1"/>
    <col min="9" max="9" width="30.109375" style="2" customWidth="1"/>
    <col min="10" max="10" width="9.109375" style="2"/>
    <col min="11" max="11" width="10.88671875" style="16" bestFit="1" customWidth="1"/>
    <col min="12" max="12" width="9.109375" style="16"/>
    <col min="13" max="193" width="9.109375" style="2"/>
    <col min="194" max="194" width="6.44140625" style="2" customWidth="1"/>
    <col min="195" max="195" width="30.5546875" style="2" customWidth="1"/>
    <col min="196" max="196" width="12.88671875" style="2" customWidth="1"/>
    <col min="197" max="197" width="15.77734375" style="2" customWidth="1"/>
    <col min="198" max="449" width="9.109375" style="2"/>
    <col min="450" max="450" width="6.44140625" style="2" customWidth="1"/>
    <col min="451" max="451" width="30.5546875" style="2" customWidth="1"/>
    <col min="452" max="452" width="12.88671875" style="2" customWidth="1"/>
    <col min="453" max="453" width="15.77734375" style="2" customWidth="1"/>
    <col min="454" max="705" width="9.109375" style="2"/>
    <col min="706" max="706" width="6.44140625" style="2" customWidth="1"/>
    <col min="707" max="707" width="30.5546875" style="2" customWidth="1"/>
    <col min="708" max="708" width="12.88671875" style="2" customWidth="1"/>
    <col min="709" max="709" width="15.77734375" style="2" customWidth="1"/>
    <col min="710" max="961" width="9.109375" style="2"/>
    <col min="962" max="962" width="6.44140625" style="2" customWidth="1"/>
    <col min="963" max="963" width="30.5546875" style="2" customWidth="1"/>
    <col min="964" max="964" width="12.88671875" style="2" customWidth="1"/>
    <col min="965" max="965" width="15.77734375" style="2" customWidth="1"/>
    <col min="966" max="1217" width="9.109375" style="2"/>
    <col min="1218" max="1218" width="6.44140625" style="2" customWidth="1"/>
    <col min="1219" max="1219" width="30.5546875" style="2" customWidth="1"/>
    <col min="1220" max="1220" width="12.88671875" style="2" customWidth="1"/>
    <col min="1221" max="1221" width="15.77734375" style="2" customWidth="1"/>
    <col min="1222" max="1473" width="9.109375" style="2"/>
    <col min="1474" max="1474" width="6.44140625" style="2" customWidth="1"/>
    <col min="1475" max="1475" width="30.5546875" style="2" customWidth="1"/>
    <col min="1476" max="1476" width="12.88671875" style="2" customWidth="1"/>
    <col min="1477" max="1477" width="15.77734375" style="2" customWidth="1"/>
    <col min="1478" max="1729" width="9.109375" style="2"/>
    <col min="1730" max="1730" width="6.44140625" style="2" customWidth="1"/>
    <col min="1731" max="1731" width="30.5546875" style="2" customWidth="1"/>
    <col min="1732" max="1732" width="12.88671875" style="2" customWidth="1"/>
    <col min="1733" max="1733" width="15.77734375" style="2" customWidth="1"/>
    <col min="1734" max="1985" width="9.109375" style="2"/>
    <col min="1986" max="1986" width="6.44140625" style="2" customWidth="1"/>
    <col min="1987" max="1987" width="30.5546875" style="2" customWidth="1"/>
    <col min="1988" max="1988" width="12.88671875" style="2" customWidth="1"/>
    <col min="1989" max="1989" width="15.77734375" style="2" customWidth="1"/>
    <col min="1990" max="2241" width="9.109375" style="2"/>
    <col min="2242" max="2242" width="6.44140625" style="2" customWidth="1"/>
    <col min="2243" max="2243" width="30.5546875" style="2" customWidth="1"/>
    <col min="2244" max="2244" width="12.88671875" style="2" customWidth="1"/>
    <col min="2245" max="2245" width="15.77734375" style="2" customWidth="1"/>
    <col min="2246" max="2497" width="9.109375" style="2"/>
    <col min="2498" max="2498" width="6.44140625" style="2" customWidth="1"/>
    <col min="2499" max="2499" width="30.5546875" style="2" customWidth="1"/>
    <col min="2500" max="2500" width="12.88671875" style="2" customWidth="1"/>
    <col min="2501" max="2501" width="15.77734375" style="2" customWidth="1"/>
    <col min="2502" max="2753" width="9.109375" style="2"/>
    <col min="2754" max="2754" width="6.44140625" style="2" customWidth="1"/>
    <col min="2755" max="2755" width="30.5546875" style="2" customWidth="1"/>
    <col min="2756" max="2756" width="12.88671875" style="2" customWidth="1"/>
    <col min="2757" max="2757" width="15.77734375" style="2" customWidth="1"/>
    <col min="2758" max="3009" width="9.109375" style="2"/>
    <col min="3010" max="3010" width="6.44140625" style="2" customWidth="1"/>
    <col min="3011" max="3011" width="30.5546875" style="2" customWidth="1"/>
    <col min="3012" max="3012" width="12.88671875" style="2" customWidth="1"/>
    <col min="3013" max="3013" width="15.77734375" style="2" customWidth="1"/>
    <col min="3014" max="3265" width="9.109375" style="2"/>
    <col min="3266" max="3266" width="6.44140625" style="2" customWidth="1"/>
    <col min="3267" max="3267" width="30.5546875" style="2" customWidth="1"/>
    <col min="3268" max="3268" width="12.88671875" style="2" customWidth="1"/>
    <col min="3269" max="3269" width="15.77734375" style="2" customWidth="1"/>
    <col min="3270" max="3521" width="9.109375" style="2"/>
    <col min="3522" max="3522" width="6.44140625" style="2" customWidth="1"/>
    <col min="3523" max="3523" width="30.5546875" style="2" customWidth="1"/>
    <col min="3524" max="3524" width="12.88671875" style="2" customWidth="1"/>
    <col min="3525" max="3525" width="15.77734375" style="2" customWidth="1"/>
    <col min="3526" max="3777" width="9.109375" style="2"/>
    <col min="3778" max="3778" width="6.44140625" style="2" customWidth="1"/>
    <col min="3779" max="3779" width="30.5546875" style="2" customWidth="1"/>
    <col min="3780" max="3780" width="12.88671875" style="2" customWidth="1"/>
    <col min="3781" max="3781" width="15.77734375" style="2" customWidth="1"/>
    <col min="3782" max="4033" width="9.109375" style="2"/>
    <col min="4034" max="4034" width="6.44140625" style="2" customWidth="1"/>
    <col min="4035" max="4035" width="30.5546875" style="2" customWidth="1"/>
    <col min="4036" max="4036" width="12.88671875" style="2" customWidth="1"/>
    <col min="4037" max="4037" width="15.77734375" style="2" customWidth="1"/>
    <col min="4038" max="4289" width="9.109375" style="2"/>
    <col min="4290" max="4290" width="6.44140625" style="2" customWidth="1"/>
    <col min="4291" max="4291" width="30.5546875" style="2" customWidth="1"/>
    <col min="4292" max="4292" width="12.88671875" style="2" customWidth="1"/>
    <col min="4293" max="4293" width="15.77734375" style="2" customWidth="1"/>
    <col min="4294" max="4545" width="9.109375" style="2"/>
    <col min="4546" max="4546" width="6.44140625" style="2" customWidth="1"/>
    <col min="4547" max="4547" width="30.5546875" style="2" customWidth="1"/>
    <col min="4548" max="4548" width="12.88671875" style="2" customWidth="1"/>
    <col min="4549" max="4549" width="15.77734375" style="2" customWidth="1"/>
    <col min="4550" max="4801" width="9.109375" style="2"/>
    <col min="4802" max="4802" width="6.44140625" style="2" customWidth="1"/>
    <col min="4803" max="4803" width="30.5546875" style="2" customWidth="1"/>
    <col min="4804" max="4804" width="12.88671875" style="2" customWidth="1"/>
    <col min="4805" max="4805" width="15.77734375" style="2" customWidth="1"/>
    <col min="4806" max="5057" width="9.109375" style="2"/>
    <col min="5058" max="5058" width="6.44140625" style="2" customWidth="1"/>
    <col min="5059" max="5059" width="30.5546875" style="2" customWidth="1"/>
    <col min="5060" max="5060" width="12.88671875" style="2" customWidth="1"/>
    <col min="5061" max="5061" width="15.77734375" style="2" customWidth="1"/>
    <col min="5062" max="5313" width="9.109375" style="2"/>
    <col min="5314" max="5314" width="6.44140625" style="2" customWidth="1"/>
    <col min="5315" max="5315" width="30.5546875" style="2" customWidth="1"/>
    <col min="5316" max="5316" width="12.88671875" style="2" customWidth="1"/>
    <col min="5317" max="5317" width="15.77734375" style="2" customWidth="1"/>
    <col min="5318" max="5569" width="9.109375" style="2"/>
    <col min="5570" max="5570" width="6.44140625" style="2" customWidth="1"/>
    <col min="5571" max="5571" width="30.5546875" style="2" customWidth="1"/>
    <col min="5572" max="5572" width="12.88671875" style="2" customWidth="1"/>
    <col min="5573" max="5573" width="15.77734375" style="2" customWidth="1"/>
    <col min="5574" max="5825" width="9.109375" style="2"/>
    <col min="5826" max="5826" width="6.44140625" style="2" customWidth="1"/>
    <col min="5827" max="5827" width="30.5546875" style="2" customWidth="1"/>
    <col min="5828" max="5828" width="12.88671875" style="2" customWidth="1"/>
    <col min="5829" max="5829" width="15.77734375" style="2" customWidth="1"/>
    <col min="5830" max="6081" width="9.109375" style="2"/>
    <col min="6082" max="6082" width="6.44140625" style="2" customWidth="1"/>
    <col min="6083" max="6083" width="30.5546875" style="2" customWidth="1"/>
    <col min="6084" max="6084" width="12.88671875" style="2" customWidth="1"/>
    <col min="6085" max="6085" width="15.77734375" style="2" customWidth="1"/>
    <col min="6086" max="6337" width="9.109375" style="2"/>
    <col min="6338" max="6338" width="6.44140625" style="2" customWidth="1"/>
    <col min="6339" max="6339" width="30.5546875" style="2" customWidth="1"/>
    <col min="6340" max="6340" width="12.88671875" style="2" customWidth="1"/>
    <col min="6341" max="6341" width="15.77734375" style="2" customWidth="1"/>
    <col min="6342" max="6593" width="9.109375" style="2"/>
    <col min="6594" max="6594" width="6.44140625" style="2" customWidth="1"/>
    <col min="6595" max="6595" width="30.5546875" style="2" customWidth="1"/>
    <col min="6596" max="6596" width="12.88671875" style="2" customWidth="1"/>
    <col min="6597" max="6597" width="15.77734375" style="2" customWidth="1"/>
    <col min="6598" max="6849" width="9.109375" style="2"/>
    <col min="6850" max="6850" width="6.44140625" style="2" customWidth="1"/>
    <col min="6851" max="6851" width="30.5546875" style="2" customWidth="1"/>
    <col min="6852" max="6852" width="12.88671875" style="2" customWidth="1"/>
    <col min="6853" max="6853" width="15.77734375" style="2" customWidth="1"/>
    <col min="6854" max="7105" width="9.109375" style="2"/>
    <col min="7106" max="7106" width="6.44140625" style="2" customWidth="1"/>
    <col min="7107" max="7107" width="30.5546875" style="2" customWidth="1"/>
    <col min="7108" max="7108" width="12.88671875" style="2" customWidth="1"/>
    <col min="7109" max="7109" width="15.77734375" style="2" customWidth="1"/>
    <col min="7110" max="7361" width="9.109375" style="2"/>
    <col min="7362" max="7362" width="6.44140625" style="2" customWidth="1"/>
    <col min="7363" max="7363" width="30.5546875" style="2" customWidth="1"/>
    <col min="7364" max="7364" width="12.88671875" style="2" customWidth="1"/>
    <col min="7365" max="7365" width="15.77734375" style="2" customWidth="1"/>
    <col min="7366" max="7617" width="9.109375" style="2"/>
    <col min="7618" max="7618" width="6.44140625" style="2" customWidth="1"/>
    <col min="7619" max="7619" width="30.5546875" style="2" customWidth="1"/>
    <col min="7620" max="7620" width="12.88671875" style="2" customWidth="1"/>
    <col min="7621" max="7621" width="15.77734375" style="2" customWidth="1"/>
    <col min="7622" max="7873" width="9.109375" style="2"/>
    <col min="7874" max="7874" width="6.44140625" style="2" customWidth="1"/>
    <col min="7875" max="7875" width="30.5546875" style="2" customWidth="1"/>
    <col min="7876" max="7876" width="12.88671875" style="2" customWidth="1"/>
    <col min="7877" max="7877" width="15.77734375" style="2" customWidth="1"/>
    <col min="7878" max="8129" width="9.109375" style="2"/>
    <col min="8130" max="8130" width="6.44140625" style="2" customWidth="1"/>
    <col min="8131" max="8131" width="30.5546875" style="2" customWidth="1"/>
    <col min="8132" max="8132" width="12.88671875" style="2" customWidth="1"/>
    <col min="8133" max="8133" width="15.77734375" style="2" customWidth="1"/>
    <col min="8134" max="8385" width="9.109375" style="2"/>
    <col min="8386" max="8386" width="6.44140625" style="2" customWidth="1"/>
    <col min="8387" max="8387" width="30.5546875" style="2" customWidth="1"/>
    <col min="8388" max="8388" width="12.88671875" style="2" customWidth="1"/>
    <col min="8389" max="8389" width="15.77734375" style="2" customWidth="1"/>
    <col min="8390" max="8641" width="9.109375" style="2"/>
    <col min="8642" max="8642" width="6.44140625" style="2" customWidth="1"/>
    <col min="8643" max="8643" width="30.5546875" style="2" customWidth="1"/>
    <col min="8644" max="8644" width="12.88671875" style="2" customWidth="1"/>
    <col min="8645" max="8645" width="15.77734375" style="2" customWidth="1"/>
    <col min="8646" max="8897" width="9.109375" style="2"/>
    <col min="8898" max="8898" width="6.44140625" style="2" customWidth="1"/>
    <col min="8899" max="8899" width="30.5546875" style="2" customWidth="1"/>
    <col min="8900" max="8900" width="12.88671875" style="2" customWidth="1"/>
    <col min="8901" max="8901" width="15.77734375" style="2" customWidth="1"/>
    <col min="8902" max="9153" width="9.109375" style="2"/>
    <col min="9154" max="9154" width="6.44140625" style="2" customWidth="1"/>
    <col min="9155" max="9155" width="30.5546875" style="2" customWidth="1"/>
    <col min="9156" max="9156" width="12.88671875" style="2" customWidth="1"/>
    <col min="9157" max="9157" width="15.77734375" style="2" customWidth="1"/>
    <col min="9158" max="9409" width="9.109375" style="2"/>
    <col min="9410" max="9410" width="6.44140625" style="2" customWidth="1"/>
    <col min="9411" max="9411" width="30.5546875" style="2" customWidth="1"/>
    <col min="9412" max="9412" width="12.88671875" style="2" customWidth="1"/>
    <col min="9413" max="9413" width="15.77734375" style="2" customWidth="1"/>
    <col min="9414" max="9665" width="9.109375" style="2"/>
    <col min="9666" max="9666" width="6.44140625" style="2" customWidth="1"/>
    <col min="9667" max="9667" width="30.5546875" style="2" customWidth="1"/>
    <col min="9668" max="9668" width="12.88671875" style="2" customWidth="1"/>
    <col min="9669" max="9669" width="15.77734375" style="2" customWidth="1"/>
    <col min="9670" max="9921" width="9.109375" style="2"/>
    <col min="9922" max="9922" width="6.44140625" style="2" customWidth="1"/>
    <col min="9923" max="9923" width="30.5546875" style="2" customWidth="1"/>
    <col min="9924" max="9924" width="12.88671875" style="2" customWidth="1"/>
    <col min="9925" max="9925" width="15.77734375" style="2" customWidth="1"/>
    <col min="9926" max="10177" width="9.109375" style="2"/>
    <col min="10178" max="10178" width="6.44140625" style="2" customWidth="1"/>
    <col min="10179" max="10179" width="30.5546875" style="2" customWidth="1"/>
    <col min="10180" max="10180" width="12.88671875" style="2" customWidth="1"/>
    <col min="10181" max="10181" width="15.77734375" style="2" customWidth="1"/>
    <col min="10182" max="10433" width="9.109375" style="2"/>
    <col min="10434" max="10434" width="6.44140625" style="2" customWidth="1"/>
    <col min="10435" max="10435" width="30.5546875" style="2" customWidth="1"/>
    <col min="10436" max="10436" width="12.88671875" style="2" customWidth="1"/>
    <col min="10437" max="10437" width="15.77734375" style="2" customWidth="1"/>
    <col min="10438" max="10689" width="9.109375" style="2"/>
    <col min="10690" max="10690" width="6.44140625" style="2" customWidth="1"/>
    <col min="10691" max="10691" width="30.5546875" style="2" customWidth="1"/>
    <col min="10692" max="10692" width="12.88671875" style="2" customWidth="1"/>
    <col min="10693" max="10693" width="15.77734375" style="2" customWidth="1"/>
    <col min="10694" max="10945" width="9.109375" style="2"/>
    <col min="10946" max="10946" width="6.44140625" style="2" customWidth="1"/>
    <col min="10947" max="10947" width="30.5546875" style="2" customWidth="1"/>
    <col min="10948" max="10948" width="12.88671875" style="2" customWidth="1"/>
    <col min="10949" max="10949" width="15.77734375" style="2" customWidth="1"/>
    <col min="10950" max="11201" width="9.109375" style="2"/>
    <col min="11202" max="11202" width="6.44140625" style="2" customWidth="1"/>
    <col min="11203" max="11203" width="30.5546875" style="2" customWidth="1"/>
    <col min="11204" max="11204" width="12.88671875" style="2" customWidth="1"/>
    <col min="11205" max="11205" width="15.77734375" style="2" customWidth="1"/>
    <col min="11206" max="11457" width="9.109375" style="2"/>
    <col min="11458" max="11458" width="6.44140625" style="2" customWidth="1"/>
    <col min="11459" max="11459" width="30.5546875" style="2" customWidth="1"/>
    <col min="11460" max="11460" width="12.88671875" style="2" customWidth="1"/>
    <col min="11461" max="11461" width="15.77734375" style="2" customWidth="1"/>
    <col min="11462" max="11713" width="9.109375" style="2"/>
    <col min="11714" max="11714" width="6.44140625" style="2" customWidth="1"/>
    <col min="11715" max="11715" width="30.5546875" style="2" customWidth="1"/>
    <col min="11716" max="11716" width="12.88671875" style="2" customWidth="1"/>
    <col min="11717" max="11717" width="15.77734375" style="2" customWidth="1"/>
    <col min="11718" max="11969" width="9.109375" style="2"/>
    <col min="11970" max="11970" width="6.44140625" style="2" customWidth="1"/>
    <col min="11971" max="11971" width="30.5546875" style="2" customWidth="1"/>
    <col min="11972" max="11972" width="12.88671875" style="2" customWidth="1"/>
    <col min="11973" max="11973" width="15.77734375" style="2" customWidth="1"/>
    <col min="11974" max="12225" width="9.109375" style="2"/>
    <col min="12226" max="12226" width="6.44140625" style="2" customWidth="1"/>
    <col min="12227" max="12227" width="30.5546875" style="2" customWidth="1"/>
    <col min="12228" max="12228" width="12.88671875" style="2" customWidth="1"/>
    <col min="12229" max="12229" width="15.77734375" style="2" customWidth="1"/>
    <col min="12230" max="12481" width="9.109375" style="2"/>
    <col min="12482" max="12482" width="6.44140625" style="2" customWidth="1"/>
    <col min="12483" max="12483" width="30.5546875" style="2" customWidth="1"/>
    <col min="12484" max="12484" width="12.88671875" style="2" customWidth="1"/>
    <col min="12485" max="12485" width="15.77734375" style="2" customWidth="1"/>
    <col min="12486" max="12737" width="9.109375" style="2"/>
    <col min="12738" max="12738" width="6.44140625" style="2" customWidth="1"/>
    <col min="12739" max="12739" width="30.5546875" style="2" customWidth="1"/>
    <col min="12740" max="12740" width="12.88671875" style="2" customWidth="1"/>
    <col min="12741" max="12741" width="15.77734375" style="2" customWidth="1"/>
    <col min="12742" max="12993" width="9.109375" style="2"/>
    <col min="12994" max="12994" width="6.44140625" style="2" customWidth="1"/>
    <col min="12995" max="12995" width="30.5546875" style="2" customWidth="1"/>
    <col min="12996" max="12996" width="12.88671875" style="2" customWidth="1"/>
    <col min="12997" max="12997" width="15.77734375" style="2" customWidth="1"/>
    <col min="12998" max="13249" width="9.109375" style="2"/>
    <col min="13250" max="13250" width="6.44140625" style="2" customWidth="1"/>
    <col min="13251" max="13251" width="30.5546875" style="2" customWidth="1"/>
    <col min="13252" max="13252" width="12.88671875" style="2" customWidth="1"/>
    <col min="13253" max="13253" width="15.77734375" style="2" customWidth="1"/>
    <col min="13254" max="13505" width="9.109375" style="2"/>
    <col min="13506" max="13506" width="6.44140625" style="2" customWidth="1"/>
    <col min="13507" max="13507" width="30.5546875" style="2" customWidth="1"/>
    <col min="13508" max="13508" width="12.88671875" style="2" customWidth="1"/>
    <col min="13509" max="13509" width="15.77734375" style="2" customWidth="1"/>
    <col min="13510" max="13761" width="9.109375" style="2"/>
    <col min="13762" max="13762" width="6.44140625" style="2" customWidth="1"/>
    <col min="13763" max="13763" width="30.5546875" style="2" customWidth="1"/>
    <col min="13764" max="13764" width="12.88671875" style="2" customWidth="1"/>
    <col min="13765" max="13765" width="15.77734375" style="2" customWidth="1"/>
    <col min="13766" max="14017" width="9.109375" style="2"/>
    <col min="14018" max="14018" width="6.44140625" style="2" customWidth="1"/>
    <col min="14019" max="14019" width="30.5546875" style="2" customWidth="1"/>
    <col min="14020" max="14020" width="12.88671875" style="2" customWidth="1"/>
    <col min="14021" max="14021" width="15.77734375" style="2" customWidth="1"/>
    <col min="14022" max="14273" width="9.109375" style="2"/>
    <col min="14274" max="14274" width="6.44140625" style="2" customWidth="1"/>
    <col min="14275" max="14275" width="30.5546875" style="2" customWidth="1"/>
    <col min="14276" max="14276" width="12.88671875" style="2" customWidth="1"/>
    <col min="14277" max="14277" width="15.77734375" style="2" customWidth="1"/>
    <col min="14278" max="14529" width="9.109375" style="2"/>
    <col min="14530" max="14530" width="6.44140625" style="2" customWidth="1"/>
    <col min="14531" max="14531" width="30.5546875" style="2" customWidth="1"/>
    <col min="14532" max="14532" width="12.88671875" style="2" customWidth="1"/>
    <col min="14533" max="14533" width="15.77734375" style="2" customWidth="1"/>
    <col min="14534" max="14785" width="9.109375" style="2"/>
    <col min="14786" max="14786" width="6.44140625" style="2" customWidth="1"/>
    <col min="14787" max="14787" width="30.5546875" style="2" customWidth="1"/>
    <col min="14788" max="14788" width="12.88671875" style="2" customWidth="1"/>
    <col min="14789" max="14789" width="15.77734375" style="2" customWidth="1"/>
    <col min="14790" max="15041" width="9.109375" style="2"/>
    <col min="15042" max="15042" width="6.44140625" style="2" customWidth="1"/>
    <col min="15043" max="15043" width="30.5546875" style="2" customWidth="1"/>
    <col min="15044" max="15044" width="12.88671875" style="2" customWidth="1"/>
    <col min="15045" max="15045" width="15.77734375" style="2" customWidth="1"/>
    <col min="15046" max="15297" width="9.109375" style="2"/>
    <col min="15298" max="15298" width="6.44140625" style="2" customWidth="1"/>
    <col min="15299" max="15299" width="30.5546875" style="2" customWidth="1"/>
    <col min="15300" max="15300" width="12.88671875" style="2" customWidth="1"/>
    <col min="15301" max="15301" width="15.77734375" style="2" customWidth="1"/>
    <col min="15302" max="15553" width="9.109375" style="2"/>
    <col min="15554" max="15554" width="6.44140625" style="2" customWidth="1"/>
    <col min="15555" max="15555" width="30.5546875" style="2" customWidth="1"/>
    <col min="15556" max="15556" width="12.88671875" style="2" customWidth="1"/>
    <col min="15557" max="15557" width="15.77734375" style="2" customWidth="1"/>
    <col min="15558" max="15809" width="9.109375" style="2"/>
    <col min="15810" max="15810" width="6.44140625" style="2" customWidth="1"/>
    <col min="15811" max="15811" width="30.5546875" style="2" customWidth="1"/>
    <col min="15812" max="15812" width="12.88671875" style="2" customWidth="1"/>
    <col min="15813" max="15813" width="15.77734375" style="2" customWidth="1"/>
    <col min="15814" max="16065" width="9.109375" style="2"/>
    <col min="16066" max="16066" width="6.44140625" style="2" customWidth="1"/>
    <col min="16067" max="16067" width="30.5546875" style="2" customWidth="1"/>
    <col min="16068" max="16068" width="12.88671875" style="2" customWidth="1"/>
    <col min="16069" max="16069" width="15.77734375" style="2" customWidth="1"/>
    <col min="16070" max="16384" width="9.109375" style="2"/>
  </cols>
  <sheetData>
    <row r="1" spans="1:12" ht="43.2" customHeight="1">
      <c r="A1" s="95" t="s">
        <v>0</v>
      </c>
      <c r="B1" s="95"/>
      <c r="C1" s="95"/>
      <c r="D1" s="95"/>
      <c r="E1" s="95"/>
      <c r="F1" s="95"/>
      <c r="G1" s="95"/>
      <c r="H1" s="95"/>
      <c r="I1" s="95"/>
    </row>
    <row r="2" spans="1:12" s="34" customFormat="1" ht="43.8" customHeight="1">
      <c r="A2" s="96" t="s">
        <v>75</v>
      </c>
      <c r="B2" s="97"/>
      <c r="C2" s="98"/>
      <c r="D2" s="55"/>
      <c r="E2" s="99" t="s">
        <v>57</v>
      </c>
      <c r="F2" s="101"/>
      <c r="G2" s="55"/>
      <c r="H2" s="96" t="s">
        <v>76</v>
      </c>
      <c r="I2" s="98"/>
      <c r="K2" s="36"/>
      <c r="L2" s="36"/>
    </row>
    <row r="3" spans="1:12" s="1" customFormat="1" ht="18" customHeight="1">
      <c r="A3" s="108" t="s">
        <v>67</v>
      </c>
      <c r="B3" s="108"/>
      <c r="C3" s="108"/>
      <c r="D3" s="108"/>
      <c r="E3" s="108"/>
      <c r="F3" s="108"/>
      <c r="G3" s="108"/>
      <c r="H3" s="108"/>
      <c r="I3" s="108"/>
      <c r="K3" s="37"/>
      <c r="L3" s="37"/>
    </row>
    <row r="4" spans="1:12" s="1" customFormat="1" ht="61.8" customHeight="1">
      <c r="A4" s="4" t="s">
        <v>1</v>
      </c>
      <c r="B4" s="5" t="s">
        <v>2</v>
      </c>
      <c r="C4" s="6" t="s">
        <v>3</v>
      </c>
      <c r="D4" s="51"/>
      <c r="E4" s="44" t="s">
        <v>77</v>
      </c>
      <c r="F4" s="44" t="s">
        <v>82</v>
      </c>
      <c r="G4" s="51"/>
      <c r="H4" s="5" t="s">
        <v>2</v>
      </c>
      <c r="I4" s="6" t="s">
        <v>3</v>
      </c>
      <c r="K4" s="37"/>
      <c r="L4" s="37"/>
    </row>
    <row r="5" spans="1:12" s="1" customFormat="1" ht="19.8" customHeight="1">
      <c r="A5" s="7" t="s">
        <v>4</v>
      </c>
      <c r="B5" s="8">
        <v>81710378</v>
      </c>
      <c r="C5" s="27">
        <v>744791</v>
      </c>
      <c r="D5" s="58"/>
      <c r="E5" s="48">
        <f>+H5-F5-B5</f>
        <v>2125174</v>
      </c>
      <c r="F5" s="48">
        <v>1899907</v>
      </c>
      <c r="G5" s="51"/>
      <c r="H5" s="8">
        <v>85735459</v>
      </c>
      <c r="I5" s="9">
        <v>764002</v>
      </c>
      <c r="J5" s="57"/>
      <c r="K5" s="57"/>
      <c r="L5" s="37"/>
    </row>
    <row r="6" spans="1:12" s="1" customFormat="1" ht="19.8" customHeight="1">
      <c r="A6" s="7" t="s">
        <v>5</v>
      </c>
      <c r="B6" s="8">
        <v>11558619</v>
      </c>
      <c r="C6" s="27">
        <v>182730</v>
      </c>
      <c r="D6" s="58"/>
      <c r="E6" s="48">
        <f t="shared" ref="E6:E47" si="0">+H6-F6-B6</f>
        <v>300590</v>
      </c>
      <c r="F6" s="48">
        <v>124351</v>
      </c>
      <c r="G6" s="51"/>
      <c r="H6" s="8">
        <v>11983560</v>
      </c>
      <c r="I6" s="9">
        <v>187444</v>
      </c>
      <c r="J6" s="57"/>
      <c r="K6" s="57"/>
      <c r="L6" s="37"/>
    </row>
    <row r="7" spans="1:12" s="1" customFormat="1" ht="19.8" customHeight="1">
      <c r="A7" s="7" t="s">
        <v>6</v>
      </c>
      <c r="B7" s="8">
        <v>10437812</v>
      </c>
      <c r="C7" s="27">
        <v>37578</v>
      </c>
      <c r="D7" s="58"/>
      <c r="E7" s="48">
        <f t="shared" si="0"/>
        <v>271632</v>
      </c>
      <c r="F7" s="48">
        <v>114621</v>
      </c>
      <c r="G7" s="51"/>
      <c r="H7" s="8">
        <v>10824065</v>
      </c>
      <c r="I7" s="9">
        <v>38548</v>
      </c>
      <c r="J7" s="57"/>
      <c r="K7" s="57"/>
      <c r="L7" s="37"/>
    </row>
    <row r="8" spans="1:12" s="1" customFormat="1" ht="19.8" customHeight="1">
      <c r="A8" s="7" t="s">
        <v>7</v>
      </c>
      <c r="B8" s="8">
        <v>5639983</v>
      </c>
      <c r="C8" s="27">
        <v>38868</v>
      </c>
      <c r="D8" s="58"/>
      <c r="E8" s="48">
        <f t="shared" si="0"/>
        <v>146667</v>
      </c>
      <c r="F8" s="48">
        <v>65708</v>
      </c>
      <c r="G8" s="51"/>
      <c r="H8" s="8">
        <v>5852358</v>
      </c>
      <c r="I8" s="9">
        <v>39871</v>
      </c>
      <c r="J8" s="57"/>
      <c r="K8" s="57"/>
      <c r="L8" s="37"/>
    </row>
    <row r="9" spans="1:12" s="1" customFormat="1" ht="19.8" customHeight="1">
      <c r="A9" s="7" t="s">
        <v>8</v>
      </c>
      <c r="B9" s="8">
        <v>9972832</v>
      </c>
      <c r="C9" s="27">
        <v>53384</v>
      </c>
      <c r="D9" s="58"/>
      <c r="E9" s="48">
        <f t="shared" si="0"/>
        <v>259371</v>
      </c>
      <c r="F9" s="48">
        <v>115668</v>
      </c>
      <c r="G9" s="51"/>
      <c r="H9" s="8">
        <v>10347871</v>
      </c>
      <c r="I9" s="9">
        <v>54761</v>
      </c>
      <c r="J9" s="57"/>
      <c r="K9" s="57"/>
      <c r="L9" s="37"/>
    </row>
    <row r="10" spans="1:12" s="1" customFormat="1" ht="19.8" customHeight="1">
      <c r="A10" s="7" t="s">
        <v>9</v>
      </c>
      <c r="B10" s="8">
        <v>4797557</v>
      </c>
      <c r="C10" s="27">
        <v>51126</v>
      </c>
      <c r="D10" s="58"/>
      <c r="E10" s="48">
        <f t="shared" si="0"/>
        <v>124762</v>
      </c>
      <c r="F10" s="48">
        <v>62262</v>
      </c>
      <c r="G10" s="51"/>
      <c r="H10" s="8">
        <v>4984581</v>
      </c>
      <c r="I10" s="9">
        <v>52444</v>
      </c>
      <c r="J10" s="57"/>
      <c r="K10" s="57"/>
      <c r="L10" s="37"/>
    </row>
    <row r="11" spans="1:12" s="1" customFormat="1" ht="19.8" customHeight="1">
      <c r="A11" s="7" t="s">
        <v>10</v>
      </c>
      <c r="B11" s="8">
        <v>5421661</v>
      </c>
      <c r="C11" s="27">
        <v>24676</v>
      </c>
      <c r="D11" s="58"/>
      <c r="E11" s="48">
        <f t="shared" si="0"/>
        <v>140990</v>
      </c>
      <c r="F11" s="48">
        <v>90685</v>
      </c>
      <c r="G11" s="51"/>
      <c r="H11" s="8">
        <v>5653336</v>
      </c>
      <c r="I11" s="9">
        <v>25312</v>
      </c>
      <c r="J11" s="57"/>
      <c r="K11" s="57"/>
      <c r="L11" s="37"/>
    </row>
    <row r="12" spans="1:12" s="1" customFormat="1" ht="19.8" customHeight="1">
      <c r="A12" s="7" t="s">
        <v>11</v>
      </c>
      <c r="B12" s="8">
        <v>4799409</v>
      </c>
      <c r="C12" s="27">
        <v>0</v>
      </c>
      <c r="D12" s="58"/>
      <c r="E12" s="48">
        <f t="shared" si="0"/>
        <v>124807</v>
      </c>
      <c r="F12" s="48">
        <v>17719</v>
      </c>
      <c r="G12" s="51"/>
      <c r="H12" s="8">
        <v>4941935</v>
      </c>
      <c r="I12" s="9">
        <v>0</v>
      </c>
      <c r="J12" s="57"/>
      <c r="K12" s="57"/>
      <c r="L12" s="37"/>
    </row>
    <row r="13" spans="1:12" s="1" customFormat="1" ht="19.8" customHeight="1">
      <c r="A13" s="7" t="s">
        <v>12</v>
      </c>
      <c r="B13" s="8">
        <v>2262929</v>
      </c>
      <c r="C13" s="27">
        <v>0</v>
      </c>
      <c r="D13" s="58"/>
      <c r="E13" s="48">
        <f t="shared" si="0"/>
        <v>58846</v>
      </c>
      <c r="F13" s="48">
        <v>13235</v>
      </c>
      <c r="G13" s="51"/>
      <c r="H13" s="8">
        <v>2335010</v>
      </c>
      <c r="I13" s="9">
        <v>0</v>
      </c>
      <c r="J13" s="57"/>
      <c r="K13" s="57"/>
      <c r="L13" s="37"/>
    </row>
    <row r="14" spans="1:12" s="1" customFormat="1" ht="19.8" customHeight="1">
      <c r="A14" s="7" t="s">
        <v>13</v>
      </c>
      <c r="B14" s="8">
        <v>3470346</v>
      </c>
      <c r="C14" s="27">
        <v>19837</v>
      </c>
      <c r="D14" s="58"/>
      <c r="E14" s="48">
        <f t="shared" si="0"/>
        <v>90300</v>
      </c>
      <c r="F14" s="48">
        <v>0</v>
      </c>
      <c r="G14" s="51"/>
      <c r="H14" s="8">
        <v>3560646</v>
      </c>
      <c r="I14" s="9">
        <v>20349</v>
      </c>
      <c r="J14" s="57"/>
      <c r="K14" s="57"/>
      <c r="L14" s="37"/>
    </row>
    <row r="15" spans="1:12" s="1" customFormat="1" ht="19.8" customHeight="1">
      <c r="A15" s="7" t="s">
        <v>14</v>
      </c>
      <c r="B15" s="8">
        <v>3585833</v>
      </c>
      <c r="C15" s="27">
        <v>7096</v>
      </c>
      <c r="D15" s="58"/>
      <c r="E15" s="48">
        <f t="shared" si="0"/>
        <v>93259</v>
      </c>
      <c r="F15" s="48">
        <v>16005</v>
      </c>
      <c r="G15" s="51"/>
      <c r="H15" s="8">
        <v>3695097</v>
      </c>
      <c r="I15" s="9">
        <v>7279</v>
      </c>
      <c r="J15" s="57"/>
      <c r="K15" s="57"/>
      <c r="L15" s="37"/>
    </row>
    <row r="16" spans="1:12" s="1" customFormat="1" ht="19.8" customHeight="1">
      <c r="A16" s="7" t="s">
        <v>15</v>
      </c>
      <c r="B16" s="8">
        <v>3422612</v>
      </c>
      <c r="C16" s="27">
        <v>0</v>
      </c>
      <c r="D16" s="58"/>
      <c r="E16" s="48">
        <f t="shared" si="0"/>
        <v>89044</v>
      </c>
      <c r="F16" s="48">
        <v>25585</v>
      </c>
      <c r="G16" s="51"/>
      <c r="H16" s="8">
        <v>3537241</v>
      </c>
      <c r="I16" s="9">
        <v>0</v>
      </c>
      <c r="J16" s="57"/>
      <c r="K16" s="57"/>
      <c r="L16" s="37"/>
    </row>
    <row r="17" spans="1:12" s="1" customFormat="1" ht="19.8" customHeight="1">
      <c r="A17" s="7" t="s">
        <v>16</v>
      </c>
      <c r="B17" s="8">
        <v>7311903</v>
      </c>
      <c r="C17" s="27">
        <v>0</v>
      </c>
      <c r="D17" s="58"/>
      <c r="E17" s="48">
        <f t="shared" si="0"/>
        <v>190150</v>
      </c>
      <c r="F17" s="48">
        <v>42080</v>
      </c>
      <c r="G17" s="51"/>
      <c r="H17" s="8">
        <v>7544133</v>
      </c>
      <c r="I17" s="9">
        <v>0</v>
      </c>
      <c r="J17" s="57"/>
      <c r="K17" s="57"/>
      <c r="L17" s="37"/>
    </row>
    <row r="18" spans="1:12" s="1" customFormat="1" ht="19.8" customHeight="1">
      <c r="A18" s="7" t="s">
        <v>17</v>
      </c>
      <c r="B18" s="8">
        <v>7702578</v>
      </c>
      <c r="C18" s="27">
        <v>0</v>
      </c>
      <c r="D18" s="58"/>
      <c r="E18" s="48">
        <f t="shared" si="0"/>
        <v>200318</v>
      </c>
      <c r="F18" s="48">
        <v>77566</v>
      </c>
      <c r="G18" s="51"/>
      <c r="H18" s="8">
        <v>7980462</v>
      </c>
      <c r="I18" s="9">
        <v>0</v>
      </c>
      <c r="J18" s="57"/>
      <c r="K18" s="57"/>
      <c r="L18" s="37"/>
    </row>
    <row r="19" spans="1:12" s="1" customFormat="1" ht="19.8" customHeight="1">
      <c r="A19" s="7" t="s">
        <v>18</v>
      </c>
      <c r="B19" s="8">
        <v>5836145</v>
      </c>
      <c r="C19" s="27">
        <v>161</v>
      </c>
      <c r="D19" s="58"/>
      <c r="E19" s="48">
        <f t="shared" si="0"/>
        <v>151777</v>
      </c>
      <c r="F19" s="48">
        <v>17132</v>
      </c>
      <c r="G19" s="51"/>
      <c r="H19" s="8">
        <v>6005054</v>
      </c>
      <c r="I19" s="9">
        <v>165</v>
      </c>
      <c r="J19" s="57"/>
      <c r="K19" s="57"/>
      <c r="L19" s="37"/>
    </row>
    <row r="20" spans="1:12" s="1" customFormat="1" ht="19.8" customHeight="1">
      <c r="A20" s="7" t="s">
        <v>19</v>
      </c>
      <c r="B20" s="8">
        <v>5150841</v>
      </c>
      <c r="C20" s="27">
        <v>0</v>
      </c>
      <c r="D20" s="58"/>
      <c r="E20" s="48">
        <f t="shared" si="0"/>
        <v>134052</v>
      </c>
      <c r="F20" s="48">
        <v>50078</v>
      </c>
      <c r="G20" s="51"/>
      <c r="H20" s="8">
        <v>5334971</v>
      </c>
      <c r="I20" s="9">
        <v>0</v>
      </c>
      <c r="J20" s="57"/>
      <c r="K20" s="57"/>
      <c r="L20" s="37"/>
    </row>
    <row r="21" spans="1:12" s="1" customFormat="1" ht="19.8" customHeight="1">
      <c r="A21" s="7" t="s">
        <v>20</v>
      </c>
      <c r="B21" s="8">
        <v>2822645</v>
      </c>
      <c r="C21" s="27">
        <v>0</v>
      </c>
      <c r="D21" s="58"/>
      <c r="E21" s="48">
        <f t="shared" si="0"/>
        <v>73408</v>
      </c>
      <c r="F21" s="48">
        <v>43052</v>
      </c>
      <c r="G21" s="51"/>
      <c r="H21" s="8">
        <v>2939105</v>
      </c>
      <c r="I21" s="9">
        <v>0</v>
      </c>
      <c r="J21" s="57"/>
      <c r="K21" s="57"/>
      <c r="L21" s="37"/>
    </row>
    <row r="22" spans="1:12" s="1" customFormat="1" ht="19.8" customHeight="1">
      <c r="A22" s="7" t="s">
        <v>21</v>
      </c>
      <c r="B22" s="8">
        <v>5957223</v>
      </c>
      <c r="C22" s="27">
        <v>1935</v>
      </c>
      <c r="D22" s="58"/>
      <c r="E22" s="48">
        <f t="shared" si="0"/>
        <v>154945</v>
      </c>
      <c r="F22" s="48">
        <v>29697</v>
      </c>
      <c r="G22" s="51"/>
      <c r="H22" s="8">
        <v>6141865</v>
      </c>
      <c r="I22" s="9">
        <v>1985</v>
      </c>
      <c r="J22" s="57"/>
      <c r="K22" s="57"/>
      <c r="L22" s="37"/>
    </row>
    <row r="23" spans="1:12" s="1" customFormat="1" ht="19.8" customHeight="1">
      <c r="A23" s="7" t="s">
        <v>22</v>
      </c>
      <c r="B23" s="8">
        <v>6677297</v>
      </c>
      <c r="C23" s="27">
        <v>10644</v>
      </c>
      <c r="D23" s="58"/>
      <c r="E23" s="48">
        <f t="shared" si="0"/>
        <v>173645</v>
      </c>
      <c r="F23" s="48">
        <v>51946</v>
      </c>
      <c r="G23" s="51"/>
      <c r="H23" s="8">
        <v>6902888</v>
      </c>
      <c r="I23" s="9">
        <v>10919</v>
      </c>
      <c r="J23" s="57"/>
      <c r="K23" s="57"/>
      <c r="L23" s="37"/>
    </row>
    <row r="24" spans="1:12" s="1" customFormat="1" ht="19.8" customHeight="1">
      <c r="A24" s="7" t="s">
        <v>23</v>
      </c>
      <c r="B24" s="8">
        <v>2538808</v>
      </c>
      <c r="C24" s="27">
        <v>9838</v>
      </c>
      <c r="D24" s="58"/>
      <c r="E24" s="48">
        <f t="shared" si="0"/>
        <v>66023</v>
      </c>
      <c r="F24" s="48">
        <v>10842</v>
      </c>
      <c r="G24" s="51"/>
      <c r="H24" s="8">
        <v>2615673</v>
      </c>
      <c r="I24" s="9">
        <v>10092</v>
      </c>
      <c r="J24" s="57"/>
      <c r="K24" s="57"/>
      <c r="L24" s="37"/>
    </row>
    <row r="25" spans="1:12" s="1" customFormat="1" ht="19.8" customHeight="1">
      <c r="A25" s="7" t="s">
        <v>24</v>
      </c>
      <c r="B25" s="8">
        <v>4426347</v>
      </c>
      <c r="C25" s="27">
        <v>0</v>
      </c>
      <c r="D25" s="58"/>
      <c r="E25" s="48">
        <f t="shared" si="0"/>
        <v>115110</v>
      </c>
      <c r="F25" s="48">
        <v>55825</v>
      </c>
      <c r="G25" s="51"/>
      <c r="H25" s="8">
        <v>4597282</v>
      </c>
      <c r="I25" s="9">
        <v>0</v>
      </c>
      <c r="J25" s="57"/>
      <c r="K25" s="57"/>
      <c r="L25" s="37"/>
    </row>
    <row r="26" spans="1:12" s="1" customFormat="1" ht="19.8" customHeight="1">
      <c r="A26" s="7" t="s">
        <v>25</v>
      </c>
      <c r="B26" s="8">
        <v>4874825</v>
      </c>
      <c r="C26" s="27">
        <v>3709</v>
      </c>
      <c r="D26" s="58"/>
      <c r="E26" s="48">
        <f t="shared" si="0"/>
        <v>126781</v>
      </c>
      <c r="F26" s="48">
        <v>18708</v>
      </c>
      <c r="G26" s="51"/>
      <c r="H26" s="8">
        <v>5020314</v>
      </c>
      <c r="I26" s="9">
        <v>3805</v>
      </c>
      <c r="J26" s="57"/>
      <c r="K26" s="57"/>
      <c r="L26" s="37"/>
    </row>
    <row r="27" spans="1:12" s="1" customFormat="1" ht="19.8" customHeight="1">
      <c r="A27" s="7" t="s">
        <v>26</v>
      </c>
      <c r="B27" s="8">
        <v>3905353</v>
      </c>
      <c r="C27" s="27">
        <v>0</v>
      </c>
      <c r="D27" s="58"/>
      <c r="E27" s="48">
        <f t="shared" si="0"/>
        <v>101566</v>
      </c>
      <c r="F27" s="48">
        <v>42031</v>
      </c>
      <c r="G27" s="51"/>
      <c r="H27" s="8">
        <v>4048950</v>
      </c>
      <c r="I27" s="9">
        <v>0</v>
      </c>
      <c r="J27" s="57"/>
      <c r="K27" s="57"/>
      <c r="L27" s="37"/>
    </row>
    <row r="28" spans="1:12" s="1" customFormat="1" ht="19.8" customHeight="1">
      <c r="A28" s="7" t="s">
        <v>27</v>
      </c>
      <c r="B28" s="8">
        <v>1562036</v>
      </c>
      <c r="C28" s="27">
        <v>3226</v>
      </c>
      <c r="D28" s="58"/>
      <c r="E28" s="48">
        <f t="shared" si="0"/>
        <v>40622</v>
      </c>
      <c r="F28" s="48">
        <v>1568</v>
      </c>
      <c r="G28" s="51"/>
      <c r="H28" s="8">
        <v>1604226</v>
      </c>
      <c r="I28" s="9">
        <v>3309</v>
      </c>
      <c r="J28" s="57"/>
      <c r="K28" s="57"/>
      <c r="L28" s="37"/>
    </row>
    <row r="29" spans="1:12" s="1" customFormat="1" ht="19.8" customHeight="1">
      <c r="A29" s="7" t="s">
        <v>28</v>
      </c>
      <c r="B29" s="8">
        <v>2785065</v>
      </c>
      <c r="C29" s="27">
        <v>5000</v>
      </c>
      <c r="D29" s="58"/>
      <c r="E29" s="48">
        <f t="shared" si="0"/>
        <v>72431</v>
      </c>
      <c r="F29" s="48">
        <v>30744</v>
      </c>
      <c r="G29" s="51"/>
      <c r="H29" s="8">
        <v>2888240</v>
      </c>
      <c r="I29" s="9">
        <v>5129</v>
      </c>
      <c r="J29" s="57"/>
      <c r="K29" s="57"/>
      <c r="L29" s="37"/>
    </row>
    <row r="30" spans="1:12" s="1" customFormat="1" ht="19.8" customHeight="1">
      <c r="A30" s="7" t="s">
        <v>29</v>
      </c>
      <c r="B30" s="8">
        <v>4679258</v>
      </c>
      <c r="C30" s="27">
        <v>0</v>
      </c>
      <c r="D30" s="58"/>
      <c r="E30" s="48">
        <f t="shared" si="0"/>
        <v>121692</v>
      </c>
      <c r="F30" s="48">
        <v>17301</v>
      </c>
      <c r="G30" s="51"/>
      <c r="H30" s="8">
        <v>4818251</v>
      </c>
      <c r="I30" s="9">
        <v>0</v>
      </c>
      <c r="J30" s="57"/>
      <c r="K30" s="57"/>
      <c r="L30" s="37"/>
    </row>
    <row r="31" spans="1:12" s="1" customFormat="1" ht="19.8" customHeight="1">
      <c r="A31" s="7" t="s">
        <v>30</v>
      </c>
      <c r="B31" s="8">
        <v>7022540</v>
      </c>
      <c r="C31" s="27">
        <v>484</v>
      </c>
      <c r="D31" s="58"/>
      <c r="E31" s="48">
        <f t="shared" si="0"/>
        <v>182631</v>
      </c>
      <c r="F31" s="48">
        <v>37590</v>
      </c>
      <c r="G31" s="51"/>
      <c r="H31" s="8">
        <v>7242761</v>
      </c>
      <c r="I31" s="9">
        <v>496</v>
      </c>
      <c r="J31" s="57"/>
      <c r="K31" s="57"/>
      <c r="L31" s="37"/>
    </row>
    <row r="32" spans="1:12" s="1" customFormat="1" ht="19.8" customHeight="1">
      <c r="A32" s="7" t="s">
        <v>31</v>
      </c>
      <c r="B32" s="8">
        <v>11598549</v>
      </c>
      <c r="C32" s="27">
        <v>15967</v>
      </c>
      <c r="D32" s="58"/>
      <c r="E32" s="48">
        <f t="shared" si="0"/>
        <v>301633</v>
      </c>
      <c r="F32" s="48">
        <v>56312</v>
      </c>
      <c r="G32" s="51"/>
      <c r="H32" s="8">
        <v>11956494</v>
      </c>
      <c r="I32" s="9">
        <v>16379</v>
      </c>
      <c r="J32" s="57"/>
      <c r="K32" s="57"/>
      <c r="L32" s="37"/>
    </row>
    <row r="33" spans="1:12" s="1" customFormat="1" ht="19.8" customHeight="1">
      <c r="A33" s="7" t="s">
        <v>32</v>
      </c>
      <c r="B33" s="8">
        <v>2639080</v>
      </c>
      <c r="C33" s="27">
        <v>14031</v>
      </c>
      <c r="D33" s="58"/>
      <c r="E33" s="48">
        <f t="shared" si="0"/>
        <v>68629</v>
      </c>
      <c r="F33" s="48">
        <v>8448</v>
      </c>
      <c r="G33" s="51"/>
      <c r="H33" s="8">
        <v>2716157</v>
      </c>
      <c r="I33" s="9">
        <v>14393</v>
      </c>
      <c r="J33" s="57"/>
      <c r="K33" s="57"/>
      <c r="L33" s="37"/>
    </row>
    <row r="34" spans="1:12" s="1" customFormat="1" ht="19.8" customHeight="1">
      <c r="A34" s="7" t="s">
        <v>33</v>
      </c>
      <c r="B34" s="8">
        <v>2381909</v>
      </c>
      <c r="C34" s="27">
        <v>3387</v>
      </c>
      <c r="D34" s="58"/>
      <c r="E34" s="48">
        <f t="shared" si="0"/>
        <v>61945</v>
      </c>
      <c r="F34" s="48">
        <v>10459</v>
      </c>
      <c r="G34" s="51"/>
      <c r="H34" s="8">
        <v>2454313</v>
      </c>
      <c r="I34" s="9">
        <v>3474</v>
      </c>
      <c r="J34" s="57"/>
      <c r="K34" s="57"/>
      <c r="L34" s="37"/>
    </row>
    <row r="35" spans="1:12" s="1" customFormat="1" ht="19.8" customHeight="1">
      <c r="A35" s="7" t="s">
        <v>34</v>
      </c>
      <c r="B35" s="8">
        <v>3404095</v>
      </c>
      <c r="C35" s="27">
        <v>4838</v>
      </c>
      <c r="D35" s="58"/>
      <c r="E35" s="48">
        <f t="shared" si="0"/>
        <v>88531</v>
      </c>
      <c r="F35" s="48">
        <v>14464</v>
      </c>
      <c r="G35" s="51"/>
      <c r="H35" s="8">
        <v>3507090</v>
      </c>
      <c r="I35" s="9">
        <v>4963</v>
      </c>
      <c r="J35" s="57"/>
      <c r="K35" s="57"/>
      <c r="L35" s="37"/>
    </row>
    <row r="36" spans="1:12" s="1" customFormat="1" ht="19.8" customHeight="1">
      <c r="A36" s="7" t="s">
        <v>35</v>
      </c>
      <c r="B36" s="8">
        <v>4712251</v>
      </c>
      <c r="C36" s="27">
        <v>11935</v>
      </c>
      <c r="D36" s="58"/>
      <c r="E36" s="48">
        <f t="shared" si="0"/>
        <v>122546</v>
      </c>
      <c r="F36" s="48">
        <v>27173</v>
      </c>
      <c r="G36" s="51"/>
      <c r="H36" s="8">
        <v>4861970</v>
      </c>
      <c r="I36" s="9">
        <v>12243</v>
      </c>
      <c r="J36" s="57"/>
      <c r="K36" s="57"/>
      <c r="L36" s="37"/>
    </row>
    <row r="37" spans="1:12" s="1" customFormat="1" ht="19.8" customHeight="1">
      <c r="A37" s="7" t="s">
        <v>36</v>
      </c>
      <c r="B37" s="8">
        <v>2988898</v>
      </c>
      <c r="C37" s="27">
        <v>14676</v>
      </c>
      <c r="D37" s="58"/>
      <c r="E37" s="48">
        <f t="shared" si="0"/>
        <v>77732</v>
      </c>
      <c r="F37" s="48">
        <v>16153</v>
      </c>
      <c r="G37" s="51"/>
      <c r="H37" s="8">
        <v>3082783</v>
      </c>
      <c r="I37" s="9">
        <v>15055</v>
      </c>
      <c r="J37" s="57"/>
      <c r="K37" s="57"/>
      <c r="L37" s="37"/>
    </row>
    <row r="38" spans="1:12" s="1" customFormat="1" ht="19.8" customHeight="1">
      <c r="A38" s="7" t="s">
        <v>37</v>
      </c>
      <c r="B38" s="8">
        <v>4794858</v>
      </c>
      <c r="C38" s="27">
        <v>968</v>
      </c>
      <c r="D38" s="58"/>
      <c r="E38" s="48">
        <f t="shared" si="0"/>
        <v>124694</v>
      </c>
      <c r="F38" s="48">
        <v>15462</v>
      </c>
      <c r="G38" s="51"/>
      <c r="H38" s="8">
        <v>4935014</v>
      </c>
      <c r="I38" s="9">
        <v>993</v>
      </c>
      <c r="J38" s="57"/>
      <c r="K38" s="57"/>
      <c r="L38" s="37"/>
    </row>
    <row r="39" spans="1:12" s="1" customFormat="1" ht="19.8" customHeight="1">
      <c r="A39" s="7" t="s">
        <v>38</v>
      </c>
      <c r="B39" s="8">
        <v>1231964</v>
      </c>
      <c r="C39" s="27">
        <v>0</v>
      </c>
      <c r="D39" s="58"/>
      <c r="E39" s="48">
        <f t="shared" si="0"/>
        <v>32040</v>
      </c>
      <c r="F39" s="48">
        <v>4299</v>
      </c>
      <c r="G39" s="51"/>
      <c r="H39" s="8">
        <v>1268303</v>
      </c>
      <c r="I39" s="9">
        <v>0</v>
      </c>
      <c r="J39" s="57"/>
      <c r="K39" s="57"/>
      <c r="L39" s="37"/>
    </row>
    <row r="40" spans="1:12" s="1" customFormat="1" ht="19.8" customHeight="1">
      <c r="A40" s="7" t="s">
        <v>39</v>
      </c>
      <c r="B40" s="8">
        <v>6697331</v>
      </c>
      <c r="C40" s="27">
        <v>0</v>
      </c>
      <c r="D40" s="58"/>
      <c r="E40" s="48">
        <f t="shared" si="0"/>
        <v>174172</v>
      </c>
      <c r="F40" s="48">
        <v>55469</v>
      </c>
      <c r="G40" s="51"/>
      <c r="H40" s="8">
        <v>6926972</v>
      </c>
      <c r="I40" s="9">
        <v>0</v>
      </c>
      <c r="J40" s="57"/>
      <c r="K40" s="57"/>
      <c r="L40" s="37"/>
    </row>
    <row r="41" spans="1:12" s="1" customFormat="1" ht="19.8" customHeight="1">
      <c r="A41" s="7" t="s">
        <v>40</v>
      </c>
      <c r="B41" s="8">
        <v>2970137</v>
      </c>
      <c r="C41" s="27">
        <v>0</v>
      </c>
      <c r="D41" s="58"/>
      <c r="E41" s="48">
        <f t="shared" si="0"/>
        <v>77242</v>
      </c>
      <c r="F41" s="48">
        <v>24632</v>
      </c>
      <c r="G41" s="51"/>
      <c r="H41" s="8">
        <v>3072011</v>
      </c>
      <c r="I41" s="9">
        <v>0</v>
      </c>
      <c r="J41" s="57"/>
      <c r="K41" s="57"/>
      <c r="L41" s="37"/>
    </row>
    <row r="42" spans="1:12" s="1" customFormat="1" ht="19.8" customHeight="1">
      <c r="A42" s="7" t="s">
        <v>41</v>
      </c>
      <c r="B42" s="8">
        <v>5895800</v>
      </c>
      <c r="C42" s="27">
        <v>0</v>
      </c>
      <c r="D42" s="58"/>
      <c r="E42" s="48">
        <f t="shared" si="0"/>
        <v>153321</v>
      </c>
      <c r="F42" s="48">
        <v>12595</v>
      </c>
      <c r="G42" s="51"/>
      <c r="H42" s="8">
        <v>6061716</v>
      </c>
      <c r="I42" s="9">
        <v>0</v>
      </c>
      <c r="J42" s="57"/>
      <c r="K42" s="57"/>
      <c r="L42" s="37"/>
    </row>
    <row r="43" spans="1:12" s="1" customFormat="1" ht="19.8" customHeight="1">
      <c r="A43" s="7" t="s">
        <v>42</v>
      </c>
      <c r="B43" s="8">
        <v>8173146</v>
      </c>
      <c r="C43" s="27">
        <v>0</v>
      </c>
      <c r="D43" s="58"/>
      <c r="E43" s="48">
        <f t="shared" si="0"/>
        <v>212548</v>
      </c>
      <c r="F43" s="48">
        <v>63619</v>
      </c>
      <c r="G43" s="51"/>
      <c r="H43" s="8">
        <v>8449313</v>
      </c>
      <c r="I43" s="9">
        <v>0</v>
      </c>
      <c r="J43" s="57"/>
      <c r="K43" s="57"/>
      <c r="L43" s="37"/>
    </row>
    <row r="44" spans="1:12" s="1" customFormat="1" ht="19.8" customHeight="1">
      <c r="A44" s="7" t="s">
        <v>43</v>
      </c>
      <c r="B44" s="8">
        <v>1244613</v>
      </c>
      <c r="C44" s="27">
        <v>0</v>
      </c>
      <c r="D44" s="58"/>
      <c r="E44" s="48">
        <f t="shared" si="0"/>
        <v>32365</v>
      </c>
      <c r="F44" s="48">
        <v>13861</v>
      </c>
      <c r="G44" s="51"/>
      <c r="H44" s="8">
        <v>1290839</v>
      </c>
      <c r="I44" s="9">
        <v>0</v>
      </c>
      <c r="J44" s="57"/>
      <c r="K44" s="57"/>
      <c r="L44" s="37"/>
    </row>
    <row r="45" spans="1:12" s="1" customFormat="1" ht="19.8" customHeight="1">
      <c r="A45" s="7" t="s">
        <v>44</v>
      </c>
      <c r="B45" s="8">
        <v>9500642</v>
      </c>
      <c r="C45" s="27">
        <v>6612</v>
      </c>
      <c r="D45" s="58"/>
      <c r="E45" s="48">
        <f t="shared" si="0"/>
        <v>247064</v>
      </c>
      <c r="F45" s="48">
        <v>62125</v>
      </c>
      <c r="G45" s="51"/>
      <c r="H45" s="8">
        <v>9809831</v>
      </c>
      <c r="I45" s="9">
        <v>6783</v>
      </c>
      <c r="J45" s="57"/>
      <c r="K45" s="57"/>
      <c r="L45" s="37"/>
    </row>
    <row r="46" spans="1:12" s="1" customFormat="1" ht="19.8" customHeight="1">
      <c r="A46" s="7" t="s">
        <v>45</v>
      </c>
      <c r="B46" s="8">
        <v>464658</v>
      </c>
      <c r="C46" s="27">
        <v>0</v>
      </c>
      <c r="D46" s="58"/>
      <c r="E46" s="48">
        <f t="shared" si="0"/>
        <v>12084</v>
      </c>
      <c r="F46" s="48">
        <v>5239</v>
      </c>
      <c r="G46" s="51"/>
      <c r="H46" s="8">
        <v>481981</v>
      </c>
      <c r="I46" s="9">
        <v>0</v>
      </c>
      <c r="J46" s="57"/>
      <c r="K46" s="57"/>
      <c r="L46" s="37"/>
    </row>
    <row r="47" spans="1:12" s="1" customFormat="1" ht="19.8" customHeight="1">
      <c r="A47" s="7" t="s">
        <v>46</v>
      </c>
      <c r="B47" s="8">
        <v>1618242</v>
      </c>
      <c r="C47" s="27">
        <v>0</v>
      </c>
      <c r="D47" s="58"/>
      <c r="E47" s="48">
        <f t="shared" si="0"/>
        <v>42081</v>
      </c>
      <c r="F47" s="59">
        <v>10522</v>
      </c>
      <c r="G47" s="51"/>
      <c r="H47" s="8">
        <v>1670845</v>
      </c>
      <c r="I47" s="9">
        <v>0</v>
      </c>
      <c r="J47" s="57"/>
      <c r="K47" s="57"/>
      <c r="L47" s="37"/>
    </row>
    <row r="48" spans="1:12" s="25" customFormat="1" ht="22.05" customHeight="1">
      <c r="A48" s="10" t="s">
        <v>47</v>
      </c>
      <c r="B48" s="11">
        <f>SUM(B5:B47)</f>
        <v>290649008</v>
      </c>
      <c r="C48" s="11">
        <f>SUM(C5:C47)</f>
        <v>1267497</v>
      </c>
      <c r="D48" s="51"/>
      <c r="E48" s="11">
        <f>SUM(E5:E47)</f>
        <v>7559220</v>
      </c>
      <c r="F48" s="11">
        <f>SUM(F5:F47)</f>
        <v>3472738</v>
      </c>
      <c r="G48" s="51"/>
      <c r="H48" s="11">
        <f>SUM(H5:H47)</f>
        <v>301680966</v>
      </c>
      <c r="I48" s="11">
        <f>SUM(I5:I47)</f>
        <v>1300193</v>
      </c>
      <c r="J48" s="57"/>
      <c r="K48" s="57"/>
      <c r="L48" s="36"/>
    </row>
    <row r="49" spans="1:12" ht="14.4">
      <c r="A49" s="12"/>
      <c r="B49" s="13"/>
      <c r="D49" s="53"/>
      <c r="E49" s="35"/>
      <c r="F49" s="35"/>
      <c r="G49" s="53"/>
      <c r="H49" s="13"/>
    </row>
    <row r="50" spans="1:12" ht="21.6" customHeight="1">
      <c r="A50" s="94" t="s">
        <v>68</v>
      </c>
      <c r="B50" s="94"/>
      <c r="C50" s="94"/>
      <c r="D50" s="94"/>
      <c r="E50" s="94"/>
      <c r="F50" s="94"/>
      <c r="G50" s="94"/>
      <c r="H50" s="94"/>
      <c r="I50" s="94"/>
    </row>
    <row r="51" spans="1:12" ht="30" customHeight="1">
      <c r="A51" s="10" t="s">
        <v>48</v>
      </c>
      <c r="B51" s="103" t="s">
        <v>2</v>
      </c>
      <c r="C51" s="104"/>
      <c r="D51" s="53"/>
      <c r="E51" s="44" t="s">
        <v>77</v>
      </c>
      <c r="F51" s="44" t="s">
        <v>82</v>
      </c>
      <c r="G51" s="53"/>
      <c r="H51" s="103" t="s">
        <v>2</v>
      </c>
      <c r="I51" s="104"/>
    </row>
    <row r="52" spans="1:12" s="1" customFormat="1" ht="19.8" customHeight="1">
      <c r="A52" s="14" t="s">
        <v>49</v>
      </c>
      <c r="B52" s="107">
        <v>145324507</v>
      </c>
      <c r="C52" s="107"/>
      <c r="D52" s="53"/>
      <c r="E52" s="11">
        <f>+H52-B52</f>
        <v>3779608</v>
      </c>
      <c r="F52" s="11"/>
      <c r="G52" s="53"/>
      <c r="H52" s="107">
        <v>149104115</v>
      </c>
      <c r="I52" s="107"/>
      <c r="K52" s="37"/>
      <c r="L52" s="37"/>
    </row>
    <row r="53" spans="1:12" ht="14.4">
      <c r="A53" s="12"/>
      <c r="B53" s="13"/>
      <c r="D53" s="53"/>
      <c r="E53"/>
      <c r="F53"/>
      <c r="G53" s="53"/>
      <c r="H53" s="13"/>
    </row>
    <row r="54" spans="1:12" ht="22.05" customHeight="1">
      <c r="A54" s="15" t="s">
        <v>50</v>
      </c>
      <c r="B54" s="106">
        <f>+B48+B52</f>
        <v>435973515</v>
      </c>
      <c r="C54" s="106"/>
      <c r="D54" s="53"/>
      <c r="E54" s="11">
        <f>+E48+E52</f>
        <v>11338828</v>
      </c>
      <c r="F54" s="11">
        <f>+F48+F52</f>
        <v>3472738</v>
      </c>
      <c r="G54" s="53"/>
      <c r="H54" s="106">
        <f>+H48+H52</f>
        <v>450785081</v>
      </c>
      <c r="I54" s="106"/>
      <c r="K54" s="33"/>
    </row>
    <row r="55" spans="1:12" s="3" customFormat="1" ht="13.8">
      <c r="A55" s="20"/>
      <c r="B55" s="17"/>
      <c r="C55" s="18"/>
      <c r="D55" s="18"/>
      <c r="E55" s="18"/>
      <c r="F55" s="18"/>
      <c r="G55" s="18"/>
      <c r="H55" s="17"/>
      <c r="I55" s="18"/>
      <c r="K55" s="16"/>
      <c r="L55" s="16"/>
    </row>
    <row r="56" spans="1:12" s="3" customFormat="1" ht="13.8">
      <c r="A56" s="20"/>
      <c r="B56" s="17"/>
      <c r="C56" s="18"/>
      <c r="D56" s="18"/>
      <c r="E56" s="18"/>
      <c r="F56" s="18"/>
      <c r="G56" s="18"/>
      <c r="H56" s="17"/>
      <c r="I56" s="18"/>
      <c r="K56" s="16"/>
      <c r="L56" s="16"/>
    </row>
    <row r="57" spans="1:12" s="3" customFormat="1" ht="13.8">
      <c r="A57" s="20"/>
      <c r="B57" s="17"/>
      <c r="C57" s="18"/>
      <c r="D57" s="18"/>
      <c r="E57" s="18"/>
      <c r="F57" s="18"/>
      <c r="G57" s="18"/>
      <c r="H57" s="17"/>
      <c r="I57" s="18"/>
      <c r="K57" s="16"/>
      <c r="L57" s="16"/>
    </row>
    <row r="58" spans="1:12" s="3" customFormat="1" ht="13.8">
      <c r="A58" s="20"/>
      <c r="B58" s="17"/>
      <c r="C58" s="18"/>
      <c r="D58" s="18"/>
      <c r="E58" s="18"/>
      <c r="F58" s="18"/>
      <c r="G58" s="18"/>
      <c r="H58" s="17"/>
      <c r="I58" s="18"/>
      <c r="K58" s="16"/>
      <c r="L58" s="16"/>
    </row>
    <row r="59" spans="1:12" s="3" customFormat="1" ht="13.8">
      <c r="A59" s="20"/>
      <c r="B59" s="17"/>
      <c r="C59" s="18"/>
      <c r="D59" s="18"/>
      <c r="E59" s="18"/>
      <c r="F59" s="18"/>
      <c r="G59" s="18"/>
      <c r="H59" s="17"/>
      <c r="I59" s="18"/>
      <c r="K59" s="16"/>
      <c r="L59" s="16"/>
    </row>
    <row r="60" spans="1:12" s="3" customFormat="1" ht="13.8">
      <c r="A60" s="20"/>
      <c r="B60" s="17"/>
      <c r="C60" s="18"/>
      <c r="D60" s="18"/>
      <c r="E60" s="18"/>
      <c r="F60" s="18"/>
      <c r="G60" s="18"/>
      <c r="H60" s="17"/>
      <c r="I60" s="18"/>
      <c r="K60" s="16"/>
      <c r="L60" s="16"/>
    </row>
    <row r="61" spans="1:12" s="3" customFormat="1" ht="14.4">
      <c r="A61" s="20"/>
      <c r="B61" s="17"/>
      <c r="C61" s="18"/>
      <c r="D61" s="51"/>
      <c r="E61" s="18"/>
      <c r="F61" s="18"/>
      <c r="G61" s="51"/>
      <c r="H61" s="17"/>
      <c r="I61" s="18"/>
      <c r="K61" s="16"/>
      <c r="L61" s="16"/>
    </row>
    <row r="62" spans="1:12" s="3" customFormat="1" ht="14.4">
      <c r="A62" s="20"/>
      <c r="B62" s="17"/>
      <c r="C62" s="18"/>
      <c r="D62" s="51"/>
      <c r="E62" s="18"/>
      <c r="F62" s="18"/>
      <c r="G62" s="51"/>
      <c r="H62" s="17"/>
      <c r="I62" s="18"/>
      <c r="K62" s="16"/>
      <c r="L62" s="16"/>
    </row>
    <row r="63" spans="1:12" s="3" customFormat="1" ht="14.4">
      <c r="A63" s="20"/>
      <c r="B63" s="17"/>
      <c r="C63" s="18"/>
      <c r="D63" s="51"/>
      <c r="E63" s="18"/>
      <c r="F63" s="18"/>
      <c r="G63" s="51"/>
      <c r="H63" s="17"/>
      <c r="I63" s="18"/>
      <c r="K63" s="16"/>
      <c r="L63" s="16"/>
    </row>
    <row r="64" spans="1:12" s="3" customFormat="1" ht="15" customHeight="1">
      <c r="A64" s="20"/>
      <c r="B64" s="17"/>
      <c r="C64" s="18"/>
      <c r="D64" s="51"/>
      <c r="E64" s="18"/>
      <c r="F64" s="18"/>
      <c r="G64" s="51"/>
      <c r="H64" s="17"/>
      <c r="I64" s="18"/>
      <c r="K64" s="16"/>
      <c r="L64" s="16"/>
    </row>
    <row r="65" spans="1:12" s="3" customFormat="1" ht="13.8" customHeight="1">
      <c r="A65" s="20"/>
      <c r="B65" s="17"/>
      <c r="C65" s="18"/>
      <c r="D65" s="51"/>
      <c r="E65" s="18"/>
      <c r="F65" s="18"/>
      <c r="G65" s="51"/>
      <c r="H65" s="17"/>
      <c r="I65" s="18"/>
      <c r="K65" s="16"/>
      <c r="L65" s="16"/>
    </row>
    <row r="66" spans="1:12" s="3" customFormat="1" ht="14.4">
      <c r="A66" s="20"/>
      <c r="B66" s="17"/>
      <c r="C66" s="18"/>
      <c r="D66" s="51"/>
      <c r="E66" s="18"/>
      <c r="F66" s="18"/>
      <c r="G66" s="51"/>
      <c r="H66" s="17"/>
      <c r="I66" s="18"/>
      <c r="K66" s="16"/>
      <c r="L66" s="16"/>
    </row>
    <row r="67" spans="1:12" s="3" customFormat="1" ht="14.4">
      <c r="A67" s="20"/>
      <c r="B67" s="17"/>
      <c r="C67" s="18"/>
      <c r="D67" s="51"/>
      <c r="E67" s="18"/>
      <c r="F67" s="18"/>
      <c r="G67" s="51"/>
      <c r="H67" s="17"/>
      <c r="I67" s="18"/>
      <c r="K67" s="16"/>
      <c r="L67" s="16"/>
    </row>
    <row r="68" spans="1:12" s="3" customFormat="1" ht="14.4">
      <c r="A68" s="20"/>
      <c r="B68" s="17"/>
      <c r="C68" s="18"/>
      <c r="D68" s="51"/>
      <c r="E68" s="18"/>
      <c r="F68" s="18"/>
      <c r="G68" s="51"/>
      <c r="H68" s="17"/>
      <c r="I68" s="18"/>
      <c r="K68" s="16"/>
      <c r="L68" s="16"/>
    </row>
    <row r="69" spans="1:12" s="3" customFormat="1" ht="14.4">
      <c r="A69" s="20"/>
      <c r="B69" s="17"/>
      <c r="C69" s="18"/>
      <c r="D69" s="51"/>
      <c r="E69" s="18"/>
      <c r="F69" s="18"/>
      <c r="G69" s="51"/>
      <c r="H69" s="17"/>
      <c r="I69" s="18"/>
      <c r="K69" s="16"/>
      <c r="L69" s="16"/>
    </row>
    <row r="70" spans="1:12" s="3" customFormat="1" ht="14.4">
      <c r="A70" s="20"/>
      <c r="B70" s="17"/>
      <c r="C70" s="18"/>
      <c r="D70" s="51"/>
      <c r="E70" s="18"/>
      <c r="F70" s="18"/>
      <c r="G70" s="51"/>
      <c r="H70" s="17"/>
      <c r="I70" s="18"/>
      <c r="K70" s="16"/>
      <c r="L70" s="16"/>
    </row>
    <row r="71" spans="1:12" s="3" customFormat="1" ht="14.4">
      <c r="A71" s="20"/>
      <c r="B71" s="17"/>
      <c r="C71" s="18"/>
      <c r="D71" s="51"/>
      <c r="E71" s="18"/>
      <c r="F71" s="18"/>
      <c r="G71" s="51"/>
      <c r="H71" s="17"/>
      <c r="I71" s="18"/>
      <c r="K71" s="16"/>
      <c r="L71" s="16"/>
    </row>
    <row r="72" spans="1:12" s="3" customFormat="1" ht="14.4">
      <c r="A72" s="20"/>
      <c r="B72" s="17"/>
      <c r="C72" s="18"/>
      <c r="D72" s="51"/>
      <c r="E72" s="18"/>
      <c r="F72" s="18"/>
      <c r="G72" s="51"/>
      <c r="H72" s="17"/>
      <c r="I72" s="18"/>
      <c r="K72" s="16"/>
      <c r="L72" s="16"/>
    </row>
    <row r="73" spans="1:12" s="3" customFormat="1" ht="14.4">
      <c r="A73" s="20"/>
      <c r="B73" s="17"/>
      <c r="C73" s="18"/>
      <c r="D73" s="51"/>
      <c r="E73" s="18"/>
      <c r="F73" s="18"/>
      <c r="G73" s="51"/>
      <c r="H73" s="17"/>
      <c r="I73" s="18"/>
      <c r="K73" s="16"/>
      <c r="L73" s="16"/>
    </row>
    <row r="74" spans="1:12" s="3" customFormat="1" ht="14.4">
      <c r="A74" s="20"/>
      <c r="B74" s="17"/>
      <c r="C74" s="18"/>
      <c r="D74" s="51"/>
      <c r="E74" s="18"/>
      <c r="F74" s="18"/>
      <c r="G74" s="51"/>
      <c r="H74" s="17"/>
      <c r="I74" s="18"/>
      <c r="K74" s="16"/>
      <c r="L74" s="16"/>
    </row>
    <row r="75" spans="1:12" s="3" customFormat="1" ht="14.4">
      <c r="A75" s="20"/>
      <c r="B75" s="17"/>
      <c r="C75" s="18"/>
      <c r="D75" s="51"/>
      <c r="E75" s="18"/>
      <c r="F75" s="18"/>
      <c r="G75" s="51"/>
      <c r="H75" s="17"/>
      <c r="I75" s="18"/>
      <c r="K75" s="16"/>
      <c r="L75" s="16"/>
    </row>
    <row r="76" spans="1:12" s="3" customFormat="1" ht="14.4">
      <c r="A76" s="20"/>
      <c r="B76" s="17"/>
      <c r="C76" s="18"/>
      <c r="D76" s="51"/>
      <c r="E76" s="18"/>
      <c r="F76" s="18"/>
      <c r="G76" s="51"/>
      <c r="H76" s="17"/>
      <c r="I76" s="18"/>
      <c r="K76" s="16"/>
      <c r="L76" s="16"/>
    </row>
    <row r="77" spans="1:12" s="3" customFormat="1" ht="14.4">
      <c r="A77" s="20"/>
      <c r="B77" s="17"/>
      <c r="C77" s="18"/>
      <c r="D77" s="51"/>
      <c r="E77" s="18"/>
      <c r="F77" s="18"/>
      <c r="G77" s="51"/>
      <c r="H77" s="17"/>
      <c r="I77" s="18"/>
      <c r="K77" s="16"/>
      <c r="L77" s="16"/>
    </row>
    <row r="78" spans="1:12" s="3" customFormat="1" ht="14.4">
      <c r="A78" s="20"/>
      <c r="B78" s="17"/>
      <c r="C78" s="18"/>
      <c r="D78" s="51"/>
      <c r="E78" s="18"/>
      <c r="F78" s="18"/>
      <c r="G78" s="51"/>
      <c r="H78" s="17"/>
      <c r="I78" s="18"/>
      <c r="K78" s="16"/>
      <c r="L78" s="16"/>
    </row>
    <row r="79" spans="1:12" s="3" customFormat="1" ht="14.4">
      <c r="A79" s="20"/>
      <c r="B79" s="17"/>
      <c r="C79" s="18"/>
      <c r="D79" s="51"/>
      <c r="E79" s="18"/>
      <c r="F79" s="18"/>
      <c r="G79" s="51"/>
      <c r="H79" s="17"/>
      <c r="I79" s="18"/>
      <c r="K79" s="16"/>
      <c r="L79" s="16"/>
    </row>
    <row r="80" spans="1:12" s="3" customFormat="1" ht="14.4">
      <c r="A80" s="20"/>
      <c r="B80" s="17"/>
      <c r="C80" s="18"/>
      <c r="D80" s="51"/>
      <c r="E80" s="18"/>
      <c r="F80" s="18"/>
      <c r="G80" s="51"/>
      <c r="H80" s="17"/>
      <c r="I80" s="18"/>
      <c r="K80" s="16"/>
      <c r="L80" s="16"/>
    </row>
    <row r="81" spans="1:9" ht="14.4">
      <c r="A81" s="20"/>
      <c r="B81" s="17"/>
      <c r="C81" s="18"/>
      <c r="E81" s="18"/>
      <c r="F81" s="18"/>
      <c r="H81" s="17"/>
      <c r="I81" s="18"/>
    </row>
    <row r="82" spans="1:9" ht="14.4">
      <c r="A82" s="20"/>
      <c r="B82" s="17"/>
      <c r="C82" s="18"/>
      <c r="E82" s="18"/>
      <c r="F82" s="18"/>
      <c r="H82" s="17"/>
      <c r="I82" s="18"/>
    </row>
    <row r="83" spans="1:9" ht="14.4">
      <c r="A83" s="20"/>
      <c r="B83" s="17"/>
      <c r="C83" s="18"/>
      <c r="E83" s="18"/>
      <c r="F83" s="18"/>
      <c r="H83" s="17"/>
      <c r="I83" s="18"/>
    </row>
    <row r="84" spans="1:9" ht="14.4">
      <c r="A84" s="20"/>
      <c r="B84" s="17"/>
      <c r="C84" s="18"/>
      <c r="E84" s="18"/>
      <c r="F84" s="18"/>
      <c r="H84" s="17"/>
      <c r="I84" s="18"/>
    </row>
    <row r="85" spans="1:9" ht="14.4">
      <c r="A85" s="20"/>
      <c r="B85" s="17"/>
      <c r="C85" s="18"/>
      <c r="E85" s="18"/>
      <c r="F85" s="18"/>
      <c r="H85" s="17"/>
      <c r="I85" s="18"/>
    </row>
    <row r="86" spans="1:9" ht="14.4">
      <c r="A86" s="20"/>
      <c r="B86" s="17"/>
      <c r="C86" s="18"/>
      <c r="E86" s="18"/>
      <c r="F86" s="18"/>
      <c r="H86" s="17"/>
      <c r="I86" s="18"/>
    </row>
    <row r="87" spans="1:9" ht="14.4">
      <c r="A87" s="20"/>
      <c r="B87" s="17"/>
      <c r="C87" s="18"/>
      <c r="H87" s="17"/>
      <c r="I87" s="18"/>
    </row>
    <row r="88" spans="1:9" ht="14.4">
      <c r="A88" s="20"/>
      <c r="B88" s="17"/>
      <c r="C88" s="18"/>
      <c r="H88" s="17"/>
      <c r="I88" s="18"/>
    </row>
  </sheetData>
  <mergeCells count="12">
    <mergeCell ref="B52:C52"/>
    <mergeCell ref="H52:I52"/>
    <mergeCell ref="B54:C54"/>
    <mergeCell ref="H54:I54"/>
    <mergeCell ref="A1:I1"/>
    <mergeCell ref="A2:C2"/>
    <mergeCell ref="H2:I2"/>
    <mergeCell ref="A3:I3"/>
    <mergeCell ref="A50:I50"/>
    <mergeCell ref="B51:C51"/>
    <mergeCell ref="H51:I51"/>
    <mergeCell ref="E2:F2"/>
  </mergeCells>
  <printOptions horizontalCentered="1"/>
  <pageMargins left="0" right="0" top="0.23622047244094491" bottom="0.27559055118110237" header="0.15748031496062992" footer="0.27559055118110237"/>
  <pageSetup paperSize="9" scale="90" orientation="landscape" horizontalDpi="180" verticalDpi="180" r:id="rId1"/>
  <headerFooter alignWithMargins="0">
    <oddFooter>&amp;R&amp;"Times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A4138-158B-4C05-80E6-6C6A8256A31D}">
  <dimension ref="A1:K103"/>
  <sheetViews>
    <sheetView zoomScale="80" zoomScaleNormal="80" workbookViewId="0">
      <pane xSplit="1" ySplit="4" topLeftCell="B48" activePane="bottomRight" state="frozen"/>
      <selection activeCell="J49" sqref="J49"/>
      <selection pane="topRight" activeCell="J49" sqref="J49"/>
      <selection pane="bottomLeft" activeCell="J49" sqref="J49"/>
      <selection pane="bottomRight" activeCell="A4" sqref="A1:J1048576"/>
    </sheetView>
  </sheetViews>
  <sheetFormatPr defaultColWidth="9.109375" defaultRowHeight="15.6"/>
  <cols>
    <col min="1" max="1" width="30.109375" style="21" customWidth="1"/>
    <col min="2" max="2" width="30.109375" style="22" customWidth="1"/>
    <col min="3" max="3" width="30.109375" style="2" customWidth="1"/>
    <col min="4" max="4" width="0.77734375" style="51" customWidth="1"/>
    <col min="5" max="6" width="22.5546875" style="2" customWidth="1"/>
    <col min="7" max="7" width="0.77734375" style="51" customWidth="1"/>
    <col min="8" max="8" width="30.109375" style="22" customWidth="1"/>
    <col min="9" max="9" width="30.109375" style="2" customWidth="1"/>
    <col min="10" max="10" width="9.109375" style="2"/>
    <col min="11" max="11" width="10.109375" style="2" bestFit="1" customWidth="1"/>
    <col min="12" max="193" width="9.109375" style="2"/>
    <col min="194" max="194" width="6.44140625" style="2" customWidth="1"/>
    <col min="195" max="195" width="30.5546875" style="2" customWidth="1"/>
    <col min="196" max="196" width="12.88671875" style="2" customWidth="1"/>
    <col min="197" max="197" width="15.77734375" style="2" customWidth="1"/>
    <col min="198" max="449" width="9.109375" style="2"/>
    <col min="450" max="450" width="6.44140625" style="2" customWidth="1"/>
    <col min="451" max="451" width="30.5546875" style="2" customWidth="1"/>
    <col min="452" max="452" width="12.88671875" style="2" customWidth="1"/>
    <col min="453" max="453" width="15.77734375" style="2" customWidth="1"/>
    <col min="454" max="705" width="9.109375" style="2"/>
    <col min="706" max="706" width="6.44140625" style="2" customWidth="1"/>
    <col min="707" max="707" width="30.5546875" style="2" customWidth="1"/>
    <col min="708" max="708" width="12.88671875" style="2" customWidth="1"/>
    <col min="709" max="709" width="15.77734375" style="2" customWidth="1"/>
    <col min="710" max="961" width="9.109375" style="2"/>
    <col min="962" max="962" width="6.44140625" style="2" customWidth="1"/>
    <col min="963" max="963" width="30.5546875" style="2" customWidth="1"/>
    <col min="964" max="964" width="12.88671875" style="2" customWidth="1"/>
    <col min="965" max="965" width="15.77734375" style="2" customWidth="1"/>
    <col min="966" max="1217" width="9.109375" style="2"/>
    <col min="1218" max="1218" width="6.44140625" style="2" customWidth="1"/>
    <col min="1219" max="1219" width="30.5546875" style="2" customWidth="1"/>
    <col min="1220" max="1220" width="12.88671875" style="2" customWidth="1"/>
    <col min="1221" max="1221" width="15.77734375" style="2" customWidth="1"/>
    <col min="1222" max="1473" width="9.109375" style="2"/>
    <col min="1474" max="1474" width="6.44140625" style="2" customWidth="1"/>
    <col min="1475" max="1475" width="30.5546875" style="2" customWidth="1"/>
    <col min="1476" max="1476" width="12.88671875" style="2" customWidth="1"/>
    <col min="1477" max="1477" width="15.77734375" style="2" customWidth="1"/>
    <col min="1478" max="1729" width="9.109375" style="2"/>
    <col min="1730" max="1730" width="6.44140625" style="2" customWidth="1"/>
    <col min="1731" max="1731" width="30.5546875" style="2" customWidth="1"/>
    <col min="1732" max="1732" width="12.88671875" style="2" customWidth="1"/>
    <col min="1733" max="1733" width="15.77734375" style="2" customWidth="1"/>
    <col min="1734" max="1985" width="9.109375" style="2"/>
    <col min="1986" max="1986" width="6.44140625" style="2" customWidth="1"/>
    <col min="1987" max="1987" width="30.5546875" style="2" customWidth="1"/>
    <col min="1988" max="1988" width="12.88671875" style="2" customWidth="1"/>
    <col min="1989" max="1989" width="15.77734375" style="2" customWidth="1"/>
    <col min="1990" max="2241" width="9.109375" style="2"/>
    <col min="2242" max="2242" width="6.44140625" style="2" customWidth="1"/>
    <col min="2243" max="2243" width="30.5546875" style="2" customWidth="1"/>
    <col min="2244" max="2244" width="12.88671875" style="2" customWidth="1"/>
    <col min="2245" max="2245" width="15.77734375" style="2" customWidth="1"/>
    <col min="2246" max="2497" width="9.109375" style="2"/>
    <col min="2498" max="2498" width="6.44140625" style="2" customWidth="1"/>
    <col min="2499" max="2499" width="30.5546875" style="2" customWidth="1"/>
    <col min="2500" max="2500" width="12.88671875" style="2" customWidth="1"/>
    <col min="2501" max="2501" width="15.77734375" style="2" customWidth="1"/>
    <col min="2502" max="2753" width="9.109375" style="2"/>
    <col min="2754" max="2754" width="6.44140625" style="2" customWidth="1"/>
    <col min="2755" max="2755" width="30.5546875" style="2" customWidth="1"/>
    <col min="2756" max="2756" width="12.88671875" style="2" customWidth="1"/>
    <col min="2757" max="2757" width="15.77734375" style="2" customWidth="1"/>
    <col min="2758" max="3009" width="9.109375" style="2"/>
    <col min="3010" max="3010" width="6.44140625" style="2" customWidth="1"/>
    <col min="3011" max="3011" width="30.5546875" style="2" customWidth="1"/>
    <col min="3012" max="3012" width="12.88671875" style="2" customWidth="1"/>
    <col min="3013" max="3013" width="15.77734375" style="2" customWidth="1"/>
    <col min="3014" max="3265" width="9.109375" style="2"/>
    <col min="3266" max="3266" width="6.44140625" style="2" customWidth="1"/>
    <col min="3267" max="3267" width="30.5546875" style="2" customWidth="1"/>
    <col min="3268" max="3268" width="12.88671875" style="2" customWidth="1"/>
    <col min="3269" max="3269" width="15.77734375" style="2" customWidth="1"/>
    <col min="3270" max="3521" width="9.109375" style="2"/>
    <col min="3522" max="3522" width="6.44140625" style="2" customWidth="1"/>
    <col min="3523" max="3523" width="30.5546875" style="2" customWidth="1"/>
    <col min="3524" max="3524" width="12.88671875" style="2" customWidth="1"/>
    <col min="3525" max="3525" width="15.77734375" style="2" customWidth="1"/>
    <col min="3526" max="3777" width="9.109375" style="2"/>
    <col min="3778" max="3778" width="6.44140625" style="2" customWidth="1"/>
    <col min="3779" max="3779" width="30.5546875" style="2" customWidth="1"/>
    <col min="3780" max="3780" width="12.88671875" style="2" customWidth="1"/>
    <col min="3781" max="3781" width="15.77734375" style="2" customWidth="1"/>
    <col min="3782" max="4033" width="9.109375" style="2"/>
    <col min="4034" max="4034" width="6.44140625" style="2" customWidth="1"/>
    <col min="4035" max="4035" width="30.5546875" style="2" customWidth="1"/>
    <col min="4036" max="4036" width="12.88671875" style="2" customWidth="1"/>
    <col min="4037" max="4037" width="15.77734375" style="2" customWidth="1"/>
    <col min="4038" max="4289" width="9.109375" style="2"/>
    <col min="4290" max="4290" width="6.44140625" style="2" customWidth="1"/>
    <col min="4291" max="4291" width="30.5546875" style="2" customWidth="1"/>
    <col min="4292" max="4292" width="12.88671875" style="2" customWidth="1"/>
    <col min="4293" max="4293" width="15.77734375" style="2" customWidth="1"/>
    <col min="4294" max="4545" width="9.109375" style="2"/>
    <col min="4546" max="4546" width="6.44140625" style="2" customWidth="1"/>
    <col min="4547" max="4547" width="30.5546875" style="2" customWidth="1"/>
    <col min="4548" max="4548" width="12.88671875" style="2" customWidth="1"/>
    <col min="4549" max="4549" width="15.77734375" style="2" customWidth="1"/>
    <col min="4550" max="4801" width="9.109375" style="2"/>
    <col min="4802" max="4802" width="6.44140625" style="2" customWidth="1"/>
    <col min="4803" max="4803" width="30.5546875" style="2" customWidth="1"/>
    <col min="4804" max="4804" width="12.88671875" style="2" customWidth="1"/>
    <col min="4805" max="4805" width="15.77734375" style="2" customWidth="1"/>
    <col min="4806" max="5057" width="9.109375" style="2"/>
    <col min="5058" max="5058" width="6.44140625" style="2" customWidth="1"/>
    <col min="5059" max="5059" width="30.5546875" style="2" customWidth="1"/>
    <col min="5060" max="5060" width="12.88671875" style="2" customWidth="1"/>
    <col min="5061" max="5061" width="15.77734375" style="2" customWidth="1"/>
    <col min="5062" max="5313" width="9.109375" style="2"/>
    <col min="5314" max="5314" width="6.44140625" style="2" customWidth="1"/>
    <col min="5315" max="5315" width="30.5546875" style="2" customWidth="1"/>
    <col min="5316" max="5316" width="12.88671875" style="2" customWidth="1"/>
    <col min="5317" max="5317" width="15.77734375" style="2" customWidth="1"/>
    <col min="5318" max="5569" width="9.109375" style="2"/>
    <col min="5570" max="5570" width="6.44140625" style="2" customWidth="1"/>
    <col min="5571" max="5571" width="30.5546875" style="2" customWidth="1"/>
    <col min="5572" max="5572" width="12.88671875" style="2" customWidth="1"/>
    <col min="5573" max="5573" width="15.77734375" style="2" customWidth="1"/>
    <col min="5574" max="5825" width="9.109375" style="2"/>
    <col min="5826" max="5826" width="6.44140625" style="2" customWidth="1"/>
    <col min="5827" max="5827" width="30.5546875" style="2" customWidth="1"/>
    <col min="5828" max="5828" width="12.88671875" style="2" customWidth="1"/>
    <col min="5829" max="5829" width="15.77734375" style="2" customWidth="1"/>
    <col min="5830" max="6081" width="9.109375" style="2"/>
    <col min="6082" max="6082" width="6.44140625" style="2" customWidth="1"/>
    <col min="6083" max="6083" width="30.5546875" style="2" customWidth="1"/>
    <col min="6084" max="6084" width="12.88671875" style="2" customWidth="1"/>
    <col min="6085" max="6085" width="15.77734375" style="2" customWidth="1"/>
    <col min="6086" max="6337" width="9.109375" style="2"/>
    <col min="6338" max="6338" width="6.44140625" style="2" customWidth="1"/>
    <col min="6339" max="6339" width="30.5546875" style="2" customWidth="1"/>
    <col min="6340" max="6340" width="12.88671875" style="2" customWidth="1"/>
    <col min="6341" max="6341" width="15.77734375" style="2" customWidth="1"/>
    <col min="6342" max="6593" width="9.109375" style="2"/>
    <col min="6594" max="6594" width="6.44140625" style="2" customWidth="1"/>
    <col min="6595" max="6595" width="30.5546875" style="2" customWidth="1"/>
    <col min="6596" max="6596" width="12.88671875" style="2" customWidth="1"/>
    <col min="6597" max="6597" width="15.77734375" style="2" customWidth="1"/>
    <col min="6598" max="6849" width="9.109375" style="2"/>
    <col min="6850" max="6850" width="6.44140625" style="2" customWidth="1"/>
    <col min="6851" max="6851" width="30.5546875" style="2" customWidth="1"/>
    <col min="6852" max="6852" width="12.88671875" style="2" customWidth="1"/>
    <col min="6853" max="6853" width="15.77734375" style="2" customWidth="1"/>
    <col min="6854" max="7105" width="9.109375" style="2"/>
    <col min="7106" max="7106" width="6.44140625" style="2" customWidth="1"/>
    <col min="7107" max="7107" width="30.5546875" style="2" customWidth="1"/>
    <col min="7108" max="7108" width="12.88671875" style="2" customWidth="1"/>
    <col min="7109" max="7109" width="15.77734375" style="2" customWidth="1"/>
    <col min="7110" max="7361" width="9.109375" style="2"/>
    <col min="7362" max="7362" width="6.44140625" style="2" customWidth="1"/>
    <col min="7363" max="7363" width="30.5546875" style="2" customWidth="1"/>
    <col min="7364" max="7364" width="12.88671875" style="2" customWidth="1"/>
    <col min="7365" max="7365" width="15.77734375" style="2" customWidth="1"/>
    <col min="7366" max="7617" width="9.109375" style="2"/>
    <col min="7618" max="7618" width="6.44140625" style="2" customWidth="1"/>
    <col min="7619" max="7619" width="30.5546875" style="2" customWidth="1"/>
    <col min="7620" max="7620" width="12.88671875" style="2" customWidth="1"/>
    <col min="7621" max="7621" width="15.77734375" style="2" customWidth="1"/>
    <col min="7622" max="7873" width="9.109375" style="2"/>
    <col min="7874" max="7874" width="6.44140625" style="2" customWidth="1"/>
    <col min="7875" max="7875" width="30.5546875" style="2" customWidth="1"/>
    <col min="7876" max="7876" width="12.88671875" style="2" customWidth="1"/>
    <col min="7877" max="7877" width="15.77734375" style="2" customWidth="1"/>
    <col min="7878" max="8129" width="9.109375" style="2"/>
    <col min="8130" max="8130" width="6.44140625" style="2" customWidth="1"/>
    <col min="8131" max="8131" width="30.5546875" style="2" customWidth="1"/>
    <col min="8132" max="8132" width="12.88671875" style="2" customWidth="1"/>
    <col min="8133" max="8133" width="15.77734375" style="2" customWidth="1"/>
    <col min="8134" max="8385" width="9.109375" style="2"/>
    <col min="8386" max="8386" width="6.44140625" style="2" customWidth="1"/>
    <col min="8387" max="8387" width="30.5546875" style="2" customWidth="1"/>
    <col min="8388" max="8388" width="12.88671875" style="2" customWidth="1"/>
    <col min="8389" max="8389" width="15.77734375" style="2" customWidth="1"/>
    <col min="8390" max="8641" width="9.109375" style="2"/>
    <col min="8642" max="8642" width="6.44140625" style="2" customWidth="1"/>
    <col min="8643" max="8643" width="30.5546875" style="2" customWidth="1"/>
    <col min="8644" max="8644" width="12.88671875" style="2" customWidth="1"/>
    <col min="8645" max="8645" width="15.77734375" style="2" customWidth="1"/>
    <col min="8646" max="8897" width="9.109375" style="2"/>
    <col min="8898" max="8898" width="6.44140625" style="2" customWidth="1"/>
    <col min="8899" max="8899" width="30.5546875" style="2" customWidth="1"/>
    <col min="8900" max="8900" width="12.88671875" style="2" customWidth="1"/>
    <col min="8901" max="8901" width="15.77734375" style="2" customWidth="1"/>
    <col min="8902" max="9153" width="9.109375" style="2"/>
    <col min="9154" max="9154" width="6.44140625" style="2" customWidth="1"/>
    <col min="9155" max="9155" width="30.5546875" style="2" customWidth="1"/>
    <col min="9156" max="9156" width="12.88671875" style="2" customWidth="1"/>
    <col min="9157" max="9157" width="15.77734375" style="2" customWidth="1"/>
    <col min="9158" max="9409" width="9.109375" style="2"/>
    <col min="9410" max="9410" width="6.44140625" style="2" customWidth="1"/>
    <col min="9411" max="9411" width="30.5546875" style="2" customWidth="1"/>
    <col min="9412" max="9412" width="12.88671875" style="2" customWidth="1"/>
    <col min="9413" max="9413" width="15.77734375" style="2" customWidth="1"/>
    <col min="9414" max="9665" width="9.109375" style="2"/>
    <col min="9666" max="9666" width="6.44140625" style="2" customWidth="1"/>
    <col min="9667" max="9667" width="30.5546875" style="2" customWidth="1"/>
    <col min="9668" max="9668" width="12.88671875" style="2" customWidth="1"/>
    <col min="9669" max="9669" width="15.77734375" style="2" customWidth="1"/>
    <col min="9670" max="9921" width="9.109375" style="2"/>
    <col min="9922" max="9922" width="6.44140625" style="2" customWidth="1"/>
    <col min="9923" max="9923" width="30.5546875" style="2" customWidth="1"/>
    <col min="9924" max="9924" width="12.88671875" style="2" customWidth="1"/>
    <col min="9925" max="9925" width="15.77734375" style="2" customWidth="1"/>
    <col min="9926" max="10177" width="9.109375" style="2"/>
    <col min="10178" max="10178" width="6.44140625" style="2" customWidth="1"/>
    <col min="10179" max="10179" width="30.5546875" style="2" customWidth="1"/>
    <col min="10180" max="10180" width="12.88671875" style="2" customWidth="1"/>
    <col min="10181" max="10181" width="15.77734375" style="2" customWidth="1"/>
    <col min="10182" max="10433" width="9.109375" style="2"/>
    <col min="10434" max="10434" width="6.44140625" style="2" customWidth="1"/>
    <col min="10435" max="10435" width="30.5546875" style="2" customWidth="1"/>
    <col min="10436" max="10436" width="12.88671875" style="2" customWidth="1"/>
    <col min="10437" max="10437" width="15.77734375" style="2" customWidth="1"/>
    <col min="10438" max="10689" width="9.109375" style="2"/>
    <col min="10690" max="10690" width="6.44140625" style="2" customWidth="1"/>
    <col min="10691" max="10691" width="30.5546875" style="2" customWidth="1"/>
    <col min="10692" max="10692" width="12.88671875" style="2" customWidth="1"/>
    <col min="10693" max="10693" width="15.77734375" style="2" customWidth="1"/>
    <col min="10694" max="10945" width="9.109375" style="2"/>
    <col min="10946" max="10946" width="6.44140625" style="2" customWidth="1"/>
    <col min="10947" max="10947" width="30.5546875" style="2" customWidth="1"/>
    <col min="10948" max="10948" width="12.88671875" style="2" customWidth="1"/>
    <col min="10949" max="10949" width="15.77734375" style="2" customWidth="1"/>
    <col min="10950" max="11201" width="9.109375" style="2"/>
    <col min="11202" max="11202" width="6.44140625" style="2" customWidth="1"/>
    <col min="11203" max="11203" width="30.5546875" style="2" customWidth="1"/>
    <col min="11204" max="11204" width="12.88671875" style="2" customWidth="1"/>
    <col min="11205" max="11205" width="15.77734375" style="2" customWidth="1"/>
    <col min="11206" max="11457" width="9.109375" style="2"/>
    <col min="11458" max="11458" width="6.44140625" style="2" customWidth="1"/>
    <col min="11459" max="11459" width="30.5546875" style="2" customWidth="1"/>
    <col min="11460" max="11460" width="12.88671875" style="2" customWidth="1"/>
    <col min="11461" max="11461" width="15.77734375" style="2" customWidth="1"/>
    <col min="11462" max="11713" width="9.109375" style="2"/>
    <col min="11714" max="11714" width="6.44140625" style="2" customWidth="1"/>
    <col min="11715" max="11715" width="30.5546875" style="2" customWidth="1"/>
    <col min="11716" max="11716" width="12.88671875" style="2" customWidth="1"/>
    <col min="11717" max="11717" width="15.77734375" style="2" customWidth="1"/>
    <col min="11718" max="11969" width="9.109375" style="2"/>
    <col min="11970" max="11970" width="6.44140625" style="2" customWidth="1"/>
    <col min="11971" max="11971" width="30.5546875" style="2" customWidth="1"/>
    <col min="11972" max="11972" width="12.88671875" style="2" customWidth="1"/>
    <col min="11973" max="11973" width="15.77734375" style="2" customWidth="1"/>
    <col min="11974" max="12225" width="9.109375" style="2"/>
    <col min="12226" max="12226" width="6.44140625" style="2" customWidth="1"/>
    <col min="12227" max="12227" width="30.5546875" style="2" customWidth="1"/>
    <col min="12228" max="12228" width="12.88671875" style="2" customWidth="1"/>
    <col min="12229" max="12229" width="15.77734375" style="2" customWidth="1"/>
    <col min="12230" max="12481" width="9.109375" style="2"/>
    <col min="12482" max="12482" width="6.44140625" style="2" customWidth="1"/>
    <col min="12483" max="12483" width="30.5546875" style="2" customWidth="1"/>
    <col min="12484" max="12484" width="12.88671875" style="2" customWidth="1"/>
    <col min="12485" max="12485" width="15.77734375" style="2" customWidth="1"/>
    <col min="12486" max="12737" width="9.109375" style="2"/>
    <col min="12738" max="12738" width="6.44140625" style="2" customWidth="1"/>
    <col min="12739" max="12739" width="30.5546875" style="2" customWidth="1"/>
    <col min="12740" max="12740" width="12.88671875" style="2" customWidth="1"/>
    <col min="12741" max="12741" width="15.77734375" style="2" customWidth="1"/>
    <col min="12742" max="12993" width="9.109375" style="2"/>
    <col min="12994" max="12994" width="6.44140625" style="2" customWidth="1"/>
    <col min="12995" max="12995" width="30.5546875" style="2" customWidth="1"/>
    <col min="12996" max="12996" width="12.88671875" style="2" customWidth="1"/>
    <col min="12997" max="12997" width="15.77734375" style="2" customWidth="1"/>
    <col min="12998" max="13249" width="9.109375" style="2"/>
    <col min="13250" max="13250" width="6.44140625" style="2" customWidth="1"/>
    <col min="13251" max="13251" width="30.5546875" style="2" customWidth="1"/>
    <col min="13252" max="13252" width="12.88671875" style="2" customWidth="1"/>
    <col min="13253" max="13253" width="15.77734375" style="2" customWidth="1"/>
    <col min="13254" max="13505" width="9.109375" style="2"/>
    <col min="13506" max="13506" width="6.44140625" style="2" customWidth="1"/>
    <col min="13507" max="13507" width="30.5546875" style="2" customWidth="1"/>
    <col min="13508" max="13508" width="12.88671875" style="2" customWidth="1"/>
    <col min="13509" max="13509" width="15.77734375" style="2" customWidth="1"/>
    <col min="13510" max="13761" width="9.109375" style="2"/>
    <col min="13762" max="13762" width="6.44140625" style="2" customWidth="1"/>
    <col min="13763" max="13763" width="30.5546875" style="2" customWidth="1"/>
    <col min="13764" max="13764" width="12.88671875" style="2" customWidth="1"/>
    <col min="13765" max="13765" width="15.77734375" style="2" customWidth="1"/>
    <col min="13766" max="14017" width="9.109375" style="2"/>
    <col min="14018" max="14018" width="6.44140625" style="2" customWidth="1"/>
    <col min="14019" max="14019" width="30.5546875" style="2" customWidth="1"/>
    <col min="14020" max="14020" width="12.88671875" style="2" customWidth="1"/>
    <col min="14021" max="14021" width="15.77734375" style="2" customWidth="1"/>
    <col min="14022" max="14273" width="9.109375" style="2"/>
    <col min="14274" max="14274" width="6.44140625" style="2" customWidth="1"/>
    <col min="14275" max="14275" width="30.5546875" style="2" customWidth="1"/>
    <col min="14276" max="14276" width="12.88671875" style="2" customWidth="1"/>
    <col min="14277" max="14277" width="15.77734375" style="2" customWidth="1"/>
    <col min="14278" max="14529" width="9.109375" style="2"/>
    <col min="14530" max="14530" width="6.44140625" style="2" customWidth="1"/>
    <col min="14531" max="14531" width="30.5546875" style="2" customWidth="1"/>
    <col min="14532" max="14532" width="12.88671875" style="2" customWidth="1"/>
    <col min="14533" max="14533" width="15.77734375" style="2" customWidth="1"/>
    <col min="14534" max="14785" width="9.109375" style="2"/>
    <col min="14786" max="14786" width="6.44140625" style="2" customWidth="1"/>
    <col min="14787" max="14787" width="30.5546875" style="2" customWidth="1"/>
    <col min="14788" max="14788" width="12.88671875" style="2" customWidth="1"/>
    <col min="14789" max="14789" width="15.77734375" style="2" customWidth="1"/>
    <col min="14790" max="15041" width="9.109375" style="2"/>
    <col min="15042" max="15042" width="6.44140625" style="2" customWidth="1"/>
    <col min="15043" max="15043" width="30.5546875" style="2" customWidth="1"/>
    <col min="15044" max="15044" width="12.88671875" style="2" customWidth="1"/>
    <col min="15045" max="15045" width="15.77734375" style="2" customWidth="1"/>
    <col min="15046" max="15297" width="9.109375" style="2"/>
    <col min="15298" max="15298" width="6.44140625" style="2" customWidth="1"/>
    <col min="15299" max="15299" width="30.5546875" style="2" customWidth="1"/>
    <col min="15300" max="15300" width="12.88671875" style="2" customWidth="1"/>
    <col min="15301" max="15301" width="15.77734375" style="2" customWidth="1"/>
    <col min="15302" max="15553" width="9.109375" style="2"/>
    <col min="15554" max="15554" width="6.44140625" style="2" customWidth="1"/>
    <col min="15555" max="15555" width="30.5546875" style="2" customWidth="1"/>
    <col min="15556" max="15556" width="12.88671875" style="2" customWidth="1"/>
    <col min="15557" max="15557" width="15.77734375" style="2" customWidth="1"/>
    <col min="15558" max="15809" width="9.109375" style="2"/>
    <col min="15810" max="15810" width="6.44140625" style="2" customWidth="1"/>
    <col min="15811" max="15811" width="30.5546875" style="2" customWidth="1"/>
    <col min="15812" max="15812" width="12.88671875" style="2" customWidth="1"/>
    <col min="15813" max="15813" width="15.77734375" style="2" customWidth="1"/>
    <col min="15814" max="16065" width="9.109375" style="2"/>
    <col min="16066" max="16066" width="6.44140625" style="2" customWidth="1"/>
    <col min="16067" max="16067" width="30.5546875" style="2" customWidth="1"/>
    <col min="16068" max="16068" width="12.88671875" style="2" customWidth="1"/>
    <col min="16069" max="16069" width="15.77734375" style="2" customWidth="1"/>
    <col min="16070" max="16384" width="9.109375" style="2"/>
  </cols>
  <sheetData>
    <row r="1" spans="1:11" ht="24.6" customHeight="1">
      <c r="A1" s="95" t="s">
        <v>51</v>
      </c>
      <c r="B1" s="95"/>
      <c r="C1" s="95"/>
      <c r="D1" s="95"/>
      <c r="E1" s="95"/>
      <c r="F1" s="95"/>
      <c r="G1" s="95"/>
      <c r="H1" s="95"/>
      <c r="I1" s="95"/>
    </row>
    <row r="2" spans="1:11" s="34" customFormat="1" ht="43.2" customHeight="1">
      <c r="A2" s="96" t="s">
        <v>73</v>
      </c>
      <c r="B2" s="97"/>
      <c r="C2" s="98"/>
      <c r="D2" s="55"/>
      <c r="E2" s="99" t="s">
        <v>57</v>
      </c>
      <c r="F2" s="101"/>
      <c r="G2" s="55"/>
      <c r="H2" s="96" t="s">
        <v>74</v>
      </c>
      <c r="I2" s="98"/>
    </row>
    <row r="3" spans="1:11" s="1" customFormat="1" ht="18" customHeight="1">
      <c r="A3" s="108" t="s">
        <v>67</v>
      </c>
      <c r="B3" s="108"/>
      <c r="C3" s="108"/>
      <c r="D3" s="108"/>
      <c r="E3" s="108"/>
      <c r="F3" s="108"/>
      <c r="G3" s="108"/>
      <c r="H3" s="108"/>
      <c r="I3" s="108"/>
    </row>
    <row r="4" spans="1:11" s="1" customFormat="1" ht="61.8" customHeight="1">
      <c r="A4" s="4" t="s">
        <v>1</v>
      </c>
      <c r="B4" s="5" t="s">
        <v>2</v>
      </c>
      <c r="C4" s="6" t="s">
        <v>3</v>
      </c>
      <c r="D4" s="51"/>
      <c r="E4" s="44" t="s">
        <v>77</v>
      </c>
      <c r="F4" s="44" t="s">
        <v>82</v>
      </c>
      <c r="G4" s="51"/>
      <c r="H4" s="5" t="s">
        <v>2</v>
      </c>
      <c r="I4" s="6" t="s">
        <v>3</v>
      </c>
    </row>
    <row r="5" spans="1:11" s="1" customFormat="1" ht="19.8" customHeight="1">
      <c r="A5" s="7" t="s">
        <v>4</v>
      </c>
      <c r="B5" s="8">
        <v>8203796</v>
      </c>
      <c r="C5" s="27">
        <v>53067</v>
      </c>
      <c r="D5" s="56"/>
      <c r="E5" s="48">
        <f>+H5-B5-F5</f>
        <v>214985</v>
      </c>
      <c r="F5" s="48">
        <v>160987</v>
      </c>
      <c r="G5" s="56"/>
      <c r="H5" s="8">
        <v>8579768</v>
      </c>
      <c r="I5" s="27">
        <v>54459</v>
      </c>
      <c r="J5" s="57"/>
      <c r="K5" s="57"/>
    </row>
    <row r="6" spans="1:11" s="1" customFormat="1" ht="19.8" customHeight="1">
      <c r="A6" s="7" t="s">
        <v>5</v>
      </c>
      <c r="B6" s="8">
        <v>1024043</v>
      </c>
      <c r="C6" s="27">
        <v>12427</v>
      </c>
      <c r="D6" s="56"/>
      <c r="E6" s="48">
        <f t="shared" ref="E6:E47" si="0">+H6-B6-F6</f>
        <v>26835</v>
      </c>
      <c r="F6" s="48">
        <v>9638</v>
      </c>
      <c r="G6" s="56"/>
      <c r="H6" s="8">
        <v>1060516</v>
      </c>
      <c r="I6" s="27">
        <v>12753</v>
      </c>
      <c r="J6" s="57"/>
      <c r="K6" s="57"/>
    </row>
    <row r="7" spans="1:11" s="1" customFormat="1" ht="19.8" customHeight="1">
      <c r="A7" s="7" t="s">
        <v>6</v>
      </c>
      <c r="B7" s="8">
        <v>843350</v>
      </c>
      <c r="C7" s="27">
        <v>2505</v>
      </c>
      <c r="D7" s="56"/>
      <c r="E7" s="48">
        <f t="shared" si="0"/>
        <v>22099</v>
      </c>
      <c r="F7" s="48">
        <v>9229</v>
      </c>
      <c r="G7" s="56"/>
      <c r="H7" s="8">
        <v>874678</v>
      </c>
      <c r="I7" s="27">
        <v>2570</v>
      </c>
      <c r="J7" s="57"/>
      <c r="K7" s="57"/>
    </row>
    <row r="8" spans="1:11" s="1" customFormat="1" ht="19.8" customHeight="1">
      <c r="A8" s="7" t="s">
        <v>7</v>
      </c>
      <c r="B8" s="8">
        <v>476822</v>
      </c>
      <c r="C8" s="27">
        <v>2622</v>
      </c>
      <c r="D8" s="56"/>
      <c r="E8" s="48">
        <f t="shared" si="0"/>
        <v>12495</v>
      </c>
      <c r="F8" s="48">
        <v>5230</v>
      </c>
      <c r="G8" s="56"/>
      <c r="H8" s="8">
        <v>494547</v>
      </c>
      <c r="I8" s="27">
        <v>2691</v>
      </c>
      <c r="J8" s="57"/>
      <c r="K8" s="57"/>
    </row>
    <row r="9" spans="1:11" s="1" customFormat="1" ht="19.8" customHeight="1">
      <c r="A9" s="7" t="s">
        <v>8</v>
      </c>
      <c r="B9" s="8">
        <v>912685</v>
      </c>
      <c r="C9" s="27">
        <v>3528</v>
      </c>
      <c r="D9" s="56"/>
      <c r="E9" s="48">
        <f t="shared" si="0"/>
        <v>23917</v>
      </c>
      <c r="F9" s="48">
        <v>9126</v>
      </c>
      <c r="G9" s="56"/>
      <c r="H9" s="8">
        <v>945728</v>
      </c>
      <c r="I9" s="27">
        <v>3620</v>
      </c>
      <c r="J9" s="57"/>
      <c r="K9" s="57"/>
    </row>
    <row r="10" spans="1:11" s="1" customFormat="1" ht="19.8" customHeight="1">
      <c r="A10" s="7" t="s">
        <v>9</v>
      </c>
      <c r="B10" s="8">
        <v>432824</v>
      </c>
      <c r="C10" s="27">
        <v>3421</v>
      </c>
      <c r="D10" s="56"/>
      <c r="E10" s="48">
        <f t="shared" si="0"/>
        <v>11343</v>
      </c>
      <c r="F10" s="48">
        <v>4716</v>
      </c>
      <c r="G10" s="56"/>
      <c r="H10" s="8">
        <v>448883</v>
      </c>
      <c r="I10" s="27">
        <v>3511</v>
      </c>
      <c r="J10" s="57"/>
      <c r="K10" s="57"/>
    </row>
    <row r="11" spans="1:11" s="1" customFormat="1" ht="19.8" customHeight="1">
      <c r="A11" s="7" t="s">
        <v>10</v>
      </c>
      <c r="B11" s="8">
        <v>418577</v>
      </c>
      <c r="C11" s="27">
        <v>1631</v>
      </c>
      <c r="D11" s="56"/>
      <c r="E11" s="48">
        <f t="shared" si="0"/>
        <v>10967</v>
      </c>
      <c r="F11" s="48">
        <v>6563</v>
      </c>
      <c r="G11" s="56"/>
      <c r="H11" s="8">
        <v>436107</v>
      </c>
      <c r="I11" s="27">
        <v>1673</v>
      </c>
      <c r="J11" s="57"/>
      <c r="K11" s="57"/>
    </row>
    <row r="12" spans="1:11" s="1" customFormat="1" ht="19.8" customHeight="1">
      <c r="A12" s="7" t="s">
        <v>11</v>
      </c>
      <c r="B12" s="8">
        <v>306275</v>
      </c>
      <c r="C12" s="27">
        <v>0</v>
      </c>
      <c r="D12" s="56"/>
      <c r="E12" s="48">
        <f t="shared" si="0"/>
        <v>8026</v>
      </c>
      <c r="F12" s="48">
        <v>1025</v>
      </c>
      <c r="G12" s="56"/>
      <c r="H12" s="8">
        <v>315326</v>
      </c>
      <c r="I12" s="27">
        <v>0</v>
      </c>
      <c r="J12" s="57"/>
      <c r="K12" s="57"/>
    </row>
    <row r="13" spans="1:11" s="1" customFormat="1" ht="19.8" customHeight="1">
      <c r="A13" s="7" t="s">
        <v>12</v>
      </c>
      <c r="B13" s="8">
        <v>130929</v>
      </c>
      <c r="C13" s="27">
        <v>0</v>
      </c>
      <c r="D13" s="56"/>
      <c r="E13" s="48">
        <f t="shared" si="0"/>
        <v>3431</v>
      </c>
      <c r="F13" s="48">
        <v>717</v>
      </c>
      <c r="G13" s="56"/>
      <c r="H13" s="8">
        <v>135077</v>
      </c>
      <c r="I13" s="27">
        <v>0</v>
      </c>
      <c r="J13" s="57"/>
      <c r="K13" s="57"/>
    </row>
    <row r="14" spans="1:11" s="1" customFormat="1" ht="19.8" customHeight="1">
      <c r="A14" s="7" t="s">
        <v>13</v>
      </c>
      <c r="B14" s="8">
        <v>203442</v>
      </c>
      <c r="C14" s="27">
        <v>1364</v>
      </c>
      <c r="D14" s="56"/>
      <c r="E14" s="48">
        <f t="shared" si="0"/>
        <v>5332</v>
      </c>
      <c r="F14" s="48">
        <v>0</v>
      </c>
      <c r="G14" s="56"/>
      <c r="H14" s="8">
        <v>208774</v>
      </c>
      <c r="I14" s="27">
        <v>1400</v>
      </c>
      <c r="J14" s="57"/>
      <c r="K14" s="57"/>
    </row>
    <row r="15" spans="1:11" s="1" customFormat="1" ht="19.8" customHeight="1">
      <c r="A15" s="7" t="s">
        <v>14</v>
      </c>
      <c r="B15" s="8">
        <v>342268</v>
      </c>
      <c r="C15" s="27">
        <v>469</v>
      </c>
      <c r="D15" s="56"/>
      <c r="E15" s="48">
        <f t="shared" si="0"/>
        <v>8969</v>
      </c>
      <c r="F15" s="48">
        <v>1538</v>
      </c>
      <c r="G15" s="56"/>
      <c r="H15" s="8">
        <v>352775</v>
      </c>
      <c r="I15" s="27">
        <v>481</v>
      </c>
      <c r="J15" s="57"/>
      <c r="K15" s="57"/>
    </row>
    <row r="16" spans="1:11" s="1" customFormat="1" ht="19.8" customHeight="1">
      <c r="A16" s="7" t="s">
        <v>15</v>
      </c>
      <c r="B16" s="8">
        <v>179356</v>
      </c>
      <c r="C16" s="27">
        <v>0</v>
      </c>
      <c r="D16" s="56"/>
      <c r="E16" s="48">
        <f t="shared" si="0"/>
        <v>4700</v>
      </c>
      <c r="F16" s="48">
        <v>1333</v>
      </c>
      <c r="G16" s="56"/>
      <c r="H16" s="8">
        <v>185389</v>
      </c>
      <c r="I16" s="27">
        <v>0</v>
      </c>
      <c r="J16" s="57"/>
      <c r="K16" s="57"/>
    </row>
    <row r="17" spans="1:11" s="1" customFormat="1" ht="19.8" customHeight="1">
      <c r="A17" s="7" t="s">
        <v>16</v>
      </c>
      <c r="B17" s="8">
        <v>780906</v>
      </c>
      <c r="C17" s="27">
        <v>85</v>
      </c>
      <c r="D17" s="56"/>
      <c r="E17" s="48">
        <f t="shared" si="0"/>
        <v>20465</v>
      </c>
      <c r="F17" s="48">
        <v>3383</v>
      </c>
      <c r="G17" s="56"/>
      <c r="H17" s="8">
        <v>804754</v>
      </c>
      <c r="I17" s="27">
        <v>88</v>
      </c>
      <c r="J17" s="57"/>
      <c r="K17" s="57"/>
    </row>
    <row r="18" spans="1:11" s="1" customFormat="1" ht="19.8" customHeight="1">
      <c r="A18" s="7" t="s">
        <v>17</v>
      </c>
      <c r="B18" s="8">
        <v>553001</v>
      </c>
      <c r="C18" s="27">
        <v>11</v>
      </c>
      <c r="D18" s="56"/>
      <c r="E18" s="48">
        <f t="shared" si="0"/>
        <v>14491</v>
      </c>
      <c r="F18" s="48">
        <v>4614</v>
      </c>
      <c r="G18" s="56"/>
      <c r="H18" s="8">
        <v>572106</v>
      </c>
      <c r="I18" s="27">
        <v>11</v>
      </c>
      <c r="J18" s="57"/>
      <c r="K18" s="57"/>
    </row>
    <row r="19" spans="1:11" s="1" customFormat="1" ht="19.8" customHeight="1">
      <c r="A19" s="7" t="s">
        <v>18</v>
      </c>
      <c r="B19" s="8">
        <v>380679</v>
      </c>
      <c r="C19" s="27">
        <v>11</v>
      </c>
      <c r="D19" s="56"/>
      <c r="E19" s="48">
        <f t="shared" si="0"/>
        <v>9976</v>
      </c>
      <c r="F19" s="48">
        <v>1025</v>
      </c>
      <c r="G19" s="56"/>
      <c r="H19" s="8">
        <v>391680</v>
      </c>
      <c r="I19" s="27">
        <v>11</v>
      </c>
      <c r="J19" s="57"/>
      <c r="K19" s="57"/>
    </row>
    <row r="20" spans="1:11" s="1" customFormat="1" ht="19.8" customHeight="1">
      <c r="A20" s="7" t="s">
        <v>19</v>
      </c>
      <c r="B20" s="8">
        <v>309072</v>
      </c>
      <c r="C20" s="27">
        <v>0</v>
      </c>
      <c r="D20" s="56"/>
      <c r="E20" s="48">
        <f t="shared" si="0"/>
        <v>8099</v>
      </c>
      <c r="F20" s="48">
        <v>3077</v>
      </c>
      <c r="G20" s="56"/>
      <c r="H20" s="8">
        <v>320248</v>
      </c>
      <c r="I20" s="27">
        <v>0</v>
      </c>
      <c r="J20" s="57"/>
      <c r="K20" s="57"/>
    </row>
    <row r="21" spans="1:11" s="1" customFormat="1" ht="19.8" customHeight="1">
      <c r="A21" s="7" t="s">
        <v>20</v>
      </c>
      <c r="B21" s="8">
        <v>197289</v>
      </c>
      <c r="C21" s="27">
        <v>0</v>
      </c>
      <c r="D21" s="56"/>
      <c r="E21" s="48">
        <f t="shared" si="0"/>
        <v>5170</v>
      </c>
      <c r="F21" s="48">
        <v>3383</v>
      </c>
      <c r="G21" s="56"/>
      <c r="H21" s="8">
        <v>205842</v>
      </c>
      <c r="I21" s="27">
        <v>0</v>
      </c>
      <c r="J21" s="57"/>
      <c r="K21" s="57"/>
    </row>
    <row r="22" spans="1:11" s="1" customFormat="1" ht="19.8" customHeight="1">
      <c r="A22" s="7" t="s">
        <v>21</v>
      </c>
      <c r="B22" s="8">
        <v>390974</v>
      </c>
      <c r="C22" s="27">
        <v>128</v>
      </c>
      <c r="D22" s="56"/>
      <c r="E22" s="48">
        <f t="shared" si="0"/>
        <v>10246</v>
      </c>
      <c r="F22" s="48">
        <v>1846</v>
      </c>
      <c r="G22" s="56"/>
      <c r="H22" s="8">
        <v>403066</v>
      </c>
      <c r="I22" s="27">
        <v>131</v>
      </c>
      <c r="J22" s="57"/>
      <c r="K22" s="57"/>
    </row>
    <row r="23" spans="1:11" s="1" customFormat="1" ht="19.8" customHeight="1">
      <c r="A23" s="7" t="s">
        <v>22</v>
      </c>
      <c r="B23" s="8">
        <v>443335</v>
      </c>
      <c r="C23" s="27">
        <v>703</v>
      </c>
      <c r="D23" s="56"/>
      <c r="E23" s="48">
        <f t="shared" si="0"/>
        <v>11618</v>
      </c>
      <c r="F23" s="48">
        <v>3281</v>
      </c>
      <c r="G23" s="56"/>
      <c r="H23" s="8">
        <v>458234</v>
      </c>
      <c r="I23" s="27">
        <v>722</v>
      </c>
      <c r="J23" s="57"/>
      <c r="K23" s="57"/>
    </row>
    <row r="24" spans="1:11" s="1" customFormat="1" ht="19.8" customHeight="1">
      <c r="A24" s="7" t="s">
        <v>23</v>
      </c>
      <c r="B24" s="8">
        <v>160028</v>
      </c>
      <c r="C24" s="27">
        <v>650</v>
      </c>
      <c r="D24" s="56"/>
      <c r="E24" s="48">
        <f t="shared" si="0"/>
        <v>4194</v>
      </c>
      <c r="F24" s="48">
        <v>616</v>
      </c>
      <c r="G24" s="56"/>
      <c r="H24" s="8">
        <v>164838</v>
      </c>
      <c r="I24" s="27">
        <v>667</v>
      </c>
      <c r="J24" s="57"/>
      <c r="K24" s="57"/>
    </row>
    <row r="25" spans="1:11" s="1" customFormat="1" ht="19.8" customHeight="1">
      <c r="A25" s="7" t="s">
        <v>24</v>
      </c>
      <c r="B25" s="8">
        <v>355541</v>
      </c>
      <c r="C25" s="27">
        <v>0</v>
      </c>
      <c r="D25" s="56"/>
      <c r="E25" s="48">
        <f t="shared" si="0"/>
        <v>9317</v>
      </c>
      <c r="F25" s="48">
        <v>3691</v>
      </c>
      <c r="G25" s="56"/>
      <c r="H25" s="8">
        <v>368549</v>
      </c>
      <c r="I25" s="27">
        <v>0</v>
      </c>
      <c r="J25" s="57"/>
      <c r="K25" s="57"/>
    </row>
    <row r="26" spans="1:11" s="1" customFormat="1" ht="19.8" customHeight="1">
      <c r="A26" s="7" t="s">
        <v>25</v>
      </c>
      <c r="B26" s="8">
        <v>416005</v>
      </c>
      <c r="C26" s="27">
        <v>245</v>
      </c>
      <c r="D26" s="56"/>
      <c r="E26" s="48">
        <f t="shared" si="0"/>
        <v>10902</v>
      </c>
      <c r="F26" s="48">
        <v>1436</v>
      </c>
      <c r="G26" s="56"/>
      <c r="H26" s="8">
        <v>428343</v>
      </c>
      <c r="I26" s="27">
        <v>252</v>
      </c>
      <c r="J26" s="57"/>
      <c r="K26" s="57"/>
    </row>
    <row r="27" spans="1:11" s="1" customFormat="1" ht="19.8" customHeight="1">
      <c r="A27" s="7" t="s">
        <v>26</v>
      </c>
      <c r="B27" s="8">
        <v>251265</v>
      </c>
      <c r="C27" s="27">
        <v>0</v>
      </c>
      <c r="D27" s="56"/>
      <c r="E27" s="48">
        <f t="shared" si="0"/>
        <v>6585</v>
      </c>
      <c r="F27" s="48">
        <v>2461</v>
      </c>
      <c r="G27" s="56"/>
      <c r="H27" s="8">
        <v>260311</v>
      </c>
      <c r="I27" s="27">
        <v>0</v>
      </c>
      <c r="J27" s="57"/>
      <c r="K27" s="57"/>
    </row>
    <row r="28" spans="1:11" s="1" customFormat="1" ht="19.8" customHeight="1">
      <c r="A28" s="7" t="s">
        <v>27</v>
      </c>
      <c r="B28" s="8">
        <v>112876</v>
      </c>
      <c r="C28" s="27">
        <v>213</v>
      </c>
      <c r="D28" s="56"/>
      <c r="E28" s="48">
        <f t="shared" si="0"/>
        <v>2958</v>
      </c>
      <c r="F28" s="48">
        <v>103</v>
      </c>
      <c r="G28" s="56"/>
      <c r="H28" s="8">
        <v>115937</v>
      </c>
      <c r="I28" s="27">
        <v>219</v>
      </c>
      <c r="J28" s="57"/>
      <c r="K28" s="57"/>
    </row>
    <row r="29" spans="1:11" s="1" customFormat="1" ht="19.8" customHeight="1">
      <c r="A29" s="7" t="s">
        <v>28</v>
      </c>
      <c r="B29" s="8">
        <v>178440</v>
      </c>
      <c r="C29" s="27">
        <v>330</v>
      </c>
      <c r="D29" s="56"/>
      <c r="E29" s="48">
        <f t="shared" si="0"/>
        <v>4677</v>
      </c>
      <c r="F29" s="48">
        <v>1846</v>
      </c>
      <c r="G29" s="56"/>
      <c r="H29" s="8">
        <v>184963</v>
      </c>
      <c r="I29" s="27">
        <v>339</v>
      </c>
      <c r="J29" s="57"/>
      <c r="K29" s="57"/>
    </row>
    <row r="30" spans="1:11" s="1" customFormat="1" ht="19.8" customHeight="1">
      <c r="A30" s="7" t="s">
        <v>29</v>
      </c>
      <c r="B30" s="8">
        <v>303717</v>
      </c>
      <c r="C30" s="27">
        <v>0</v>
      </c>
      <c r="D30" s="56"/>
      <c r="E30" s="48">
        <f t="shared" si="0"/>
        <v>7959</v>
      </c>
      <c r="F30" s="48">
        <v>1025</v>
      </c>
      <c r="G30" s="56"/>
      <c r="H30" s="8">
        <v>312701</v>
      </c>
      <c r="I30" s="27">
        <v>0</v>
      </c>
      <c r="J30" s="57"/>
      <c r="K30" s="57"/>
    </row>
    <row r="31" spans="1:11" s="1" customFormat="1" ht="19.8" customHeight="1">
      <c r="A31" s="7" t="s">
        <v>30</v>
      </c>
      <c r="B31" s="8">
        <v>666516</v>
      </c>
      <c r="C31" s="27">
        <v>117</v>
      </c>
      <c r="D31" s="56"/>
      <c r="E31" s="48">
        <f t="shared" si="0"/>
        <v>17466</v>
      </c>
      <c r="F31" s="48">
        <v>4102</v>
      </c>
      <c r="G31" s="56"/>
      <c r="H31" s="8">
        <v>688084</v>
      </c>
      <c r="I31" s="27">
        <v>120</v>
      </c>
      <c r="J31" s="57"/>
      <c r="K31" s="57"/>
    </row>
    <row r="32" spans="1:11" s="1" customFormat="1" ht="19.8" customHeight="1">
      <c r="A32" s="7" t="s">
        <v>31</v>
      </c>
      <c r="B32" s="8">
        <v>781783</v>
      </c>
      <c r="C32" s="27">
        <v>1055</v>
      </c>
      <c r="D32" s="56"/>
      <c r="E32" s="48">
        <f t="shared" si="0"/>
        <v>20487</v>
      </c>
      <c r="F32" s="48">
        <v>3589</v>
      </c>
      <c r="G32" s="56"/>
      <c r="H32" s="8">
        <v>805859</v>
      </c>
      <c r="I32" s="27">
        <v>1083</v>
      </c>
      <c r="J32" s="57"/>
      <c r="K32" s="57"/>
    </row>
    <row r="33" spans="1:11" s="1" customFormat="1" ht="19.8" customHeight="1">
      <c r="A33" s="7" t="s">
        <v>32</v>
      </c>
      <c r="B33" s="8">
        <v>204856</v>
      </c>
      <c r="C33" s="27">
        <v>927</v>
      </c>
      <c r="D33" s="56"/>
      <c r="E33" s="48">
        <f t="shared" si="0"/>
        <v>5369</v>
      </c>
      <c r="F33" s="48">
        <v>616</v>
      </c>
      <c r="G33" s="56"/>
      <c r="H33" s="8">
        <v>210841</v>
      </c>
      <c r="I33" s="27">
        <v>952</v>
      </c>
      <c r="J33" s="57"/>
      <c r="K33" s="57"/>
    </row>
    <row r="34" spans="1:11" s="1" customFormat="1" ht="19.8" customHeight="1">
      <c r="A34" s="7" t="s">
        <v>33</v>
      </c>
      <c r="B34" s="8">
        <v>155659</v>
      </c>
      <c r="C34" s="27">
        <v>224</v>
      </c>
      <c r="D34" s="56"/>
      <c r="E34" s="48">
        <f t="shared" si="0"/>
        <v>4079</v>
      </c>
      <c r="F34" s="48">
        <v>616</v>
      </c>
      <c r="G34" s="56"/>
      <c r="H34" s="8">
        <v>160354</v>
      </c>
      <c r="I34" s="27">
        <v>230</v>
      </c>
      <c r="J34" s="57"/>
      <c r="K34" s="57"/>
    </row>
    <row r="35" spans="1:11" s="1" customFormat="1" ht="19.8" customHeight="1">
      <c r="A35" s="7" t="s">
        <v>34</v>
      </c>
      <c r="B35" s="8">
        <v>216007</v>
      </c>
      <c r="C35" s="27">
        <v>320</v>
      </c>
      <c r="D35" s="56"/>
      <c r="E35" s="48">
        <f t="shared" si="0"/>
        <v>5660</v>
      </c>
      <c r="F35" s="48">
        <v>1128</v>
      </c>
      <c r="G35" s="56"/>
      <c r="H35" s="8">
        <v>222795</v>
      </c>
      <c r="I35" s="27">
        <v>328</v>
      </c>
      <c r="J35" s="57"/>
      <c r="K35" s="57"/>
    </row>
    <row r="36" spans="1:11" s="1" customFormat="1" ht="19.8" customHeight="1">
      <c r="A36" s="7" t="s">
        <v>35</v>
      </c>
      <c r="B36" s="8">
        <v>370227</v>
      </c>
      <c r="C36" s="27">
        <v>789</v>
      </c>
      <c r="D36" s="56"/>
      <c r="E36" s="48">
        <f t="shared" si="0"/>
        <v>9701</v>
      </c>
      <c r="F36" s="48">
        <v>2050</v>
      </c>
      <c r="G36" s="56"/>
      <c r="H36" s="8">
        <v>381978</v>
      </c>
      <c r="I36" s="27">
        <v>809</v>
      </c>
      <c r="J36" s="57"/>
      <c r="K36" s="57"/>
    </row>
    <row r="37" spans="1:11" s="1" customFormat="1" ht="19.8" customHeight="1">
      <c r="A37" s="7" t="s">
        <v>36</v>
      </c>
      <c r="B37" s="8">
        <v>242670</v>
      </c>
      <c r="C37" s="27">
        <v>970</v>
      </c>
      <c r="D37" s="56"/>
      <c r="E37" s="48">
        <f t="shared" si="0"/>
        <v>6359</v>
      </c>
      <c r="F37" s="48">
        <v>1230</v>
      </c>
      <c r="G37" s="56"/>
      <c r="H37" s="8">
        <v>250259</v>
      </c>
      <c r="I37" s="27">
        <v>995</v>
      </c>
      <c r="J37" s="57"/>
      <c r="K37" s="57"/>
    </row>
    <row r="38" spans="1:11" s="1" customFormat="1" ht="19.8" customHeight="1">
      <c r="A38" s="7" t="s">
        <v>37</v>
      </c>
      <c r="B38" s="8">
        <v>318915</v>
      </c>
      <c r="C38" s="27">
        <v>64</v>
      </c>
      <c r="D38" s="56"/>
      <c r="E38" s="48">
        <f t="shared" si="0"/>
        <v>8358</v>
      </c>
      <c r="F38" s="48">
        <v>1025</v>
      </c>
      <c r="G38" s="56"/>
      <c r="H38" s="8">
        <v>328298</v>
      </c>
      <c r="I38" s="27">
        <v>66</v>
      </c>
      <c r="J38" s="57"/>
      <c r="K38" s="57"/>
    </row>
    <row r="39" spans="1:11" s="1" customFormat="1" ht="19.8" customHeight="1">
      <c r="A39" s="7" t="s">
        <v>38</v>
      </c>
      <c r="B39" s="8">
        <v>94024</v>
      </c>
      <c r="C39" s="27">
        <v>0</v>
      </c>
      <c r="D39" s="56"/>
      <c r="E39" s="48">
        <f t="shared" si="0"/>
        <v>2464</v>
      </c>
      <c r="F39" s="48">
        <v>308</v>
      </c>
      <c r="G39" s="56"/>
      <c r="H39" s="8">
        <v>96796</v>
      </c>
      <c r="I39" s="27">
        <v>0</v>
      </c>
      <c r="J39" s="57"/>
      <c r="K39" s="57"/>
    </row>
    <row r="40" spans="1:11" s="1" customFormat="1" ht="19.8" customHeight="1">
      <c r="A40" s="7" t="s">
        <v>39</v>
      </c>
      <c r="B40" s="8">
        <v>449147</v>
      </c>
      <c r="C40" s="27">
        <v>0</v>
      </c>
      <c r="D40" s="56"/>
      <c r="E40" s="48">
        <f t="shared" si="0"/>
        <v>11770</v>
      </c>
      <c r="F40" s="48">
        <v>3486</v>
      </c>
      <c r="G40" s="56"/>
      <c r="H40" s="8">
        <v>464403</v>
      </c>
      <c r="I40" s="27">
        <v>0</v>
      </c>
      <c r="J40" s="57"/>
      <c r="K40" s="57"/>
    </row>
    <row r="41" spans="1:11" s="1" customFormat="1" ht="19.8" customHeight="1">
      <c r="A41" s="7" t="s">
        <v>40</v>
      </c>
      <c r="B41" s="8">
        <v>316879</v>
      </c>
      <c r="C41" s="27">
        <v>0</v>
      </c>
      <c r="D41" s="56"/>
      <c r="E41" s="48">
        <f t="shared" si="0"/>
        <v>8304</v>
      </c>
      <c r="F41" s="48">
        <v>1846</v>
      </c>
      <c r="G41" s="56"/>
      <c r="H41" s="8">
        <v>327029</v>
      </c>
      <c r="I41" s="27">
        <v>0</v>
      </c>
      <c r="J41" s="57"/>
      <c r="K41" s="57"/>
    </row>
    <row r="42" spans="1:11" s="1" customFormat="1" ht="19.8" customHeight="1">
      <c r="A42" s="7" t="s">
        <v>41</v>
      </c>
      <c r="B42" s="8">
        <v>394417</v>
      </c>
      <c r="C42" s="27">
        <v>0</v>
      </c>
      <c r="D42" s="56"/>
      <c r="E42" s="48">
        <f t="shared" si="0"/>
        <v>10336</v>
      </c>
      <c r="F42" s="48">
        <v>1025</v>
      </c>
      <c r="G42" s="56"/>
      <c r="H42" s="8">
        <v>405778</v>
      </c>
      <c r="I42" s="27">
        <v>0</v>
      </c>
      <c r="J42" s="57"/>
      <c r="K42" s="57"/>
    </row>
    <row r="43" spans="1:11" s="1" customFormat="1" ht="19.8" customHeight="1">
      <c r="A43" s="7" t="s">
        <v>42</v>
      </c>
      <c r="B43" s="8">
        <v>535504</v>
      </c>
      <c r="C43" s="27">
        <v>0</v>
      </c>
      <c r="D43" s="56"/>
      <c r="E43" s="48">
        <f t="shared" si="0"/>
        <v>14033</v>
      </c>
      <c r="F43" s="48">
        <v>3897</v>
      </c>
      <c r="G43" s="56"/>
      <c r="H43" s="8">
        <v>553434</v>
      </c>
      <c r="I43" s="27">
        <v>0</v>
      </c>
      <c r="J43" s="57"/>
      <c r="K43" s="57"/>
    </row>
    <row r="44" spans="1:11" s="1" customFormat="1" ht="19.8" customHeight="1">
      <c r="A44" s="7" t="s">
        <v>43</v>
      </c>
      <c r="B44" s="8">
        <v>78604</v>
      </c>
      <c r="C44" s="27">
        <v>0</v>
      </c>
      <c r="D44" s="56"/>
      <c r="E44" s="48">
        <f t="shared" si="0"/>
        <v>2060</v>
      </c>
      <c r="F44" s="48">
        <v>820</v>
      </c>
      <c r="G44" s="56"/>
      <c r="H44" s="8">
        <v>81484</v>
      </c>
      <c r="I44" s="27">
        <v>0</v>
      </c>
      <c r="J44" s="57"/>
      <c r="K44" s="57"/>
    </row>
    <row r="45" spans="1:11" s="1" customFormat="1" ht="19.8" customHeight="1">
      <c r="A45" s="7" t="s">
        <v>44</v>
      </c>
      <c r="B45" s="8">
        <v>726980</v>
      </c>
      <c r="C45" s="27">
        <v>576</v>
      </c>
      <c r="D45" s="56"/>
      <c r="E45" s="48">
        <f t="shared" si="0"/>
        <v>19051</v>
      </c>
      <c r="F45" s="48">
        <v>4102</v>
      </c>
      <c r="G45" s="56"/>
      <c r="H45" s="8">
        <v>750133</v>
      </c>
      <c r="I45" s="27">
        <v>591</v>
      </c>
      <c r="J45" s="57"/>
      <c r="K45" s="57"/>
    </row>
    <row r="46" spans="1:11" s="1" customFormat="1" ht="19.8" customHeight="1">
      <c r="A46" s="7" t="s">
        <v>45</v>
      </c>
      <c r="B46" s="8">
        <v>29116</v>
      </c>
      <c r="C46" s="27">
        <v>0</v>
      </c>
      <c r="D46" s="56"/>
      <c r="E46" s="48">
        <f t="shared" si="0"/>
        <v>763</v>
      </c>
      <c r="F46" s="48">
        <v>308</v>
      </c>
      <c r="G46" s="56"/>
      <c r="H46" s="8">
        <v>30187</v>
      </c>
      <c r="I46" s="27">
        <v>0</v>
      </c>
      <c r="J46" s="57"/>
      <c r="K46" s="57"/>
    </row>
    <row r="47" spans="1:11" s="1" customFormat="1" ht="19.8" customHeight="1">
      <c r="A47" s="7" t="s">
        <v>46</v>
      </c>
      <c r="B47" s="8">
        <v>84125</v>
      </c>
      <c r="C47" s="27">
        <v>0</v>
      </c>
      <c r="D47" s="56"/>
      <c r="E47" s="48">
        <f t="shared" si="0"/>
        <v>2205</v>
      </c>
      <c r="F47" s="48">
        <v>513</v>
      </c>
      <c r="G47" s="56"/>
      <c r="H47" s="8">
        <v>86843</v>
      </c>
      <c r="I47" s="27">
        <v>0</v>
      </c>
      <c r="J47" s="57"/>
      <c r="K47" s="57"/>
    </row>
    <row r="48" spans="1:11" s="25" customFormat="1" ht="22.05" customHeight="1">
      <c r="A48" s="10" t="s">
        <v>47</v>
      </c>
      <c r="B48" s="11">
        <f>SUM(B5:B47)</f>
        <v>23972924</v>
      </c>
      <c r="C48" s="11">
        <f>SUM(C5:C47)</f>
        <v>88452</v>
      </c>
      <c r="D48" s="51"/>
      <c r="E48" s="11">
        <f>SUM(E5:E47)</f>
        <v>628221</v>
      </c>
      <c r="F48" s="11">
        <f>SUM(F5:F47)</f>
        <v>272550</v>
      </c>
      <c r="G48" s="51"/>
      <c r="H48" s="11">
        <f>SUM(H5:H47)</f>
        <v>24873695</v>
      </c>
      <c r="I48" s="11">
        <f>SUM(I5:I47)</f>
        <v>90772</v>
      </c>
      <c r="J48" s="57"/>
      <c r="K48" s="57"/>
    </row>
    <row r="49" spans="1:9" ht="14.4">
      <c r="A49" s="12"/>
      <c r="B49" s="13"/>
      <c r="D49" s="53"/>
      <c r="E49" s="35"/>
      <c r="F49" s="35"/>
      <c r="G49" s="53"/>
      <c r="H49" s="13"/>
    </row>
    <row r="50" spans="1:9" ht="21.6" customHeight="1">
      <c r="A50" s="94" t="s">
        <v>68</v>
      </c>
      <c r="B50" s="94"/>
      <c r="C50" s="94"/>
      <c r="D50" s="94"/>
      <c r="E50" s="94"/>
      <c r="F50" s="94"/>
      <c r="G50" s="94"/>
      <c r="H50" s="94"/>
      <c r="I50" s="94"/>
    </row>
    <row r="51" spans="1:9" ht="42" customHeight="1">
      <c r="A51" s="10" t="s">
        <v>48</v>
      </c>
      <c r="B51" s="103" t="s">
        <v>2</v>
      </c>
      <c r="C51" s="104"/>
      <c r="D51" s="53"/>
      <c r="E51" s="44" t="s">
        <v>77</v>
      </c>
      <c r="F51" s="44" t="s">
        <v>82</v>
      </c>
      <c r="G51" s="53"/>
      <c r="H51" s="103" t="s">
        <v>2</v>
      </c>
      <c r="I51" s="104"/>
    </row>
    <row r="52" spans="1:9" s="1" customFormat="1" ht="19.8" customHeight="1">
      <c r="A52" s="14" t="s">
        <v>49</v>
      </c>
      <c r="B52" s="107">
        <v>12250649</v>
      </c>
      <c r="C52" s="107"/>
      <c r="D52" s="53"/>
      <c r="E52" s="11">
        <f>+H52-B52</f>
        <v>321034</v>
      </c>
      <c r="F52" s="11"/>
      <c r="G52" s="53"/>
      <c r="H52" s="107">
        <v>12571683</v>
      </c>
      <c r="I52" s="107"/>
    </row>
    <row r="53" spans="1:9" ht="14.4">
      <c r="A53" s="12"/>
      <c r="B53" s="13"/>
      <c r="D53" s="53"/>
      <c r="E53"/>
      <c r="F53"/>
      <c r="G53" s="53"/>
      <c r="H53" s="13"/>
    </row>
    <row r="54" spans="1:9" ht="22.05" customHeight="1">
      <c r="A54" s="15" t="s">
        <v>50</v>
      </c>
      <c r="B54" s="106">
        <f>+B48+B52</f>
        <v>36223573</v>
      </c>
      <c r="C54" s="106"/>
      <c r="D54" s="53"/>
      <c r="E54" s="11">
        <f>+E48+E52</f>
        <v>949255</v>
      </c>
      <c r="F54" s="11">
        <f>+F48+F52</f>
        <v>272550</v>
      </c>
      <c r="G54" s="53"/>
      <c r="H54" s="106">
        <f>+H48+H52</f>
        <v>37445378</v>
      </c>
      <c r="I54" s="106"/>
    </row>
    <row r="55" spans="1:9" ht="14.4" customHeight="1">
      <c r="A55" s="12"/>
      <c r="B55" s="12"/>
      <c r="C55" s="12"/>
      <c r="D55" s="12"/>
      <c r="E55" s="12"/>
      <c r="F55" s="12"/>
      <c r="G55" s="12"/>
      <c r="H55" s="12"/>
      <c r="I55" s="12"/>
    </row>
    <row r="56" spans="1:9" s="16" customFormat="1" ht="28.8" customHeight="1">
      <c r="A56" s="12"/>
      <c r="B56" s="12"/>
      <c r="C56" s="12"/>
      <c r="D56" s="12"/>
      <c r="E56" s="12"/>
      <c r="F56" s="12"/>
      <c r="G56" s="12"/>
      <c r="H56" s="12"/>
      <c r="I56" s="12"/>
    </row>
    <row r="57" spans="1:9" s="16" customFormat="1" ht="14.4" customHeight="1">
      <c r="A57" s="12"/>
      <c r="B57" s="12"/>
      <c r="C57" s="12"/>
      <c r="D57" s="12"/>
      <c r="E57" s="12"/>
      <c r="F57" s="12"/>
      <c r="G57" s="12"/>
      <c r="H57" s="12"/>
      <c r="I57" s="12"/>
    </row>
    <row r="58" spans="1:9" s="16" customFormat="1" ht="13.2" customHeight="1">
      <c r="A58" s="12"/>
      <c r="B58" s="12"/>
      <c r="C58" s="12"/>
      <c r="D58" s="12"/>
      <c r="E58" s="12"/>
      <c r="F58" s="12"/>
      <c r="G58" s="12"/>
      <c r="H58" s="12"/>
      <c r="I58" s="12"/>
    </row>
    <row r="59" spans="1:9" s="16" customFormat="1" ht="14.4" customHeight="1">
      <c r="A59" s="12"/>
      <c r="B59" s="12"/>
      <c r="C59" s="12"/>
      <c r="D59" s="12"/>
      <c r="E59" s="12"/>
      <c r="F59" s="12"/>
      <c r="G59" s="12"/>
      <c r="H59" s="12"/>
      <c r="I59" s="12"/>
    </row>
    <row r="60" spans="1:9" s="16" customFormat="1" ht="14.4" customHeight="1">
      <c r="A60" s="12"/>
      <c r="B60" s="12"/>
      <c r="C60" s="12"/>
      <c r="D60" s="12"/>
      <c r="E60" s="12"/>
      <c r="F60" s="12"/>
      <c r="G60" s="12"/>
      <c r="H60" s="12"/>
      <c r="I60" s="12"/>
    </row>
    <row r="61" spans="1:9" s="16" customFormat="1" ht="14.4" customHeight="1">
      <c r="A61" s="12"/>
      <c r="B61" s="12"/>
      <c r="C61" s="12"/>
      <c r="D61" s="12"/>
      <c r="E61" s="12"/>
      <c r="F61" s="12"/>
      <c r="G61" s="12"/>
      <c r="H61" s="12"/>
      <c r="I61" s="12"/>
    </row>
    <row r="62" spans="1:9" s="16" customFormat="1" ht="14.4" customHeight="1">
      <c r="A62" s="12"/>
      <c r="B62" s="12"/>
      <c r="C62" s="12"/>
      <c r="D62" s="12"/>
      <c r="E62" s="12"/>
      <c r="F62" s="12"/>
      <c r="G62" s="12"/>
      <c r="H62" s="12"/>
      <c r="I62" s="12"/>
    </row>
    <row r="63" spans="1:9" s="16" customFormat="1" ht="14.4" customHeight="1">
      <c r="A63" s="12"/>
      <c r="B63" s="12"/>
      <c r="C63" s="12"/>
      <c r="D63" s="12"/>
      <c r="E63" s="12"/>
      <c r="F63" s="12"/>
      <c r="G63" s="12"/>
      <c r="H63" s="12"/>
      <c r="I63" s="12"/>
    </row>
    <row r="64" spans="1:9" s="16" customFormat="1" ht="14.4" customHeight="1">
      <c r="A64" s="12"/>
      <c r="B64" s="12"/>
      <c r="C64" s="12"/>
      <c r="D64" s="12"/>
      <c r="E64" s="12"/>
      <c r="F64" s="12"/>
      <c r="G64" s="12"/>
      <c r="H64" s="12"/>
      <c r="I64" s="12"/>
    </row>
    <row r="65" spans="1:9" s="16" customFormat="1" ht="14.4" customHeight="1">
      <c r="A65" s="12"/>
      <c r="B65" s="12"/>
      <c r="C65" s="12"/>
      <c r="D65" s="12"/>
      <c r="E65" s="12"/>
      <c r="F65" s="12"/>
      <c r="G65" s="12"/>
      <c r="H65" s="12"/>
      <c r="I65" s="12"/>
    </row>
    <row r="66" spans="1:9" s="16" customFormat="1" ht="14.4" customHeight="1">
      <c r="A66" s="12"/>
      <c r="B66" s="12"/>
      <c r="C66" s="12"/>
      <c r="D66" s="12"/>
      <c r="E66" s="12"/>
      <c r="F66" s="12"/>
      <c r="G66" s="12"/>
      <c r="H66" s="12"/>
      <c r="I66" s="12"/>
    </row>
    <row r="67" spans="1:9" ht="14.4" customHeight="1">
      <c r="A67" s="12"/>
      <c r="B67" s="12"/>
      <c r="C67" s="12"/>
      <c r="D67" s="12"/>
      <c r="E67" s="12"/>
      <c r="F67" s="12"/>
      <c r="G67" s="12"/>
      <c r="H67" s="12"/>
      <c r="I67" s="12"/>
    </row>
    <row r="68" spans="1:9" ht="14.4" customHeight="1">
      <c r="A68" s="12"/>
      <c r="B68" s="12"/>
      <c r="C68" s="12"/>
      <c r="D68" s="12"/>
      <c r="E68" s="12"/>
      <c r="F68" s="12"/>
      <c r="G68" s="12"/>
      <c r="H68" s="12"/>
      <c r="I68" s="12"/>
    </row>
    <row r="69" spans="1:9" s="3" customFormat="1" ht="14.4" customHeight="1">
      <c r="A69" s="12"/>
      <c r="B69" s="12"/>
      <c r="C69" s="12"/>
      <c r="D69" s="12"/>
      <c r="E69" s="12"/>
      <c r="F69" s="12"/>
      <c r="G69" s="12"/>
      <c r="H69" s="12"/>
      <c r="I69" s="12"/>
    </row>
    <row r="70" spans="1:9" s="3" customFormat="1" ht="14.4" customHeight="1">
      <c r="A70" s="12"/>
      <c r="B70" s="12"/>
      <c r="C70" s="12"/>
      <c r="D70" s="12"/>
      <c r="E70" s="12"/>
      <c r="F70" s="12"/>
      <c r="G70" s="12"/>
      <c r="H70" s="12"/>
      <c r="I70" s="12"/>
    </row>
    <row r="71" spans="1:9" s="3" customFormat="1" ht="14.4" customHeight="1">
      <c r="A71" s="12"/>
      <c r="B71" s="12"/>
      <c r="C71" s="12"/>
      <c r="D71" s="12"/>
      <c r="E71" s="12"/>
      <c r="F71" s="12"/>
      <c r="G71" s="12"/>
      <c r="H71" s="12"/>
      <c r="I71" s="12"/>
    </row>
    <row r="72" spans="1:9" s="3" customFormat="1" ht="14.4" customHeight="1">
      <c r="A72" s="12"/>
      <c r="B72" s="12"/>
      <c r="C72" s="12"/>
      <c r="D72" s="12"/>
      <c r="E72" s="12"/>
      <c r="F72" s="12"/>
      <c r="G72" s="12"/>
      <c r="H72" s="12"/>
      <c r="I72" s="12"/>
    </row>
    <row r="73" spans="1:9" s="3" customFormat="1" ht="14.4" customHeight="1">
      <c r="A73" s="12"/>
      <c r="B73" s="12"/>
      <c r="C73" s="12"/>
      <c r="D73" s="12"/>
      <c r="E73" s="12"/>
      <c r="F73" s="12"/>
      <c r="G73" s="12"/>
      <c r="H73" s="12"/>
      <c r="I73" s="12"/>
    </row>
    <row r="74" spans="1:9" s="3" customFormat="1" ht="14.4" customHeight="1">
      <c r="A74" s="12"/>
      <c r="B74" s="12"/>
      <c r="C74" s="12"/>
      <c r="D74" s="12"/>
      <c r="E74" s="12"/>
      <c r="F74" s="12"/>
      <c r="G74" s="12"/>
      <c r="H74" s="12"/>
      <c r="I74" s="12"/>
    </row>
    <row r="75" spans="1:9" s="3" customFormat="1" ht="14.4" customHeight="1">
      <c r="A75" s="12"/>
      <c r="B75" s="12"/>
      <c r="C75" s="12"/>
      <c r="D75" s="12"/>
      <c r="E75" s="12"/>
      <c r="F75" s="12"/>
      <c r="G75" s="12"/>
      <c r="H75" s="12"/>
      <c r="I75" s="12"/>
    </row>
    <row r="76" spans="1:9" s="3" customFormat="1" ht="14.4" customHeight="1">
      <c r="A76" s="12"/>
      <c r="B76" s="12"/>
      <c r="C76" s="12"/>
      <c r="D76" s="12"/>
      <c r="E76" s="12"/>
      <c r="F76" s="12"/>
      <c r="G76" s="12"/>
      <c r="H76" s="12"/>
      <c r="I76" s="12"/>
    </row>
    <row r="77" spans="1:9" s="3" customFormat="1" ht="14.4" customHeight="1">
      <c r="A77" s="12"/>
      <c r="B77" s="12"/>
      <c r="C77" s="12"/>
      <c r="D77" s="12"/>
      <c r="E77" s="12"/>
      <c r="F77" s="12"/>
      <c r="G77" s="12"/>
      <c r="H77" s="12"/>
      <c r="I77" s="12"/>
    </row>
    <row r="78" spans="1:9" s="3" customFormat="1" ht="14.4" customHeight="1">
      <c r="A78" s="12"/>
      <c r="B78" s="12"/>
      <c r="C78" s="12"/>
      <c r="D78" s="12"/>
      <c r="E78" s="12"/>
      <c r="F78" s="12"/>
      <c r="G78" s="12"/>
      <c r="H78" s="12"/>
      <c r="I78" s="12"/>
    </row>
    <row r="79" spans="1:9" s="3" customFormat="1" ht="15" customHeight="1">
      <c r="A79" s="12"/>
      <c r="B79" s="12"/>
      <c r="C79" s="12"/>
      <c r="D79" s="12"/>
      <c r="E79" s="12"/>
      <c r="F79" s="12"/>
      <c r="G79" s="12"/>
      <c r="H79" s="12"/>
      <c r="I79" s="12"/>
    </row>
    <row r="80" spans="1:9" s="3" customFormat="1" ht="13.8" customHeight="1">
      <c r="A80" s="12"/>
      <c r="B80" s="12"/>
      <c r="C80" s="12"/>
      <c r="D80" s="12"/>
      <c r="E80" s="12"/>
      <c r="F80" s="12"/>
      <c r="G80" s="12"/>
      <c r="H80" s="12"/>
      <c r="I80" s="12"/>
    </row>
    <row r="81" spans="1:9" s="3" customFormat="1" ht="14.4" customHeight="1">
      <c r="A81" s="12"/>
      <c r="B81" s="12"/>
      <c r="C81" s="12"/>
      <c r="D81" s="12"/>
      <c r="E81" s="12"/>
      <c r="F81" s="12"/>
      <c r="G81" s="12"/>
      <c r="H81" s="12"/>
      <c r="I81" s="12"/>
    </row>
    <row r="82" spans="1:9" s="3" customFormat="1" ht="14.4" customHeight="1">
      <c r="A82" s="12"/>
      <c r="B82" s="12"/>
      <c r="C82" s="12"/>
      <c r="D82" s="12"/>
      <c r="E82" s="12"/>
      <c r="F82" s="12"/>
      <c r="G82" s="12"/>
      <c r="H82" s="12"/>
      <c r="I82" s="12"/>
    </row>
    <row r="83" spans="1:9" s="3" customFormat="1" ht="14.4" customHeight="1">
      <c r="A83" s="12"/>
      <c r="B83" s="12"/>
      <c r="C83" s="12"/>
      <c r="D83" s="12"/>
      <c r="E83" s="12"/>
      <c r="F83" s="12"/>
      <c r="G83" s="12"/>
      <c r="H83" s="12"/>
      <c r="I83" s="12"/>
    </row>
    <row r="84" spans="1:9" s="3" customFormat="1" ht="14.4" customHeight="1">
      <c r="A84" s="12"/>
      <c r="B84" s="12"/>
      <c r="C84" s="12"/>
      <c r="D84" s="12"/>
      <c r="E84" s="12"/>
      <c r="F84" s="12"/>
      <c r="G84" s="12"/>
      <c r="H84" s="12"/>
      <c r="I84" s="12"/>
    </row>
    <row r="85" spans="1:9" s="3" customFormat="1" ht="14.4" customHeight="1">
      <c r="A85" s="12"/>
      <c r="B85" s="12"/>
      <c r="C85" s="12"/>
      <c r="D85" s="12"/>
      <c r="E85" s="12"/>
      <c r="F85" s="12"/>
      <c r="G85" s="12"/>
      <c r="H85" s="12"/>
      <c r="I85" s="12"/>
    </row>
    <row r="86" spans="1:9" s="3" customFormat="1" ht="14.4" customHeight="1">
      <c r="A86" s="12"/>
      <c r="B86" s="12"/>
      <c r="C86" s="12"/>
      <c r="D86" s="12"/>
      <c r="E86" s="12"/>
      <c r="F86" s="12"/>
      <c r="G86" s="12"/>
      <c r="H86" s="12"/>
      <c r="I86" s="12"/>
    </row>
    <row r="87" spans="1:9" s="3" customFormat="1" ht="14.4" customHeight="1">
      <c r="A87" s="12"/>
      <c r="B87" s="12"/>
      <c r="C87" s="12"/>
      <c r="D87" s="12"/>
      <c r="E87" s="12"/>
      <c r="F87" s="12"/>
      <c r="G87" s="12"/>
      <c r="H87" s="12"/>
      <c r="I87" s="12"/>
    </row>
    <row r="88" spans="1:9" s="3" customFormat="1" ht="14.4" customHeight="1">
      <c r="A88" s="12"/>
      <c r="B88" s="12"/>
      <c r="C88" s="12"/>
      <c r="D88" s="12"/>
      <c r="E88" s="12"/>
      <c r="F88" s="12"/>
      <c r="G88" s="12"/>
      <c r="H88" s="12"/>
      <c r="I88" s="12"/>
    </row>
    <row r="89" spans="1:9" s="3" customFormat="1" ht="14.4" customHeight="1">
      <c r="A89" s="12"/>
      <c r="B89" s="12"/>
      <c r="C89" s="12"/>
      <c r="D89" s="12"/>
      <c r="E89" s="12"/>
      <c r="F89" s="12"/>
      <c r="G89" s="12"/>
      <c r="H89" s="12"/>
      <c r="I89" s="12"/>
    </row>
    <row r="90" spans="1:9" s="3" customFormat="1" ht="14.4" customHeight="1">
      <c r="A90" s="12"/>
      <c r="B90" s="12"/>
      <c r="C90" s="12"/>
      <c r="D90" s="12"/>
      <c r="E90" s="12"/>
      <c r="F90" s="12"/>
      <c r="G90" s="12"/>
      <c r="H90" s="12"/>
      <c r="I90" s="12"/>
    </row>
    <row r="91" spans="1:9" s="3" customFormat="1" ht="14.4" customHeight="1">
      <c r="A91" s="12"/>
      <c r="B91" s="12"/>
      <c r="C91" s="12"/>
      <c r="D91" s="12"/>
      <c r="E91" s="12"/>
      <c r="F91" s="12"/>
      <c r="G91" s="12"/>
      <c r="H91" s="12"/>
      <c r="I91" s="12"/>
    </row>
    <row r="92" spans="1:9" s="3" customFormat="1" ht="14.4" customHeight="1">
      <c r="A92" s="12"/>
      <c r="B92" s="12"/>
      <c r="C92" s="12"/>
      <c r="D92" s="12"/>
      <c r="E92" s="12"/>
      <c r="F92" s="12"/>
      <c r="G92" s="12"/>
      <c r="H92" s="12"/>
      <c r="I92" s="12"/>
    </row>
    <row r="93" spans="1:9" s="3" customFormat="1" ht="14.4" customHeight="1">
      <c r="A93" s="12"/>
      <c r="B93" s="12"/>
      <c r="C93" s="12"/>
      <c r="D93" s="12"/>
      <c r="E93" s="12"/>
      <c r="F93" s="12"/>
      <c r="G93" s="12"/>
      <c r="H93" s="12"/>
      <c r="I93" s="12"/>
    </row>
    <row r="94" spans="1:9" s="3" customFormat="1" ht="14.4" customHeight="1">
      <c r="A94" s="12"/>
      <c r="B94" s="12"/>
      <c r="C94" s="12"/>
      <c r="D94" s="12"/>
      <c r="E94" s="12"/>
      <c r="F94" s="12"/>
      <c r="G94" s="12"/>
      <c r="H94" s="12"/>
      <c r="I94" s="12"/>
    </row>
    <row r="95" spans="1:9" s="3" customFormat="1" ht="14.4" customHeight="1">
      <c r="A95" s="12"/>
      <c r="B95" s="12"/>
      <c r="C95" s="12"/>
      <c r="D95" s="12"/>
      <c r="E95" s="12"/>
      <c r="F95" s="12"/>
      <c r="G95" s="12"/>
      <c r="H95" s="12"/>
      <c r="I95" s="12"/>
    </row>
    <row r="96" spans="1:9" ht="14.4" customHeight="1">
      <c r="A96" s="12"/>
      <c r="B96" s="12"/>
      <c r="C96" s="12"/>
      <c r="D96" s="12"/>
      <c r="E96" s="12"/>
      <c r="F96" s="12"/>
      <c r="G96" s="12"/>
      <c r="H96" s="12"/>
      <c r="I96" s="12"/>
    </row>
    <row r="97" spans="1:9" ht="14.4" customHeight="1">
      <c r="A97" s="12"/>
      <c r="B97" s="12"/>
      <c r="C97" s="12"/>
      <c r="D97" s="12"/>
      <c r="E97" s="12"/>
      <c r="F97" s="12"/>
      <c r="G97" s="12"/>
      <c r="H97" s="12"/>
      <c r="I97" s="12"/>
    </row>
    <row r="98" spans="1:9" ht="14.4">
      <c r="A98" s="20"/>
      <c r="B98" s="17"/>
      <c r="C98" s="18"/>
      <c r="E98" s="18"/>
      <c r="F98" s="18"/>
      <c r="H98" s="17"/>
      <c r="I98" s="18"/>
    </row>
    <row r="99" spans="1:9" ht="14.4">
      <c r="A99" s="20"/>
      <c r="B99" s="17"/>
      <c r="C99" s="18"/>
      <c r="E99" s="18"/>
      <c r="F99" s="18"/>
      <c r="H99" s="17"/>
      <c r="I99" s="18"/>
    </row>
    <row r="100" spans="1:9" ht="14.4">
      <c r="A100" s="20"/>
      <c r="B100" s="17"/>
      <c r="C100" s="18"/>
      <c r="E100" s="18"/>
      <c r="F100" s="18"/>
      <c r="H100" s="17"/>
      <c r="I100" s="18"/>
    </row>
    <row r="101" spans="1:9" ht="14.4">
      <c r="A101" s="20"/>
      <c r="B101" s="17"/>
      <c r="C101" s="18"/>
      <c r="E101" s="18"/>
      <c r="F101" s="18"/>
      <c r="H101" s="17"/>
      <c r="I101" s="18"/>
    </row>
    <row r="102" spans="1:9" ht="14.4">
      <c r="A102" s="20"/>
      <c r="B102" s="17"/>
      <c r="C102" s="18"/>
      <c r="H102" s="17"/>
      <c r="I102" s="18"/>
    </row>
    <row r="103" spans="1:9" ht="14.4">
      <c r="A103" s="20"/>
      <c r="B103" s="17"/>
      <c r="C103" s="18"/>
      <c r="H103" s="17"/>
      <c r="I103" s="18"/>
    </row>
  </sheetData>
  <mergeCells count="12">
    <mergeCell ref="E2:F2"/>
    <mergeCell ref="A50:I50"/>
    <mergeCell ref="A1:I1"/>
    <mergeCell ref="H2:I2"/>
    <mergeCell ref="A2:C2"/>
    <mergeCell ref="H51:I51"/>
    <mergeCell ref="H52:I52"/>
    <mergeCell ref="H54:I54"/>
    <mergeCell ref="A3:I3"/>
    <mergeCell ref="B51:C51"/>
    <mergeCell ref="B52:C52"/>
    <mergeCell ref="B54:C54"/>
  </mergeCells>
  <printOptions horizontalCentered="1"/>
  <pageMargins left="0" right="0" top="0.23622047244094491" bottom="0.27559055118110237" header="0.15748031496062992" footer="0.27559055118110237"/>
  <pageSetup paperSize="9" scale="90" orientation="landscape" horizontalDpi="180" verticalDpi="180" r:id="rId1"/>
  <headerFooter alignWithMargins="0">
    <oddFooter>&amp;R&amp;"Times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DAA1D-F3EB-42CC-A76B-44A06CE72D71}">
  <dimension ref="A1:T93"/>
  <sheetViews>
    <sheetView zoomScale="80" zoomScaleNormal="80" workbookViewId="0">
      <pane xSplit="1" ySplit="4" topLeftCell="B41" activePane="bottomRight" state="frozen"/>
      <selection activeCell="J49" sqref="J49"/>
      <selection pane="topRight" activeCell="J49" sqref="J49"/>
      <selection pane="bottomLeft" activeCell="J49" sqref="J49"/>
      <selection pane="bottomRight" activeCell="A4" sqref="A1:M1048576"/>
    </sheetView>
  </sheetViews>
  <sheetFormatPr defaultColWidth="9.109375" defaultRowHeight="15.6"/>
  <cols>
    <col min="1" max="1" width="30.109375" style="21" customWidth="1"/>
    <col min="2" max="2" width="29.21875" style="22" customWidth="1"/>
    <col min="3" max="3" width="26.6640625" style="2" customWidth="1"/>
    <col min="4" max="4" width="25.33203125" style="22" customWidth="1"/>
    <col min="5" max="5" width="0.77734375" style="51" customWidth="1"/>
    <col min="6" max="6" width="17.33203125" style="2" customWidth="1"/>
    <col min="7" max="7" width="16.88671875" style="2" customWidth="1"/>
    <col min="8" max="8" width="17.77734375" style="2" customWidth="1"/>
    <col min="9" max="9" width="0.77734375" style="51" customWidth="1"/>
    <col min="10" max="10" width="30.109375" style="22" customWidth="1"/>
    <col min="11" max="11" width="26.33203125" style="2" customWidth="1"/>
    <col min="12" max="12" width="24.5546875" style="22" customWidth="1"/>
    <col min="13" max="14" width="10.109375" style="2" bestFit="1" customWidth="1"/>
    <col min="15" max="15" width="10.77734375" style="2" bestFit="1" customWidth="1"/>
    <col min="16" max="16" width="10.109375" style="2" bestFit="1" customWidth="1"/>
    <col min="17" max="211" width="9.109375" style="2"/>
    <col min="212" max="212" width="6.44140625" style="2" customWidth="1"/>
    <col min="213" max="213" width="30.5546875" style="2" customWidth="1"/>
    <col min="214" max="214" width="12.88671875" style="2" customWidth="1"/>
    <col min="215" max="215" width="15.77734375" style="2" customWidth="1"/>
    <col min="216" max="467" width="9.109375" style="2"/>
    <col min="468" max="468" width="6.44140625" style="2" customWidth="1"/>
    <col min="469" max="469" width="30.5546875" style="2" customWidth="1"/>
    <col min="470" max="470" width="12.88671875" style="2" customWidth="1"/>
    <col min="471" max="471" width="15.77734375" style="2" customWidth="1"/>
    <col min="472" max="723" width="9.109375" style="2"/>
    <col min="724" max="724" width="6.44140625" style="2" customWidth="1"/>
    <col min="725" max="725" width="30.5546875" style="2" customWidth="1"/>
    <col min="726" max="726" width="12.88671875" style="2" customWidth="1"/>
    <col min="727" max="727" width="15.77734375" style="2" customWidth="1"/>
    <col min="728" max="979" width="9.109375" style="2"/>
    <col min="980" max="980" width="6.44140625" style="2" customWidth="1"/>
    <col min="981" max="981" width="30.5546875" style="2" customWidth="1"/>
    <col min="982" max="982" width="12.88671875" style="2" customWidth="1"/>
    <col min="983" max="983" width="15.77734375" style="2" customWidth="1"/>
    <col min="984" max="1235" width="9.109375" style="2"/>
    <col min="1236" max="1236" width="6.44140625" style="2" customWidth="1"/>
    <col min="1237" max="1237" width="30.5546875" style="2" customWidth="1"/>
    <col min="1238" max="1238" width="12.88671875" style="2" customWidth="1"/>
    <col min="1239" max="1239" width="15.77734375" style="2" customWidth="1"/>
    <col min="1240" max="1491" width="9.109375" style="2"/>
    <col min="1492" max="1492" width="6.44140625" style="2" customWidth="1"/>
    <col min="1493" max="1493" width="30.5546875" style="2" customWidth="1"/>
    <col min="1494" max="1494" width="12.88671875" style="2" customWidth="1"/>
    <col min="1495" max="1495" width="15.77734375" style="2" customWidth="1"/>
    <col min="1496" max="1747" width="9.109375" style="2"/>
    <col min="1748" max="1748" width="6.44140625" style="2" customWidth="1"/>
    <col min="1749" max="1749" width="30.5546875" style="2" customWidth="1"/>
    <col min="1750" max="1750" width="12.88671875" style="2" customWidth="1"/>
    <col min="1751" max="1751" width="15.77734375" style="2" customWidth="1"/>
    <col min="1752" max="2003" width="9.109375" style="2"/>
    <col min="2004" max="2004" width="6.44140625" style="2" customWidth="1"/>
    <col min="2005" max="2005" width="30.5546875" style="2" customWidth="1"/>
    <col min="2006" max="2006" width="12.88671875" style="2" customWidth="1"/>
    <col min="2007" max="2007" width="15.77734375" style="2" customWidth="1"/>
    <col min="2008" max="2259" width="9.109375" style="2"/>
    <col min="2260" max="2260" width="6.44140625" style="2" customWidth="1"/>
    <col min="2261" max="2261" width="30.5546875" style="2" customWidth="1"/>
    <col min="2262" max="2262" width="12.88671875" style="2" customWidth="1"/>
    <col min="2263" max="2263" width="15.77734375" style="2" customWidth="1"/>
    <col min="2264" max="2515" width="9.109375" style="2"/>
    <col min="2516" max="2516" width="6.44140625" style="2" customWidth="1"/>
    <col min="2517" max="2517" width="30.5546875" style="2" customWidth="1"/>
    <col min="2518" max="2518" width="12.88671875" style="2" customWidth="1"/>
    <col min="2519" max="2519" width="15.77734375" style="2" customWidth="1"/>
    <col min="2520" max="2771" width="9.109375" style="2"/>
    <col min="2772" max="2772" width="6.44140625" style="2" customWidth="1"/>
    <col min="2773" max="2773" width="30.5546875" style="2" customWidth="1"/>
    <col min="2774" max="2774" width="12.88671875" style="2" customWidth="1"/>
    <col min="2775" max="2775" width="15.77734375" style="2" customWidth="1"/>
    <col min="2776" max="3027" width="9.109375" style="2"/>
    <col min="3028" max="3028" width="6.44140625" style="2" customWidth="1"/>
    <col min="3029" max="3029" width="30.5546875" style="2" customWidth="1"/>
    <col min="3030" max="3030" width="12.88671875" style="2" customWidth="1"/>
    <col min="3031" max="3031" width="15.77734375" style="2" customWidth="1"/>
    <col min="3032" max="3283" width="9.109375" style="2"/>
    <col min="3284" max="3284" width="6.44140625" style="2" customWidth="1"/>
    <col min="3285" max="3285" width="30.5546875" style="2" customWidth="1"/>
    <col min="3286" max="3286" width="12.88671875" style="2" customWidth="1"/>
    <col min="3287" max="3287" width="15.77734375" style="2" customWidth="1"/>
    <col min="3288" max="3539" width="9.109375" style="2"/>
    <col min="3540" max="3540" width="6.44140625" style="2" customWidth="1"/>
    <col min="3541" max="3541" width="30.5546875" style="2" customWidth="1"/>
    <col min="3542" max="3542" width="12.88671875" style="2" customWidth="1"/>
    <col min="3543" max="3543" width="15.77734375" style="2" customWidth="1"/>
    <col min="3544" max="3795" width="9.109375" style="2"/>
    <col min="3796" max="3796" width="6.44140625" style="2" customWidth="1"/>
    <col min="3797" max="3797" width="30.5546875" style="2" customWidth="1"/>
    <col min="3798" max="3798" width="12.88671875" style="2" customWidth="1"/>
    <col min="3799" max="3799" width="15.77734375" style="2" customWidth="1"/>
    <col min="3800" max="4051" width="9.109375" style="2"/>
    <col min="4052" max="4052" width="6.44140625" style="2" customWidth="1"/>
    <col min="4053" max="4053" width="30.5546875" style="2" customWidth="1"/>
    <col min="4054" max="4054" width="12.88671875" style="2" customWidth="1"/>
    <col min="4055" max="4055" width="15.77734375" style="2" customWidth="1"/>
    <col min="4056" max="4307" width="9.109375" style="2"/>
    <col min="4308" max="4308" width="6.44140625" style="2" customWidth="1"/>
    <col min="4309" max="4309" width="30.5546875" style="2" customWidth="1"/>
    <col min="4310" max="4310" width="12.88671875" style="2" customWidth="1"/>
    <col min="4311" max="4311" width="15.77734375" style="2" customWidth="1"/>
    <col min="4312" max="4563" width="9.109375" style="2"/>
    <col min="4564" max="4564" width="6.44140625" style="2" customWidth="1"/>
    <col min="4565" max="4565" width="30.5546875" style="2" customWidth="1"/>
    <col min="4566" max="4566" width="12.88671875" style="2" customWidth="1"/>
    <col min="4567" max="4567" width="15.77734375" style="2" customWidth="1"/>
    <col min="4568" max="4819" width="9.109375" style="2"/>
    <col min="4820" max="4820" width="6.44140625" style="2" customWidth="1"/>
    <col min="4821" max="4821" width="30.5546875" style="2" customWidth="1"/>
    <col min="4822" max="4822" width="12.88671875" style="2" customWidth="1"/>
    <col min="4823" max="4823" width="15.77734375" style="2" customWidth="1"/>
    <col min="4824" max="5075" width="9.109375" style="2"/>
    <col min="5076" max="5076" width="6.44140625" style="2" customWidth="1"/>
    <col min="5077" max="5077" width="30.5546875" style="2" customWidth="1"/>
    <col min="5078" max="5078" width="12.88671875" style="2" customWidth="1"/>
    <col min="5079" max="5079" width="15.77734375" style="2" customWidth="1"/>
    <col min="5080" max="5331" width="9.109375" style="2"/>
    <col min="5332" max="5332" width="6.44140625" style="2" customWidth="1"/>
    <col min="5333" max="5333" width="30.5546875" style="2" customWidth="1"/>
    <col min="5334" max="5334" width="12.88671875" style="2" customWidth="1"/>
    <col min="5335" max="5335" width="15.77734375" style="2" customWidth="1"/>
    <col min="5336" max="5587" width="9.109375" style="2"/>
    <col min="5588" max="5588" width="6.44140625" style="2" customWidth="1"/>
    <col min="5589" max="5589" width="30.5546875" style="2" customWidth="1"/>
    <col min="5590" max="5590" width="12.88671875" style="2" customWidth="1"/>
    <col min="5591" max="5591" width="15.77734375" style="2" customWidth="1"/>
    <col min="5592" max="5843" width="9.109375" style="2"/>
    <col min="5844" max="5844" width="6.44140625" style="2" customWidth="1"/>
    <col min="5845" max="5845" width="30.5546875" style="2" customWidth="1"/>
    <col min="5846" max="5846" width="12.88671875" style="2" customWidth="1"/>
    <col min="5847" max="5847" width="15.77734375" style="2" customWidth="1"/>
    <col min="5848" max="6099" width="9.109375" style="2"/>
    <col min="6100" max="6100" width="6.44140625" style="2" customWidth="1"/>
    <col min="6101" max="6101" width="30.5546875" style="2" customWidth="1"/>
    <col min="6102" max="6102" width="12.88671875" style="2" customWidth="1"/>
    <col min="6103" max="6103" width="15.77734375" style="2" customWidth="1"/>
    <col min="6104" max="6355" width="9.109375" style="2"/>
    <col min="6356" max="6356" width="6.44140625" style="2" customWidth="1"/>
    <col min="6357" max="6357" width="30.5546875" style="2" customWidth="1"/>
    <col min="6358" max="6358" width="12.88671875" style="2" customWidth="1"/>
    <col min="6359" max="6359" width="15.77734375" style="2" customWidth="1"/>
    <col min="6360" max="6611" width="9.109375" style="2"/>
    <col min="6612" max="6612" width="6.44140625" style="2" customWidth="1"/>
    <col min="6613" max="6613" width="30.5546875" style="2" customWidth="1"/>
    <col min="6614" max="6614" width="12.88671875" style="2" customWidth="1"/>
    <col min="6615" max="6615" width="15.77734375" style="2" customWidth="1"/>
    <col min="6616" max="6867" width="9.109375" style="2"/>
    <col min="6868" max="6868" width="6.44140625" style="2" customWidth="1"/>
    <col min="6869" max="6869" width="30.5546875" style="2" customWidth="1"/>
    <col min="6870" max="6870" width="12.88671875" style="2" customWidth="1"/>
    <col min="6871" max="6871" width="15.77734375" style="2" customWidth="1"/>
    <col min="6872" max="7123" width="9.109375" style="2"/>
    <col min="7124" max="7124" width="6.44140625" style="2" customWidth="1"/>
    <col min="7125" max="7125" width="30.5546875" style="2" customWidth="1"/>
    <col min="7126" max="7126" width="12.88671875" style="2" customWidth="1"/>
    <col min="7127" max="7127" width="15.77734375" style="2" customWidth="1"/>
    <col min="7128" max="7379" width="9.109375" style="2"/>
    <col min="7380" max="7380" width="6.44140625" style="2" customWidth="1"/>
    <col min="7381" max="7381" width="30.5546875" style="2" customWidth="1"/>
    <col min="7382" max="7382" width="12.88671875" style="2" customWidth="1"/>
    <col min="7383" max="7383" width="15.77734375" style="2" customWidth="1"/>
    <col min="7384" max="7635" width="9.109375" style="2"/>
    <col min="7636" max="7636" width="6.44140625" style="2" customWidth="1"/>
    <col min="7637" max="7637" width="30.5546875" style="2" customWidth="1"/>
    <col min="7638" max="7638" width="12.88671875" style="2" customWidth="1"/>
    <col min="7639" max="7639" width="15.77734375" style="2" customWidth="1"/>
    <col min="7640" max="7891" width="9.109375" style="2"/>
    <col min="7892" max="7892" width="6.44140625" style="2" customWidth="1"/>
    <col min="7893" max="7893" width="30.5546875" style="2" customWidth="1"/>
    <col min="7894" max="7894" width="12.88671875" style="2" customWidth="1"/>
    <col min="7895" max="7895" width="15.77734375" style="2" customWidth="1"/>
    <col min="7896" max="8147" width="9.109375" style="2"/>
    <col min="8148" max="8148" width="6.44140625" style="2" customWidth="1"/>
    <col min="8149" max="8149" width="30.5546875" style="2" customWidth="1"/>
    <col min="8150" max="8150" width="12.88671875" style="2" customWidth="1"/>
    <col min="8151" max="8151" width="15.77734375" style="2" customWidth="1"/>
    <col min="8152" max="8403" width="9.109375" style="2"/>
    <col min="8404" max="8404" width="6.44140625" style="2" customWidth="1"/>
    <col min="8405" max="8405" width="30.5546875" style="2" customWidth="1"/>
    <col min="8406" max="8406" width="12.88671875" style="2" customWidth="1"/>
    <col min="8407" max="8407" width="15.77734375" style="2" customWidth="1"/>
    <col min="8408" max="8659" width="9.109375" style="2"/>
    <col min="8660" max="8660" width="6.44140625" style="2" customWidth="1"/>
    <col min="8661" max="8661" width="30.5546875" style="2" customWidth="1"/>
    <col min="8662" max="8662" width="12.88671875" style="2" customWidth="1"/>
    <col min="8663" max="8663" width="15.77734375" style="2" customWidth="1"/>
    <col min="8664" max="8915" width="9.109375" style="2"/>
    <col min="8916" max="8916" width="6.44140625" style="2" customWidth="1"/>
    <col min="8917" max="8917" width="30.5546875" style="2" customWidth="1"/>
    <col min="8918" max="8918" width="12.88671875" style="2" customWidth="1"/>
    <col min="8919" max="8919" width="15.77734375" style="2" customWidth="1"/>
    <col min="8920" max="9171" width="9.109375" style="2"/>
    <col min="9172" max="9172" width="6.44140625" style="2" customWidth="1"/>
    <col min="9173" max="9173" width="30.5546875" style="2" customWidth="1"/>
    <col min="9174" max="9174" width="12.88671875" style="2" customWidth="1"/>
    <col min="9175" max="9175" width="15.77734375" style="2" customWidth="1"/>
    <col min="9176" max="9427" width="9.109375" style="2"/>
    <col min="9428" max="9428" width="6.44140625" style="2" customWidth="1"/>
    <col min="9429" max="9429" width="30.5546875" style="2" customWidth="1"/>
    <col min="9430" max="9430" width="12.88671875" style="2" customWidth="1"/>
    <col min="9431" max="9431" width="15.77734375" style="2" customWidth="1"/>
    <col min="9432" max="9683" width="9.109375" style="2"/>
    <col min="9684" max="9684" width="6.44140625" style="2" customWidth="1"/>
    <col min="9685" max="9685" width="30.5546875" style="2" customWidth="1"/>
    <col min="9686" max="9686" width="12.88671875" style="2" customWidth="1"/>
    <col min="9687" max="9687" width="15.77734375" style="2" customWidth="1"/>
    <col min="9688" max="9939" width="9.109375" style="2"/>
    <col min="9940" max="9940" width="6.44140625" style="2" customWidth="1"/>
    <col min="9941" max="9941" width="30.5546875" style="2" customWidth="1"/>
    <col min="9942" max="9942" width="12.88671875" style="2" customWidth="1"/>
    <col min="9943" max="9943" width="15.77734375" style="2" customWidth="1"/>
    <col min="9944" max="10195" width="9.109375" style="2"/>
    <col min="10196" max="10196" width="6.44140625" style="2" customWidth="1"/>
    <col min="10197" max="10197" width="30.5546875" style="2" customWidth="1"/>
    <col min="10198" max="10198" width="12.88671875" style="2" customWidth="1"/>
    <col min="10199" max="10199" width="15.77734375" style="2" customWidth="1"/>
    <col min="10200" max="10451" width="9.109375" style="2"/>
    <col min="10452" max="10452" width="6.44140625" style="2" customWidth="1"/>
    <col min="10453" max="10453" width="30.5546875" style="2" customWidth="1"/>
    <col min="10454" max="10454" width="12.88671875" style="2" customWidth="1"/>
    <col min="10455" max="10455" width="15.77734375" style="2" customWidth="1"/>
    <col min="10456" max="10707" width="9.109375" style="2"/>
    <col min="10708" max="10708" width="6.44140625" style="2" customWidth="1"/>
    <col min="10709" max="10709" width="30.5546875" style="2" customWidth="1"/>
    <col min="10710" max="10710" width="12.88671875" style="2" customWidth="1"/>
    <col min="10711" max="10711" width="15.77734375" style="2" customWidth="1"/>
    <col min="10712" max="10963" width="9.109375" style="2"/>
    <col min="10964" max="10964" width="6.44140625" style="2" customWidth="1"/>
    <col min="10965" max="10965" width="30.5546875" style="2" customWidth="1"/>
    <col min="10966" max="10966" width="12.88671875" style="2" customWidth="1"/>
    <col min="10967" max="10967" width="15.77734375" style="2" customWidth="1"/>
    <col min="10968" max="11219" width="9.109375" style="2"/>
    <col min="11220" max="11220" width="6.44140625" style="2" customWidth="1"/>
    <col min="11221" max="11221" width="30.5546875" style="2" customWidth="1"/>
    <col min="11222" max="11222" width="12.88671875" style="2" customWidth="1"/>
    <col min="11223" max="11223" width="15.77734375" style="2" customWidth="1"/>
    <col min="11224" max="11475" width="9.109375" style="2"/>
    <col min="11476" max="11476" width="6.44140625" style="2" customWidth="1"/>
    <col min="11477" max="11477" width="30.5546875" style="2" customWidth="1"/>
    <col min="11478" max="11478" width="12.88671875" style="2" customWidth="1"/>
    <col min="11479" max="11479" width="15.77734375" style="2" customWidth="1"/>
    <col min="11480" max="11731" width="9.109375" style="2"/>
    <col min="11732" max="11732" width="6.44140625" style="2" customWidth="1"/>
    <col min="11733" max="11733" width="30.5546875" style="2" customWidth="1"/>
    <col min="11734" max="11734" width="12.88671875" style="2" customWidth="1"/>
    <col min="11735" max="11735" width="15.77734375" style="2" customWidth="1"/>
    <col min="11736" max="11987" width="9.109375" style="2"/>
    <col min="11988" max="11988" width="6.44140625" style="2" customWidth="1"/>
    <col min="11989" max="11989" width="30.5546875" style="2" customWidth="1"/>
    <col min="11990" max="11990" width="12.88671875" style="2" customWidth="1"/>
    <col min="11991" max="11991" width="15.77734375" style="2" customWidth="1"/>
    <col min="11992" max="12243" width="9.109375" style="2"/>
    <col min="12244" max="12244" width="6.44140625" style="2" customWidth="1"/>
    <col min="12245" max="12245" width="30.5546875" style="2" customWidth="1"/>
    <col min="12246" max="12246" width="12.88671875" style="2" customWidth="1"/>
    <col min="12247" max="12247" width="15.77734375" style="2" customWidth="1"/>
    <col min="12248" max="12499" width="9.109375" style="2"/>
    <col min="12500" max="12500" width="6.44140625" style="2" customWidth="1"/>
    <col min="12501" max="12501" width="30.5546875" style="2" customWidth="1"/>
    <col min="12502" max="12502" width="12.88671875" style="2" customWidth="1"/>
    <col min="12503" max="12503" width="15.77734375" style="2" customWidth="1"/>
    <col min="12504" max="12755" width="9.109375" style="2"/>
    <col min="12756" max="12756" width="6.44140625" style="2" customWidth="1"/>
    <col min="12757" max="12757" width="30.5546875" style="2" customWidth="1"/>
    <col min="12758" max="12758" width="12.88671875" style="2" customWidth="1"/>
    <col min="12759" max="12759" width="15.77734375" style="2" customWidth="1"/>
    <col min="12760" max="13011" width="9.109375" style="2"/>
    <col min="13012" max="13012" width="6.44140625" style="2" customWidth="1"/>
    <col min="13013" max="13013" width="30.5546875" style="2" customWidth="1"/>
    <col min="13014" max="13014" width="12.88671875" style="2" customWidth="1"/>
    <col min="13015" max="13015" width="15.77734375" style="2" customWidth="1"/>
    <col min="13016" max="13267" width="9.109375" style="2"/>
    <col min="13268" max="13268" width="6.44140625" style="2" customWidth="1"/>
    <col min="13269" max="13269" width="30.5546875" style="2" customWidth="1"/>
    <col min="13270" max="13270" width="12.88671875" style="2" customWidth="1"/>
    <col min="13271" max="13271" width="15.77734375" style="2" customWidth="1"/>
    <col min="13272" max="13523" width="9.109375" style="2"/>
    <col min="13524" max="13524" width="6.44140625" style="2" customWidth="1"/>
    <col min="13525" max="13525" width="30.5546875" style="2" customWidth="1"/>
    <col min="13526" max="13526" width="12.88671875" style="2" customWidth="1"/>
    <col min="13527" max="13527" width="15.77734375" style="2" customWidth="1"/>
    <col min="13528" max="13779" width="9.109375" style="2"/>
    <col min="13780" max="13780" width="6.44140625" style="2" customWidth="1"/>
    <col min="13781" max="13781" width="30.5546875" style="2" customWidth="1"/>
    <col min="13782" max="13782" width="12.88671875" style="2" customWidth="1"/>
    <col min="13783" max="13783" width="15.77734375" style="2" customWidth="1"/>
    <col min="13784" max="14035" width="9.109375" style="2"/>
    <col min="14036" max="14036" width="6.44140625" style="2" customWidth="1"/>
    <col min="14037" max="14037" width="30.5546875" style="2" customWidth="1"/>
    <col min="14038" max="14038" width="12.88671875" style="2" customWidth="1"/>
    <col min="14039" max="14039" width="15.77734375" style="2" customWidth="1"/>
    <col min="14040" max="14291" width="9.109375" style="2"/>
    <col min="14292" max="14292" width="6.44140625" style="2" customWidth="1"/>
    <col min="14293" max="14293" width="30.5546875" style="2" customWidth="1"/>
    <col min="14294" max="14294" width="12.88671875" style="2" customWidth="1"/>
    <col min="14295" max="14295" width="15.77734375" style="2" customWidth="1"/>
    <col min="14296" max="14547" width="9.109375" style="2"/>
    <col min="14548" max="14548" width="6.44140625" style="2" customWidth="1"/>
    <col min="14549" max="14549" width="30.5546875" style="2" customWidth="1"/>
    <col min="14550" max="14550" width="12.88671875" style="2" customWidth="1"/>
    <col min="14551" max="14551" width="15.77734375" style="2" customWidth="1"/>
    <col min="14552" max="14803" width="9.109375" style="2"/>
    <col min="14804" max="14804" width="6.44140625" style="2" customWidth="1"/>
    <col min="14805" max="14805" width="30.5546875" style="2" customWidth="1"/>
    <col min="14806" max="14806" width="12.88671875" style="2" customWidth="1"/>
    <col min="14807" max="14807" width="15.77734375" style="2" customWidth="1"/>
    <col min="14808" max="15059" width="9.109375" style="2"/>
    <col min="15060" max="15060" width="6.44140625" style="2" customWidth="1"/>
    <col min="15061" max="15061" width="30.5546875" style="2" customWidth="1"/>
    <col min="15062" max="15062" width="12.88671875" style="2" customWidth="1"/>
    <col min="15063" max="15063" width="15.77734375" style="2" customWidth="1"/>
    <col min="15064" max="15315" width="9.109375" style="2"/>
    <col min="15316" max="15316" width="6.44140625" style="2" customWidth="1"/>
    <col min="15317" max="15317" width="30.5546875" style="2" customWidth="1"/>
    <col min="15318" max="15318" width="12.88671875" style="2" customWidth="1"/>
    <col min="15319" max="15319" width="15.77734375" style="2" customWidth="1"/>
    <col min="15320" max="15571" width="9.109375" style="2"/>
    <col min="15572" max="15572" width="6.44140625" style="2" customWidth="1"/>
    <col min="15573" max="15573" width="30.5546875" style="2" customWidth="1"/>
    <col min="15574" max="15574" width="12.88671875" style="2" customWidth="1"/>
    <col min="15575" max="15575" width="15.77734375" style="2" customWidth="1"/>
    <col min="15576" max="15827" width="9.109375" style="2"/>
    <col min="15828" max="15828" width="6.44140625" style="2" customWidth="1"/>
    <col min="15829" max="15829" width="30.5546875" style="2" customWidth="1"/>
    <col min="15830" max="15830" width="12.88671875" style="2" customWidth="1"/>
    <col min="15831" max="15831" width="15.77734375" style="2" customWidth="1"/>
    <col min="15832" max="16083" width="9.109375" style="2"/>
    <col min="16084" max="16084" width="6.44140625" style="2" customWidth="1"/>
    <col min="16085" max="16085" width="30.5546875" style="2" customWidth="1"/>
    <col min="16086" max="16086" width="12.88671875" style="2" customWidth="1"/>
    <col min="16087" max="16087" width="15.77734375" style="2" customWidth="1"/>
    <col min="16088" max="16384" width="9.109375" style="2"/>
  </cols>
  <sheetData>
    <row r="1" spans="1:20" ht="31.2" customHeight="1">
      <c r="A1" s="95" t="s">
        <v>52</v>
      </c>
      <c r="B1" s="95"/>
      <c r="C1" s="95"/>
      <c r="D1" s="95"/>
      <c r="E1" s="95"/>
      <c r="F1" s="95"/>
      <c r="G1" s="95"/>
      <c r="H1" s="95"/>
      <c r="I1" s="95"/>
      <c r="J1" s="95"/>
      <c r="K1" s="95"/>
      <c r="L1" s="95"/>
    </row>
    <row r="2" spans="1:20" s="34" customFormat="1" ht="41.4" customHeight="1">
      <c r="A2" s="96" t="s">
        <v>72</v>
      </c>
      <c r="B2" s="97"/>
      <c r="C2" s="97"/>
      <c r="D2" s="98"/>
      <c r="E2" s="54"/>
      <c r="F2" s="99" t="s">
        <v>57</v>
      </c>
      <c r="G2" s="100"/>
      <c r="H2" s="101"/>
      <c r="I2" s="54"/>
      <c r="J2" s="96" t="s">
        <v>71</v>
      </c>
      <c r="K2" s="97"/>
      <c r="L2" s="98"/>
    </row>
    <row r="3" spans="1:20" s="1" customFormat="1" ht="18" customHeight="1">
      <c r="A3" s="102" t="s">
        <v>67</v>
      </c>
      <c r="B3" s="102"/>
      <c r="C3" s="102"/>
      <c r="D3" s="102"/>
      <c r="E3" s="102"/>
      <c r="F3" s="102"/>
      <c r="G3" s="102"/>
      <c r="H3" s="102"/>
      <c r="I3" s="102"/>
      <c r="J3" s="102"/>
      <c r="K3" s="102"/>
      <c r="L3" s="102"/>
    </row>
    <row r="4" spans="1:20" s="1" customFormat="1" ht="61.8" customHeight="1">
      <c r="A4" s="4" t="s">
        <v>1</v>
      </c>
      <c r="B4" s="5" t="s">
        <v>53</v>
      </c>
      <c r="C4" s="6" t="s">
        <v>3</v>
      </c>
      <c r="D4" s="24" t="s">
        <v>54</v>
      </c>
      <c r="E4" s="51"/>
      <c r="F4" s="44" t="s">
        <v>77</v>
      </c>
      <c r="G4" s="44" t="s">
        <v>83</v>
      </c>
      <c r="H4" s="44" t="s">
        <v>84</v>
      </c>
      <c r="I4" s="51"/>
      <c r="J4" s="5" t="s">
        <v>53</v>
      </c>
      <c r="K4" s="6" t="s">
        <v>3</v>
      </c>
      <c r="L4" s="24" t="s">
        <v>54</v>
      </c>
      <c r="M4" s="1" t="s">
        <v>69</v>
      </c>
    </row>
    <row r="5" spans="1:20" s="1" customFormat="1" ht="19.05" customHeight="1">
      <c r="A5" s="7" t="s">
        <v>4</v>
      </c>
      <c r="B5" s="8">
        <v>10257099</v>
      </c>
      <c r="C5" s="9">
        <v>15967</v>
      </c>
      <c r="D5" s="8">
        <v>14310141</v>
      </c>
      <c r="E5" s="51"/>
      <c r="F5" s="45">
        <f>+J5-G5-B5</f>
        <v>268698</v>
      </c>
      <c r="G5" s="45">
        <v>151926</v>
      </c>
      <c r="H5" s="45">
        <v>56331</v>
      </c>
      <c r="I5" s="51"/>
      <c r="J5" s="8">
        <v>10677723</v>
      </c>
      <c r="K5" s="9">
        <v>16379</v>
      </c>
      <c r="L5" s="8">
        <v>14787096</v>
      </c>
      <c r="M5" s="1">
        <f>+L5-J5</f>
        <v>4109373</v>
      </c>
      <c r="S5" s="57"/>
      <c r="T5" s="57"/>
    </row>
    <row r="6" spans="1:20" s="1" customFormat="1" ht="19.05" customHeight="1">
      <c r="A6" s="7" t="s">
        <v>5</v>
      </c>
      <c r="B6" s="8">
        <v>1844878</v>
      </c>
      <c r="C6" s="9">
        <v>5322</v>
      </c>
      <c r="D6" s="8">
        <v>2611264</v>
      </c>
      <c r="E6" s="51"/>
      <c r="F6" s="46">
        <f t="shared" ref="F6:F47" si="0">+J6-G6-B6</f>
        <v>48273</v>
      </c>
      <c r="G6" s="46">
        <v>0</v>
      </c>
      <c r="H6" s="46">
        <v>0</v>
      </c>
      <c r="I6" s="51"/>
      <c r="J6" s="8">
        <v>1893151</v>
      </c>
      <c r="K6" s="9">
        <v>5460</v>
      </c>
      <c r="L6" s="8">
        <v>2659537</v>
      </c>
      <c r="M6" s="1">
        <f t="shared" ref="M6:M47" si="1">+L6-J6</f>
        <v>766386</v>
      </c>
      <c r="S6" s="57"/>
      <c r="T6" s="57"/>
    </row>
    <row r="7" spans="1:20" s="1" customFormat="1" ht="19.05" customHeight="1">
      <c r="A7" s="7" t="s">
        <v>6</v>
      </c>
      <c r="B7" s="8">
        <v>948989</v>
      </c>
      <c r="C7" s="9">
        <v>323</v>
      </c>
      <c r="D7" s="8">
        <v>1354526</v>
      </c>
      <c r="E7" s="51"/>
      <c r="F7" s="46">
        <f t="shared" si="0"/>
        <v>24856</v>
      </c>
      <c r="G7" s="46">
        <v>26533</v>
      </c>
      <c r="H7" s="46">
        <v>11521</v>
      </c>
      <c r="I7" s="51"/>
      <c r="J7" s="8">
        <v>1000378</v>
      </c>
      <c r="K7" s="9">
        <v>331</v>
      </c>
      <c r="L7" s="8">
        <v>1417436</v>
      </c>
      <c r="M7" s="1">
        <f t="shared" si="1"/>
        <v>417058</v>
      </c>
      <c r="S7" s="57"/>
      <c r="T7" s="57"/>
    </row>
    <row r="8" spans="1:20" s="1" customFormat="1" ht="19.05" customHeight="1">
      <c r="A8" s="7" t="s">
        <v>7</v>
      </c>
      <c r="B8" s="8">
        <v>568784</v>
      </c>
      <c r="C8" s="9">
        <v>806</v>
      </c>
      <c r="D8" s="8">
        <v>811153</v>
      </c>
      <c r="E8" s="51"/>
      <c r="F8" s="46">
        <f t="shared" si="0"/>
        <v>14897</v>
      </c>
      <c r="G8" s="46">
        <v>5727</v>
      </c>
      <c r="H8" s="46">
        <v>2551</v>
      </c>
      <c r="I8" s="51"/>
      <c r="J8" s="8">
        <v>589408</v>
      </c>
      <c r="K8" s="9">
        <v>827</v>
      </c>
      <c r="L8" s="8">
        <v>834328</v>
      </c>
      <c r="M8" s="1">
        <f t="shared" si="1"/>
        <v>244920</v>
      </c>
      <c r="S8" s="57"/>
      <c r="T8" s="57"/>
    </row>
    <row r="9" spans="1:20" s="1" customFormat="1" ht="19.05" customHeight="1">
      <c r="A9" s="7" t="s">
        <v>8</v>
      </c>
      <c r="B9" s="8">
        <v>1616125</v>
      </c>
      <c r="C9" s="9">
        <v>0</v>
      </c>
      <c r="D9" s="8">
        <v>2271570</v>
      </c>
      <c r="E9" s="51"/>
      <c r="F9" s="46">
        <f t="shared" si="0"/>
        <v>42338</v>
      </c>
      <c r="G9" s="46">
        <v>6385</v>
      </c>
      <c r="H9" s="46">
        <v>2611</v>
      </c>
      <c r="I9" s="51"/>
      <c r="J9" s="8">
        <v>1664848</v>
      </c>
      <c r="K9" s="9">
        <v>0</v>
      </c>
      <c r="L9" s="8">
        <v>2322904</v>
      </c>
      <c r="M9" s="1">
        <f t="shared" si="1"/>
        <v>658056</v>
      </c>
      <c r="S9" s="57"/>
      <c r="T9" s="57"/>
    </row>
    <row r="10" spans="1:20" s="1" customFormat="1" ht="19.05" customHeight="1">
      <c r="A10" s="7" t="s">
        <v>9</v>
      </c>
      <c r="B10" s="8">
        <v>771312</v>
      </c>
      <c r="C10" s="9">
        <v>645</v>
      </c>
      <c r="D10" s="8">
        <v>1120678</v>
      </c>
      <c r="E10" s="51"/>
      <c r="F10" s="46">
        <f t="shared" si="0"/>
        <v>20206</v>
      </c>
      <c r="G10" s="46">
        <v>5179</v>
      </c>
      <c r="H10" s="46">
        <v>2314</v>
      </c>
      <c r="I10" s="51"/>
      <c r="J10" s="8">
        <v>796697</v>
      </c>
      <c r="K10" s="9">
        <v>662</v>
      </c>
      <c r="L10" s="8">
        <v>1148377</v>
      </c>
      <c r="M10" s="1">
        <f t="shared" si="1"/>
        <v>351680</v>
      </c>
      <c r="S10" s="57"/>
      <c r="T10" s="57"/>
    </row>
    <row r="11" spans="1:20" s="1" customFormat="1" ht="19.05" customHeight="1">
      <c r="A11" s="7" t="s">
        <v>10</v>
      </c>
      <c r="B11" s="8">
        <v>13514</v>
      </c>
      <c r="C11" s="9">
        <v>0</v>
      </c>
      <c r="D11" s="8">
        <v>13514</v>
      </c>
      <c r="E11" s="51"/>
      <c r="F11" s="46">
        <f t="shared" si="0"/>
        <v>351</v>
      </c>
      <c r="G11" s="46">
        <v>0</v>
      </c>
      <c r="H11" s="46">
        <v>0</v>
      </c>
      <c r="I11" s="51"/>
      <c r="J11" s="8">
        <v>13865</v>
      </c>
      <c r="K11" s="9">
        <v>0</v>
      </c>
      <c r="L11" s="8">
        <v>13865</v>
      </c>
      <c r="M11" s="1">
        <f t="shared" si="1"/>
        <v>0</v>
      </c>
      <c r="S11" s="57"/>
      <c r="T11" s="57"/>
    </row>
    <row r="12" spans="1:20" s="1" customFormat="1" ht="19.05" customHeight="1">
      <c r="A12" s="7" t="s">
        <v>11</v>
      </c>
      <c r="B12" s="8">
        <v>1075941</v>
      </c>
      <c r="C12" s="9">
        <v>0</v>
      </c>
      <c r="D12" s="8">
        <v>1457789</v>
      </c>
      <c r="E12" s="51"/>
      <c r="F12" s="46">
        <f t="shared" si="0"/>
        <v>28193</v>
      </c>
      <c r="G12" s="46">
        <v>0</v>
      </c>
      <c r="H12" s="46">
        <v>0</v>
      </c>
      <c r="I12" s="51"/>
      <c r="J12" s="8">
        <v>1104134</v>
      </c>
      <c r="K12" s="9">
        <v>0</v>
      </c>
      <c r="L12" s="8">
        <v>1485982</v>
      </c>
      <c r="M12" s="1">
        <f t="shared" si="1"/>
        <v>381848</v>
      </c>
      <c r="S12" s="57"/>
      <c r="T12" s="57"/>
    </row>
    <row r="13" spans="1:20" s="1" customFormat="1" ht="19.05" customHeight="1">
      <c r="A13" s="7" t="s">
        <v>12</v>
      </c>
      <c r="B13" s="8">
        <v>47578</v>
      </c>
      <c r="C13" s="9">
        <v>0</v>
      </c>
      <c r="D13" s="8">
        <v>47578</v>
      </c>
      <c r="E13" s="51"/>
      <c r="F13" s="46">
        <f t="shared" si="0"/>
        <v>1239</v>
      </c>
      <c r="G13" s="46">
        <v>0</v>
      </c>
      <c r="H13" s="46">
        <v>0</v>
      </c>
      <c r="I13" s="51"/>
      <c r="J13" s="8">
        <v>48817</v>
      </c>
      <c r="K13" s="9">
        <v>0</v>
      </c>
      <c r="L13" s="8">
        <v>48817</v>
      </c>
      <c r="M13" s="1">
        <f t="shared" si="1"/>
        <v>0</v>
      </c>
      <c r="S13" s="57"/>
      <c r="T13" s="57"/>
    </row>
    <row r="14" spans="1:20" s="1" customFormat="1" ht="19.05" customHeight="1">
      <c r="A14" s="7" t="s">
        <v>13</v>
      </c>
      <c r="B14" s="8">
        <v>719413</v>
      </c>
      <c r="C14" s="9">
        <v>806</v>
      </c>
      <c r="D14" s="8">
        <v>1056515</v>
      </c>
      <c r="E14" s="51"/>
      <c r="F14" s="46">
        <f t="shared" si="0"/>
        <v>18852</v>
      </c>
      <c r="G14" s="46">
        <v>0</v>
      </c>
      <c r="H14" s="46">
        <v>0</v>
      </c>
      <c r="I14" s="51"/>
      <c r="J14" s="8">
        <v>738265</v>
      </c>
      <c r="K14" s="9">
        <v>827</v>
      </c>
      <c r="L14" s="8">
        <v>1075367</v>
      </c>
      <c r="M14" s="1">
        <f t="shared" si="1"/>
        <v>337102</v>
      </c>
      <c r="S14" s="57"/>
      <c r="T14" s="57"/>
    </row>
    <row r="15" spans="1:20" s="1" customFormat="1" ht="19.05" customHeight="1">
      <c r="A15" s="7" t="s">
        <v>14</v>
      </c>
      <c r="B15" s="8">
        <v>0</v>
      </c>
      <c r="C15" s="9">
        <v>0</v>
      </c>
      <c r="D15" s="8">
        <v>0</v>
      </c>
      <c r="E15" s="51"/>
      <c r="F15" s="46">
        <f t="shared" si="0"/>
        <v>0</v>
      </c>
      <c r="G15" s="46">
        <v>0</v>
      </c>
      <c r="H15" s="46">
        <v>0</v>
      </c>
      <c r="I15" s="51"/>
      <c r="J15" s="8">
        <v>0</v>
      </c>
      <c r="K15" s="9">
        <v>0</v>
      </c>
      <c r="L15" s="8">
        <v>0</v>
      </c>
      <c r="M15" s="1">
        <f t="shared" si="1"/>
        <v>0</v>
      </c>
      <c r="S15" s="57"/>
      <c r="T15" s="57"/>
    </row>
    <row r="16" spans="1:20" s="1" customFormat="1" ht="19.05" customHeight="1">
      <c r="A16" s="7" t="s">
        <v>15</v>
      </c>
      <c r="B16" s="8">
        <v>0</v>
      </c>
      <c r="C16" s="9">
        <v>0</v>
      </c>
      <c r="D16" s="8">
        <v>0</v>
      </c>
      <c r="E16" s="51"/>
      <c r="F16" s="46">
        <f t="shared" si="0"/>
        <v>0</v>
      </c>
      <c r="G16" s="46">
        <v>0</v>
      </c>
      <c r="H16" s="46">
        <v>0</v>
      </c>
      <c r="I16" s="51"/>
      <c r="J16" s="8">
        <v>0</v>
      </c>
      <c r="K16" s="9">
        <v>0</v>
      </c>
      <c r="L16" s="8">
        <v>0</v>
      </c>
      <c r="M16" s="1">
        <f t="shared" si="1"/>
        <v>0</v>
      </c>
      <c r="S16" s="57"/>
      <c r="T16" s="57"/>
    </row>
    <row r="17" spans="1:20" s="1" customFormat="1" ht="19.05" customHeight="1">
      <c r="A17" s="7" t="s">
        <v>16</v>
      </c>
      <c r="B17" s="8">
        <v>950816</v>
      </c>
      <c r="C17" s="9">
        <v>0</v>
      </c>
      <c r="D17" s="8">
        <v>1325934</v>
      </c>
      <c r="E17" s="51"/>
      <c r="F17" s="46">
        <f t="shared" si="0"/>
        <v>24908</v>
      </c>
      <c r="G17" s="46">
        <v>0</v>
      </c>
      <c r="H17" s="46">
        <v>0</v>
      </c>
      <c r="I17" s="51"/>
      <c r="J17" s="8">
        <v>975724</v>
      </c>
      <c r="K17" s="9">
        <v>0</v>
      </c>
      <c r="L17" s="8">
        <v>1350842</v>
      </c>
      <c r="M17" s="1">
        <f t="shared" si="1"/>
        <v>375118</v>
      </c>
      <c r="S17" s="57"/>
      <c r="T17" s="57"/>
    </row>
    <row r="18" spans="1:20" s="1" customFormat="1" ht="19.05" customHeight="1">
      <c r="A18" s="7" t="s">
        <v>17</v>
      </c>
      <c r="B18" s="8">
        <v>824506</v>
      </c>
      <c r="C18" s="9">
        <v>161</v>
      </c>
      <c r="D18" s="8">
        <v>1165868</v>
      </c>
      <c r="E18" s="51"/>
      <c r="F18" s="46">
        <f t="shared" si="0"/>
        <v>21606</v>
      </c>
      <c r="G18" s="46">
        <v>0</v>
      </c>
      <c r="H18" s="46">
        <v>0</v>
      </c>
      <c r="I18" s="51"/>
      <c r="J18" s="8">
        <v>846112</v>
      </c>
      <c r="K18" s="9">
        <v>165</v>
      </c>
      <c r="L18" s="8">
        <v>1187474</v>
      </c>
      <c r="M18" s="1">
        <f t="shared" si="1"/>
        <v>341362</v>
      </c>
      <c r="S18" s="57"/>
      <c r="T18" s="57"/>
    </row>
    <row r="19" spans="1:20" s="1" customFormat="1" ht="19.05" customHeight="1">
      <c r="A19" s="7" t="s">
        <v>18</v>
      </c>
      <c r="B19" s="8">
        <v>873771</v>
      </c>
      <c r="C19" s="9">
        <v>0</v>
      </c>
      <c r="D19" s="8">
        <v>1218051</v>
      </c>
      <c r="E19" s="51"/>
      <c r="F19" s="46">
        <f t="shared" si="0"/>
        <v>22897</v>
      </c>
      <c r="G19" s="46">
        <v>0</v>
      </c>
      <c r="H19" s="46">
        <v>0</v>
      </c>
      <c r="I19" s="51"/>
      <c r="J19" s="8">
        <v>896668</v>
      </c>
      <c r="K19" s="9">
        <v>0</v>
      </c>
      <c r="L19" s="8">
        <v>1240948</v>
      </c>
      <c r="M19" s="1">
        <f t="shared" si="1"/>
        <v>344280</v>
      </c>
      <c r="S19" s="57"/>
      <c r="T19" s="57"/>
    </row>
    <row r="20" spans="1:20" s="1" customFormat="1" ht="19.05" customHeight="1">
      <c r="A20" s="7" t="s">
        <v>19</v>
      </c>
      <c r="B20" s="8">
        <v>433758</v>
      </c>
      <c r="C20" s="9">
        <v>0</v>
      </c>
      <c r="D20" s="8">
        <v>614308</v>
      </c>
      <c r="E20" s="51"/>
      <c r="F20" s="46">
        <f t="shared" si="0"/>
        <v>11362</v>
      </c>
      <c r="G20" s="46">
        <v>0</v>
      </c>
      <c r="H20" s="46">
        <v>0</v>
      </c>
      <c r="I20" s="51"/>
      <c r="J20" s="8">
        <v>445120</v>
      </c>
      <c r="K20" s="9">
        <v>0</v>
      </c>
      <c r="L20" s="8">
        <v>625670</v>
      </c>
      <c r="M20" s="1">
        <f t="shared" si="1"/>
        <v>180550</v>
      </c>
      <c r="S20" s="57"/>
      <c r="T20" s="57"/>
    </row>
    <row r="21" spans="1:20" s="1" customFormat="1" ht="19.05" customHeight="1">
      <c r="A21" s="7" t="s">
        <v>20</v>
      </c>
      <c r="B21" s="8">
        <v>878015</v>
      </c>
      <c r="C21" s="9">
        <v>0</v>
      </c>
      <c r="D21" s="8">
        <v>1310910</v>
      </c>
      <c r="E21" s="51"/>
      <c r="F21" s="46">
        <f t="shared" si="0"/>
        <v>23004</v>
      </c>
      <c r="G21" s="46">
        <v>38933</v>
      </c>
      <c r="H21" s="46">
        <v>18705</v>
      </c>
      <c r="I21" s="51"/>
      <c r="J21" s="8">
        <v>939952</v>
      </c>
      <c r="K21" s="9">
        <v>0</v>
      </c>
      <c r="L21" s="8">
        <v>1391552</v>
      </c>
      <c r="M21" s="1">
        <f t="shared" si="1"/>
        <v>451600</v>
      </c>
      <c r="S21" s="57"/>
      <c r="T21" s="57"/>
    </row>
    <row r="22" spans="1:20" s="1" customFormat="1" ht="19.05" customHeight="1">
      <c r="A22" s="7" t="s">
        <v>21</v>
      </c>
      <c r="B22" s="8">
        <v>485797</v>
      </c>
      <c r="C22" s="9">
        <v>0</v>
      </c>
      <c r="D22" s="8">
        <v>710533</v>
      </c>
      <c r="E22" s="51"/>
      <c r="F22" s="46">
        <f t="shared" si="0"/>
        <v>12730</v>
      </c>
      <c r="G22" s="46">
        <v>0</v>
      </c>
      <c r="H22" s="46">
        <v>0</v>
      </c>
      <c r="I22" s="51"/>
      <c r="J22" s="8">
        <v>498527</v>
      </c>
      <c r="K22" s="9">
        <v>0</v>
      </c>
      <c r="L22" s="8">
        <v>723263</v>
      </c>
      <c r="M22" s="1">
        <f t="shared" si="1"/>
        <v>224736</v>
      </c>
      <c r="S22" s="57"/>
      <c r="T22" s="57"/>
    </row>
    <row r="23" spans="1:20" s="1" customFormat="1" ht="19.05" customHeight="1">
      <c r="A23" s="7" t="s">
        <v>22</v>
      </c>
      <c r="B23" s="8">
        <v>605632</v>
      </c>
      <c r="C23" s="9">
        <v>0</v>
      </c>
      <c r="D23" s="8">
        <v>833010</v>
      </c>
      <c r="E23" s="51"/>
      <c r="F23" s="46">
        <f t="shared" si="0"/>
        <v>15870</v>
      </c>
      <c r="G23" s="46">
        <v>7409</v>
      </c>
      <c r="H23" s="46">
        <v>2740</v>
      </c>
      <c r="I23" s="51"/>
      <c r="J23" s="8">
        <v>628911</v>
      </c>
      <c r="K23" s="9">
        <v>0</v>
      </c>
      <c r="L23" s="8">
        <v>859029</v>
      </c>
      <c r="M23" s="1">
        <f t="shared" si="1"/>
        <v>230118</v>
      </c>
      <c r="S23" s="57"/>
      <c r="T23" s="57"/>
    </row>
    <row r="24" spans="1:20" s="1" customFormat="1" ht="19.05" customHeight="1">
      <c r="A24" s="7" t="s">
        <v>23</v>
      </c>
      <c r="B24" s="8">
        <v>642565</v>
      </c>
      <c r="C24" s="9">
        <v>0</v>
      </c>
      <c r="D24" s="8">
        <v>911597</v>
      </c>
      <c r="E24" s="51"/>
      <c r="F24" s="46">
        <f t="shared" si="0"/>
        <v>16839</v>
      </c>
      <c r="G24" s="46">
        <v>0</v>
      </c>
      <c r="H24" s="46">
        <v>0</v>
      </c>
      <c r="I24" s="51"/>
      <c r="J24" s="8">
        <v>659404</v>
      </c>
      <c r="K24" s="9">
        <v>0</v>
      </c>
      <c r="L24" s="8">
        <v>928436</v>
      </c>
      <c r="M24" s="1">
        <f t="shared" si="1"/>
        <v>269032</v>
      </c>
      <c r="S24" s="57"/>
      <c r="T24" s="57"/>
    </row>
    <row r="25" spans="1:20" s="1" customFormat="1" ht="19.05" customHeight="1">
      <c r="A25" s="7" t="s">
        <v>24</v>
      </c>
      <c r="B25" s="8">
        <v>1428477</v>
      </c>
      <c r="C25" s="9">
        <v>0</v>
      </c>
      <c r="D25" s="8">
        <v>1977280</v>
      </c>
      <c r="E25" s="51"/>
      <c r="F25" s="46">
        <f t="shared" si="0"/>
        <v>37420</v>
      </c>
      <c r="G25" s="46">
        <v>22919</v>
      </c>
      <c r="H25" s="46">
        <v>8997</v>
      </c>
      <c r="I25" s="51"/>
      <c r="J25" s="8">
        <v>1488816</v>
      </c>
      <c r="K25" s="9">
        <v>0</v>
      </c>
      <c r="L25" s="8">
        <v>2046616</v>
      </c>
      <c r="M25" s="1">
        <f t="shared" si="1"/>
        <v>557800</v>
      </c>
      <c r="S25" s="57"/>
      <c r="T25" s="57"/>
    </row>
    <row r="26" spans="1:20" s="1" customFormat="1" ht="19.05" customHeight="1">
      <c r="A26" s="7" t="s">
        <v>25</v>
      </c>
      <c r="B26" s="8">
        <v>0</v>
      </c>
      <c r="C26" s="9">
        <v>0</v>
      </c>
      <c r="D26" s="8">
        <v>0</v>
      </c>
      <c r="E26" s="51"/>
      <c r="F26" s="46">
        <f t="shared" si="0"/>
        <v>0</v>
      </c>
      <c r="G26" s="46">
        <v>0</v>
      </c>
      <c r="H26" s="46">
        <v>0</v>
      </c>
      <c r="I26" s="51"/>
      <c r="J26" s="8">
        <v>0</v>
      </c>
      <c r="K26" s="9">
        <v>0</v>
      </c>
      <c r="L26" s="8">
        <v>0</v>
      </c>
      <c r="M26" s="1">
        <f t="shared" si="1"/>
        <v>0</v>
      </c>
      <c r="S26" s="57"/>
      <c r="T26" s="57"/>
    </row>
    <row r="27" spans="1:20" s="1" customFormat="1" ht="19.05" customHeight="1">
      <c r="A27" s="7" t="s">
        <v>26</v>
      </c>
      <c r="B27" s="8">
        <v>531059</v>
      </c>
      <c r="C27" s="9">
        <v>0</v>
      </c>
      <c r="D27" s="8">
        <v>788091</v>
      </c>
      <c r="E27" s="51"/>
      <c r="F27" s="46">
        <f t="shared" si="0"/>
        <v>13916</v>
      </c>
      <c r="G27" s="46">
        <v>0</v>
      </c>
      <c r="H27" s="46">
        <v>0</v>
      </c>
      <c r="I27" s="51"/>
      <c r="J27" s="8">
        <v>544975</v>
      </c>
      <c r="K27" s="9">
        <v>0</v>
      </c>
      <c r="L27" s="8">
        <v>802007</v>
      </c>
      <c r="M27" s="1">
        <f t="shared" si="1"/>
        <v>257032</v>
      </c>
      <c r="S27" s="57"/>
      <c r="T27" s="57"/>
    </row>
    <row r="28" spans="1:20" s="1" customFormat="1" ht="19.05" customHeight="1">
      <c r="A28" s="7" t="s">
        <v>27</v>
      </c>
      <c r="B28" s="8">
        <v>393688</v>
      </c>
      <c r="C28" s="9">
        <v>0</v>
      </c>
      <c r="D28" s="8">
        <v>554500</v>
      </c>
      <c r="E28" s="51"/>
      <c r="F28" s="46">
        <f t="shared" si="0"/>
        <v>10316</v>
      </c>
      <c r="G28" s="46">
        <v>0</v>
      </c>
      <c r="H28" s="46">
        <v>0</v>
      </c>
      <c r="I28" s="51"/>
      <c r="J28" s="8">
        <v>404004</v>
      </c>
      <c r="K28" s="9">
        <v>0</v>
      </c>
      <c r="L28" s="8">
        <v>564816</v>
      </c>
      <c r="M28" s="1">
        <f t="shared" si="1"/>
        <v>160812</v>
      </c>
      <c r="S28" s="57"/>
      <c r="T28" s="57"/>
    </row>
    <row r="29" spans="1:20" s="1" customFormat="1" ht="19.05" customHeight="1">
      <c r="A29" s="7" t="s">
        <v>28</v>
      </c>
      <c r="B29" s="8">
        <v>47597</v>
      </c>
      <c r="C29" s="9">
        <v>0</v>
      </c>
      <c r="D29" s="8">
        <v>47597</v>
      </c>
      <c r="E29" s="51"/>
      <c r="F29" s="46">
        <f t="shared" si="0"/>
        <v>1240</v>
      </c>
      <c r="G29" s="46">
        <v>3052</v>
      </c>
      <c r="H29" s="46">
        <v>0</v>
      </c>
      <c r="I29" s="51"/>
      <c r="J29" s="8">
        <v>51889</v>
      </c>
      <c r="K29" s="9">
        <v>0</v>
      </c>
      <c r="L29" s="8">
        <v>51889</v>
      </c>
      <c r="M29" s="1">
        <f t="shared" si="1"/>
        <v>0</v>
      </c>
      <c r="S29" s="57"/>
      <c r="T29" s="57"/>
    </row>
    <row r="30" spans="1:20" s="1" customFormat="1" ht="19.05" customHeight="1">
      <c r="A30" s="7" t="s">
        <v>29</v>
      </c>
      <c r="B30" s="8">
        <v>641173</v>
      </c>
      <c r="C30" s="9">
        <v>0</v>
      </c>
      <c r="D30" s="8">
        <v>894057</v>
      </c>
      <c r="E30" s="51"/>
      <c r="F30" s="46">
        <f t="shared" si="0"/>
        <v>16803</v>
      </c>
      <c r="G30" s="46">
        <v>0</v>
      </c>
      <c r="H30" s="46">
        <v>0</v>
      </c>
      <c r="I30" s="51"/>
      <c r="J30" s="8">
        <v>657976</v>
      </c>
      <c r="K30" s="9">
        <v>0</v>
      </c>
      <c r="L30" s="8">
        <v>910860</v>
      </c>
      <c r="M30" s="1">
        <f t="shared" si="1"/>
        <v>252884</v>
      </c>
      <c r="S30" s="57"/>
      <c r="T30" s="57"/>
    </row>
    <row r="31" spans="1:20" s="1" customFormat="1" ht="19.05" customHeight="1">
      <c r="A31" s="7" t="s">
        <v>30</v>
      </c>
      <c r="B31" s="8">
        <v>0</v>
      </c>
      <c r="C31" s="9">
        <v>0</v>
      </c>
      <c r="D31" s="8">
        <v>0</v>
      </c>
      <c r="E31" s="51"/>
      <c r="F31" s="46">
        <f t="shared" si="0"/>
        <v>0</v>
      </c>
      <c r="G31" s="46">
        <v>0</v>
      </c>
      <c r="H31" s="46">
        <v>0</v>
      </c>
      <c r="I31" s="51"/>
      <c r="J31" s="8">
        <v>0</v>
      </c>
      <c r="K31" s="9">
        <v>0</v>
      </c>
      <c r="L31" s="8">
        <v>0</v>
      </c>
      <c r="M31" s="1">
        <f t="shared" si="1"/>
        <v>0</v>
      </c>
      <c r="S31" s="57"/>
      <c r="T31" s="57"/>
    </row>
    <row r="32" spans="1:20" s="1" customFormat="1" ht="19.05" customHeight="1">
      <c r="A32" s="7" t="s">
        <v>31</v>
      </c>
      <c r="B32" s="8">
        <v>382320</v>
      </c>
      <c r="C32" s="9">
        <v>0</v>
      </c>
      <c r="D32" s="8">
        <v>552763</v>
      </c>
      <c r="E32" s="51"/>
      <c r="F32" s="46">
        <f t="shared" si="0"/>
        <v>10018</v>
      </c>
      <c r="G32" s="46">
        <v>6228</v>
      </c>
      <c r="H32" s="46">
        <v>2705</v>
      </c>
      <c r="I32" s="51"/>
      <c r="J32" s="8">
        <v>398566</v>
      </c>
      <c r="K32" s="9">
        <v>0</v>
      </c>
      <c r="L32" s="8">
        <v>571714</v>
      </c>
      <c r="M32" s="1">
        <f t="shared" si="1"/>
        <v>173148</v>
      </c>
      <c r="S32" s="57"/>
      <c r="T32" s="57"/>
    </row>
    <row r="33" spans="1:20" s="1" customFormat="1" ht="19.05" customHeight="1">
      <c r="A33" s="7" t="s">
        <v>32</v>
      </c>
      <c r="B33" s="8">
        <v>75641</v>
      </c>
      <c r="C33" s="9">
        <v>0</v>
      </c>
      <c r="D33" s="8">
        <v>75641</v>
      </c>
      <c r="E33" s="51"/>
      <c r="F33" s="46">
        <f t="shared" si="0"/>
        <v>1969</v>
      </c>
      <c r="G33" s="46">
        <v>0</v>
      </c>
      <c r="H33" s="46">
        <v>0</v>
      </c>
      <c r="I33" s="51"/>
      <c r="J33" s="8">
        <v>77610</v>
      </c>
      <c r="K33" s="9">
        <v>0</v>
      </c>
      <c r="L33" s="8">
        <v>77610</v>
      </c>
      <c r="M33" s="1">
        <f t="shared" si="1"/>
        <v>0</v>
      </c>
      <c r="S33" s="57"/>
      <c r="T33" s="57"/>
    </row>
    <row r="34" spans="1:20" s="1" customFormat="1" ht="19.05" customHeight="1">
      <c r="A34" s="7" t="s">
        <v>33</v>
      </c>
      <c r="B34" s="8">
        <v>0</v>
      </c>
      <c r="C34" s="9">
        <v>0</v>
      </c>
      <c r="D34" s="8">
        <v>0</v>
      </c>
      <c r="E34" s="51"/>
      <c r="F34" s="46">
        <f t="shared" si="0"/>
        <v>0</v>
      </c>
      <c r="G34" s="46">
        <v>0</v>
      </c>
      <c r="H34" s="46">
        <v>0</v>
      </c>
      <c r="I34" s="51"/>
      <c r="J34" s="8">
        <v>0</v>
      </c>
      <c r="K34" s="9">
        <v>0</v>
      </c>
      <c r="L34" s="8">
        <v>0</v>
      </c>
      <c r="M34" s="1">
        <f t="shared" si="1"/>
        <v>0</v>
      </c>
      <c r="S34" s="57"/>
      <c r="T34" s="57"/>
    </row>
    <row r="35" spans="1:20" s="1" customFormat="1" ht="19.05" customHeight="1">
      <c r="A35" s="7" t="s">
        <v>34</v>
      </c>
      <c r="B35" s="8">
        <v>830156</v>
      </c>
      <c r="C35" s="9">
        <v>0</v>
      </c>
      <c r="D35" s="8">
        <v>1170872</v>
      </c>
      <c r="E35" s="51"/>
      <c r="F35" s="46">
        <f t="shared" si="0"/>
        <v>21754</v>
      </c>
      <c r="G35" s="46">
        <v>20124</v>
      </c>
      <c r="H35" s="46">
        <v>8048</v>
      </c>
      <c r="I35" s="51"/>
      <c r="J35" s="8">
        <v>872034</v>
      </c>
      <c r="K35" s="9">
        <v>0</v>
      </c>
      <c r="L35" s="8">
        <v>1220798</v>
      </c>
      <c r="M35" s="1">
        <f t="shared" si="1"/>
        <v>348764</v>
      </c>
      <c r="S35" s="57"/>
      <c r="T35" s="57"/>
    </row>
    <row r="36" spans="1:20" s="1" customFormat="1" ht="19.05" customHeight="1">
      <c r="A36" s="7" t="s">
        <v>35</v>
      </c>
      <c r="B36" s="8">
        <v>796789</v>
      </c>
      <c r="C36" s="9">
        <v>0</v>
      </c>
      <c r="D36" s="8">
        <v>1116327</v>
      </c>
      <c r="E36" s="51"/>
      <c r="F36" s="46">
        <f t="shared" si="0"/>
        <v>20877</v>
      </c>
      <c r="G36" s="46">
        <v>7504</v>
      </c>
      <c r="H36" s="46">
        <v>2986</v>
      </c>
      <c r="I36" s="51"/>
      <c r="J36" s="8">
        <v>825170</v>
      </c>
      <c r="K36" s="9">
        <v>0</v>
      </c>
      <c r="L36" s="8">
        <v>1147694</v>
      </c>
      <c r="M36" s="1">
        <f t="shared" si="1"/>
        <v>322524</v>
      </c>
      <c r="S36" s="57"/>
      <c r="T36" s="57"/>
    </row>
    <row r="37" spans="1:20" s="1" customFormat="1" ht="19.05" customHeight="1">
      <c r="A37" s="7" t="s">
        <v>36</v>
      </c>
      <c r="B37" s="8">
        <v>0</v>
      </c>
      <c r="C37" s="9">
        <v>0</v>
      </c>
      <c r="D37" s="8">
        <v>0</v>
      </c>
      <c r="E37" s="51"/>
      <c r="F37" s="46">
        <f t="shared" si="0"/>
        <v>0</v>
      </c>
      <c r="G37" s="46">
        <v>0</v>
      </c>
      <c r="H37" s="46">
        <v>0</v>
      </c>
      <c r="I37" s="51"/>
      <c r="J37" s="8">
        <v>0</v>
      </c>
      <c r="K37" s="9">
        <v>0</v>
      </c>
      <c r="L37" s="8">
        <v>0</v>
      </c>
      <c r="M37" s="1">
        <f t="shared" si="1"/>
        <v>0</v>
      </c>
      <c r="S37" s="57"/>
      <c r="T37" s="57"/>
    </row>
    <row r="38" spans="1:20" s="1" customFormat="1" ht="19.05" customHeight="1">
      <c r="A38" s="7" t="s">
        <v>37</v>
      </c>
      <c r="B38" s="8">
        <v>966557</v>
      </c>
      <c r="C38" s="9">
        <v>0</v>
      </c>
      <c r="D38" s="8">
        <v>1528659</v>
      </c>
      <c r="E38" s="51"/>
      <c r="F38" s="46">
        <f t="shared" si="0"/>
        <v>25325</v>
      </c>
      <c r="G38" s="46">
        <v>11999</v>
      </c>
      <c r="H38" s="46">
        <v>6800</v>
      </c>
      <c r="I38" s="51"/>
      <c r="J38" s="8">
        <v>1003881</v>
      </c>
      <c r="K38" s="9">
        <v>0</v>
      </c>
      <c r="L38" s="8">
        <v>1572783</v>
      </c>
      <c r="M38" s="1">
        <f t="shared" si="1"/>
        <v>568902</v>
      </c>
      <c r="S38" s="57"/>
      <c r="T38" s="57"/>
    </row>
    <row r="39" spans="1:20" s="1" customFormat="1" ht="19.05" customHeight="1">
      <c r="A39" s="7" t="s">
        <v>38</v>
      </c>
      <c r="B39" s="8">
        <v>0</v>
      </c>
      <c r="C39" s="9">
        <v>0</v>
      </c>
      <c r="D39" s="8">
        <v>0</v>
      </c>
      <c r="E39" s="51"/>
      <c r="F39" s="46">
        <f t="shared" si="0"/>
        <v>0</v>
      </c>
      <c r="G39" s="46">
        <v>0</v>
      </c>
      <c r="H39" s="46">
        <v>0</v>
      </c>
      <c r="I39" s="51"/>
      <c r="J39" s="8">
        <v>0</v>
      </c>
      <c r="K39" s="9">
        <v>0</v>
      </c>
      <c r="L39" s="8">
        <v>0</v>
      </c>
      <c r="M39" s="1">
        <f t="shared" si="1"/>
        <v>0</v>
      </c>
      <c r="S39" s="57"/>
      <c r="T39" s="57"/>
    </row>
    <row r="40" spans="1:20" s="1" customFormat="1" ht="19.05" customHeight="1">
      <c r="A40" s="7" t="s">
        <v>39</v>
      </c>
      <c r="B40" s="8">
        <v>18834</v>
      </c>
      <c r="C40" s="9">
        <v>0</v>
      </c>
      <c r="D40" s="8">
        <v>18834</v>
      </c>
      <c r="E40" s="51"/>
      <c r="F40" s="46">
        <f t="shared" si="0"/>
        <v>490</v>
      </c>
      <c r="G40" s="46">
        <v>0</v>
      </c>
      <c r="H40" s="46">
        <v>0</v>
      </c>
      <c r="I40" s="51"/>
      <c r="J40" s="8">
        <v>19324</v>
      </c>
      <c r="K40" s="9">
        <v>0</v>
      </c>
      <c r="L40" s="8">
        <v>19324</v>
      </c>
      <c r="M40" s="1">
        <f t="shared" si="1"/>
        <v>0</v>
      </c>
      <c r="S40" s="57"/>
      <c r="T40" s="57"/>
    </row>
    <row r="41" spans="1:20" s="1" customFormat="1" ht="19.05" customHeight="1">
      <c r="A41" s="7" t="s">
        <v>40</v>
      </c>
      <c r="B41" s="8">
        <v>906609</v>
      </c>
      <c r="C41" s="9">
        <v>0</v>
      </c>
      <c r="D41" s="8">
        <v>1316972</v>
      </c>
      <c r="E41" s="51"/>
      <c r="F41" s="46">
        <f t="shared" si="0"/>
        <v>23760</v>
      </c>
      <c r="G41" s="46">
        <v>6791</v>
      </c>
      <c r="H41" s="46">
        <v>2995</v>
      </c>
      <c r="I41" s="51"/>
      <c r="J41" s="8">
        <v>937160</v>
      </c>
      <c r="K41" s="9">
        <v>0</v>
      </c>
      <c r="L41" s="8">
        <v>1350518</v>
      </c>
      <c r="M41" s="1">
        <f t="shared" si="1"/>
        <v>413358</v>
      </c>
      <c r="S41" s="57"/>
      <c r="T41" s="57"/>
    </row>
    <row r="42" spans="1:20" s="1" customFormat="1" ht="19.05" customHeight="1">
      <c r="A42" s="7" t="s">
        <v>41</v>
      </c>
      <c r="B42" s="8">
        <v>451977</v>
      </c>
      <c r="C42" s="9">
        <v>0</v>
      </c>
      <c r="D42" s="8">
        <v>628377</v>
      </c>
      <c r="E42" s="51"/>
      <c r="F42" s="46">
        <f t="shared" si="0"/>
        <v>11834</v>
      </c>
      <c r="G42" s="46">
        <v>0</v>
      </c>
      <c r="H42" s="46">
        <v>0</v>
      </c>
      <c r="I42" s="51"/>
      <c r="J42" s="8">
        <v>463811</v>
      </c>
      <c r="K42" s="9">
        <v>0</v>
      </c>
      <c r="L42" s="8">
        <v>640211</v>
      </c>
      <c r="M42" s="1">
        <f t="shared" si="1"/>
        <v>176400</v>
      </c>
      <c r="S42" s="57"/>
      <c r="T42" s="57"/>
    </row>
    <row r="43" spans="1:20" s="1" customFormat="1" ht="19.05" customHeight="1">
      <c r="A43" s="7" t="s">
        <v>42</v>
      </c>
      <c r="B43" s="8">
        <v>992097</v>
      </c>
      <c r="C43" s="9">
        <v>0</v>
      </c>
      <c r="D43" s="8">
        <v>1535355</v>
      </c>
      <c r="E43" s="51"/>
      <c r="F43" s="46">
        <f t="shared" si="0"/>
        <v>25995</v>
      </c>
      <c r="G43" s="46">
        <v>14010</v>
      </c>
      <c r="H43" s="46">
        <v>7476</v>
      </c>
      <c r="I43" s="51"/>
      <c r="J43" s="8">
        <v>1032102</v>
      </c>
      <c r="K43" s="9">
        <v>0</v>
      </c>
      <c r="L43" s="8">
        <v>1582836</v>
      </c>
      <c r="M43" s="1">
        <f t="shared" si="1"/>
        <v>550734</v>
      </c>
      <c r="S43" s="57"/>
      <c r="T43" s="57"/>
    </row>
    <row r="44" spans="1:20" s="1" customFormat="1" ht="19.05" customHeight="1">
      <c r="A44" s="7" t="s">
        <v>43</v>
      </c>
      <c r="B44" s="8">
        <v>15232</v>
      </c>
      <c r="C44" s="9">
        <v>0</v>
      </c>
      <c r="D44" s="8">
        <v>15232</v>
      </c>
      <c r="E44" s="51"/>
      <c r="F44" s="46">
        <f t="shared" si="0"/>
        <v>397</v>
      </c>
      <c r="G44" s="46">
        <v>0</v>
      </c>
      <c r="H44" s="46">
        <v>0</v>
      </c>
      <c r="I44" s="51"/>
      <c r="J44" s="8">
        <v>15629</v>
      </c>
      <c r="K44" s="9">
        <v>0</v>
      </c>
      <c r="L44" s="8">
        <v>15629</v>
      </c>
      <c r="M44" s="1">
        <f t="shared" si="1"/>
        <v>0</v>
      </c>
      <c r="S44" s="57"/>
      <c r="T44" s="57"/>
    </row>
    <row r="45" spans="1:20" s="1" customFormat="1" ht="19.05" customHeight="1">
      <c r="A45" s="7" t="s">
        <v>44</v>
      </c>
      <c r="B45" s="8">
        <v>2111133</v>
      </c>
      <c r="C45" s="9">
        <v>323</v>
      </c>
      <c r="D45" s="8">
        <v>3056723</v>
      </c>
      <c r="E45" s="51"/>
      <c r="F45" s="46">
        <f t="shared" si="0"/>
        <v>55310</v>
      </c>
      <c r="G45" s="46">
        <v>0</v>
      </c>
      <c r="H45" s="46">
        <v>0</v>
      </c>
      <c r="I45" s="51"/>
      <c r="J45" s="8">
        <v>2166443</v>
      </c>
      <c r="K45" s="9">
        <v>331</v>
      </c>
      <c r="L45" s="8">
        <v>3112033</v>
      </c>
      <c r="M45" s="1">
        <f t="shared" si="1"/>
        <v>945590</v>
      </c>
      <c r="S45" s="57"/>
      <c r="T45" s="57"/>
    </row>
    <row r="46" spans="1:20" s="1" customFormat="1" ht="19.05" customHeight="1">
      <c r="A46" s="7" t="s">
        <v>45</v>
      </c>
      <c r="B46" s="8">
        <v>0</v>
      </c>
      <c r="C46" s="9">
        <v>0</v>
      </c>
      <c r="D46" s="8">
        <v>0</v>
      </c>
      <c r="E46" s="51"/>
      <c r="F46" s="46">
        <f t="shared" si="0"/>
        <v>0</v>
      </c>
      <c r="G46" s="46">
        <v>0</v>
      </c>
      <c r="H46" s="46">
        <v>0</v>
      </c>
      <c r="I46" s="51"/>
      <c r="J46" s="8">
        <v>0</v>
      </c>
      <c r="K46" s="9">
        <v>0</v>
      </c>
      <c r="L46" s="8">
        <v>0</v>
      </c>
      <c r="M46" s="1">
        <f t="shared" si="1"/>
        <v>0</v>
      </c>
      <c r="S46" s="57"/>
      <c r="T46" s="57"/>
    </row>
    <row r="47" spans="1:20" s="1" customFormat="1" ht="19.05" customHeight="1">
      <c r="A47" s="7" t="s">
        <v>46</v>
      </c>
      <c r="B47" s="8">
        <v>0</v>
      </c>
      <c r="C47" s="9">
        <v>0</v>
      </c>
      <c r="D47" s="8">
        <v>0</v>
      </c>
      <c r="E47" s="51"/>
      <c r="F47" s="47">
        <f t="shared" si="0"/>
        <v>0</v>
      </c>
      <c r="G47" s="47">
        <v>0</v>
      </c>
      <c r="H47" s="47">
        <v>0</v>
      </c>
      <c r="I47" s="51"/>
      <c r="J47" s="8">
        <v>0</v>
      </c>
      <c r="K47" s="9">
        <v>0</v>
      </c>
      <c r="L47" s="8">
        <v>0</v>
      </c>
      <c r="M47" s="1">
        <f t="shared" si="1"/>
        <v>0</v>
      </c>
      <c r="S47" s="57"/>
      <c r="T47" s="57"/>
    </row>
    <row r="48" spans="1:20" s="25" customFormat="1" ht="22.05" customHeight="1">
      <c r="A48" s="10" t="s">
        <v>47</v>
      </c>
      <c r="B48" s="11">
        <f>SUM(B5:B47)</f>
        <v>34147832</v>
      </c>
      <c r="C48" s="11">
        <f>SUM(C5:C47)</f>
        <v>24353</v>
      </c>
      <c r="D48" s="11">
        <f>SUM(D5:D47)</f>
        <v>48422219</v>
      </c>
      <c r="E48" s="51"/>
      <c r="F48" s="11">
        <f>SUM(F5:F47)</f>
        <v>894543</v>
      </c>
      <c r="G48" s="11">
        <f t="shared" ref="G48:H48" si="2">SUM(G5:G47)</f>
        <v>334719</v>
      </c>
      <c r="H48" s="11">
        <f t="shared" si="2"/>
        <v>136780</v>
      </c>
      <c r="I48" s="51"/>
      <c r="J48" s="11">
        <f>SUM(J5:J47)</f>
        <v>35377094</v>
      </c>
      <c r="K48" s="11">
        <f>SUM(K5:K47)</f>
        <v>24982</v>
      </c>
      <c r="L48" s="11">
        <f>SUM(L5:L47)</f>
        <v>49788261</v>
      </c>
      <c r="M48" s="1">
        <f>SUM(M5:M47)</f>
        <v>14411167</v>
      </c>
      <c r="N48" s="1"/>
      <c r="O48" s="1"/>
      <c r="S48" s="57"/>
      <c r="T48" s="57"/>
    </row>
    <row r="49" spans="1:15" ht="14.4">
      <c r="A49" s="12"/>
      <c r="B49" s="13"/>
      <c r="D49" s="13"/>
      <c r="J49" s="13"/>
      <c r="K49" s="60"/>
      <c r="L49" s="13"/>
    </row>
    <row r="50" spans="1:15" ht="28.2" customHeight="1">
      <c r="A50" s="94" t="s">
        <v>68</v>
      </c>
      <c r="B50" s="94"/>
      <c r="C50" s="94"/>
      <c r="D50" s="94"/>
      <c r="E50" s="94"/>
      <c r="F50" s="94"/>
      <c r="G50" s="94"/>
      <c r="H50" s="94"/>
      <c r="I50" s="94"/>
      <c r="J50" s="94"/>
      <c r="K50" s="94"/>
      <c r="L50" s="94"/>
    </row>
    <row r="51" spans="1:15" ht="50.4" customHeight="1">
      <c r="A51" s="10" t="s">
        <v>48</v>
      </c>
      <c r="B51" s="103" t="s">
        <v>55</v>
      </c>
      <c r="C51" s="104"/>
      <c r="D51" s="24" t="s">
        <v>54</v>
      </c>
      <c r="E51" s="53"/>
      <c r="F51" s="44" t="s">
        <v>77</v>
      </c>
      <c r="G51" s="44" t="s">
        <v>83</v>
      </c>
      <c r="H51" s="44" t="s">
        <v>84</v>
      </c>
      <c r="I51" s="53"/>
      <c r="J51" s="103" t="s">
        <v>55</v>
      </c>
      <c r="K51" s="104"/>
      <c r="L51" s="24" t="s">
        <v>54</v>
      </c>
    </row>
    <row r="52" spans="1:15" s="1" customFormat="1" ht="19.8" customHeight="1">
      <c r="A52" s="14" t="s">
        <v>49</v>
      </c>
      <c r="B52" s="105">
        <v>17073907</v>
      </c>
      <c r="C52" s="105"/>
      <c r="D52" s="11">
        <v>24211101</v>
      </c>
      <c r="E52" s="51"/>
      <c r="F52" s="11">
        <f>+J52-B52</f>
        <v>447284</v>
      </c>
      <c r="G52" s="11"/>
      <c r="H52" s="11"/>
      <c r="I52" s="51"/>
      <c r="J52" s="105">
        <v>17521191</v>
      </c>
      <c r="K52" s="105"/>
      <c r="L52" s="11">
        <v>24658385</v>
      </c>
      <c r="M52" s="1">
        <f>+L52-J52</f>
        <v>7137194</v>
      </c>
    </row>
    <row r="53" spans="1:15" ht="14.4">
      <c r="A53" s="12"/>
      <c r="B53" s="13"/>
      <c r="D53" s="13"/>
      <c r="J53" s="13"/>
      <c r="L53" s="13"/>
    </row>
    <row r="54" spans="1:15" ht="22.05" customHeight="1">
      <c r="A54" s="15" t="s">
        <v>50</v>
      </c>
      <c r="B54" s="106">
        <f>+B48+B52</f>
        <v>51221739</v>
      </c>
      <c r="C54" s="106"/>
      <c r="D54" s="11">
        <f>+D48+D52</f>
        <v>72633320</v>
      </c>
      <c r="F54" s="11">
        <f>+F48+F52</f>
        <v>1341827</v>
      </c>
      <c r="G54" s="11">
        <f t="shared" ref="G54:H54" si="3">+G48+G52</f>
        <v>334719</v>
      </c>
      <c r="H54" s="11">
        <f t="shared" si="3"/>
        <v>136780</v>
      </c>
      <c r="J54" s="106">
        <f>+J48+J52</f>
        <v>52898285</v>
      </c>
      <c r="K54" s="106"/>
      <c r="L54" s="11">
        <f>+L48+L52</f>
        <v>74446646</v>
      </c>
      <c r="M54" s="1">
        <f>+L54-J54</f>
        <v>21548361</v>
      </c>
      <c r="O54" s="1"/>
    </row>
    <row r="55" spans="1:15" ht="14.4">
      <c r="A55" s="12"/>
      <c r="B55" s="13"/>
      <c r="D55" s="13"/>
      <c r="J55" s="13"/>
      <c r="L55" s="13"/>
    </row>
    <row r="56" spans="1:15" s="16" customFormat="1" ht="14.4">
      <c r="A56" s="19"/>
      <c r="C56" s="18"/>
      <c r="E56" s="51"/>
      <c r="F56" s="18"/>
      <c r="G56" s="18"/>
      <c r="H56" s="18"/>
      <c r="I56" s="51"/>
      <c r="K56" s="18"/>
    </row>
    <row r="57" spans="1:15" ht="14.4">
      <c r="A57" s="20"/>
      <c r="B57" s="17"/>
      <c r="C57" s="18"/>
      <c r="D57" s="17"/>
      <c r="F57" s="18"/>
      <c r="G57" s="18"/>
      <c r="H57" s="18"/>
      <c r="J57" s="17"/>
      <c r="K57" s="18"/>
      <c r="L57" s="17"/>
    </row>
    <row r="58" spans="1:15" ht="14.4">
      <c r="A58" s="20"/>
      <c r="B58" s="17"/>
      <c r="C58" s="18"/>
      <c r="D58" s="17"/>
      <c r="F58" s="18"/>
      <c r="G58" s="18"/>
      <c r="H58" s="18"/>
      <c r="J58" s="17"/>
      <c r="K58" s="18"/>
      <c r="L58" s="17"/>
    </row>
    <row r="59" spans="1:15" s="3" customFormat="1" ht="14.4">
      <c r="A59" s="20"/>
      <c r="B59" s="17"/>
      <c r="C59" s="18"/>
      <c r="D59" s="17"/>
      <c r="E59" s="51"/>
      <c r="F59" s="18"/>
      <c r="G59" s="18"/>
      <c r="H59" s="18"/>
      <c r="I59" s="51"/>
      <c r="J59" s="17"/>
      <c r="K59" s="18"/>
      <c r="L59" s="17"/>
    </row>
    <row r="60" spans="1:15" s="3" customFormat="1" ht="14.4">
      <c r="A60" s="20"/>
      <c r="B60" s="17"/>
      <c r="C60" s="18"/>
      <c r="D60" s="17"/>
      <c r="E60" s="51"/>
      <c r="F60" s="18"/>
      <c r="G60" s="18"/>
      <c r="H60" s="18"/>
      <c r="I60" s="51"/>
      <c r="J60" s="17"/>
      <c r="K60" s="18"/>
      <c r="L60" s="17"/>
    </row>
    <row r="61" spans="1:15" s="3" customFormat="1" ht="14.4">
      <c r="A61" s="20"/>
      <c r="B61" s="17"/>
      <c r="C61" s="18"/>
      <c r="D61" s="17"/>
      <c r="E61" s="51"/>
      <c r="F61" s="18"/>
      <c r="G61" s="18"/>
      <c r="H61" s="18"/>
      <c r="I61" s="51"/>
      <c r="J61" s="17"/>
      <c r="K61" s="18"/>
      <c r="L61" s="17"/>
    </row>
    <row r="62" spans="1:15" s="3" customFormat="1" ht="14.4">
      <c r="A62" s="20"/>
      <c r="B62" s="17"/>
      <c r="C62" s="18"/>
      <c r="D62" s="17"/>
      <c r="E62" s="51"/>
      <c r="F62" s="18"/>
      <c r="G62" s="18"/>
      <c r="H62" s="18"/>
      <c r="I62" s="51"/>
      <c r="J62" s="17"/>
      <c r="K62" s="18"/>
      <c r="L62" s="17"/>
    </row>
    <row r="63" spans="1:15" s="3" customFormat="1" ht="14.4">
      <c r="A63" s="20"/>
      <c r="B63" s="17"/>
      <c r="C63" s="18"/>
      <c r="D63" s="17"/>
      <c r="E63" s="51"/>
      <c r="F63" s="18"/>
      <c r="G63" s="18"/>
      <c r="H63" s="18"/>
      <c r="I63" s="51"/>
      <c r="J63" s="17"/>
      <c r="K63" s="18"/>
      <c r="L63" s="17"/>
    </row>
    <row r="64" spans="1:15" s="3" customFormat="1" ht="14.4">
      <c r="A64" s="20"/>
      <c r="B64" s="17"/>
      <c r="C64" s="18"/>
      <c r="D64" s="17"/>
      <c r="E64" s="51"/>
      <c r="F64" s="18"/>
      <c r="G64" s="18"/>
      <c r="H64" s="18"/>
      <c r="I64" s="51"/>
      <c r="J64" s="17"/>
      <c r="K64" s="18"/>
      <c r="L64" s="17"/>
    </row>
    <row r="65" spans="1:12" s="3" customFormat="1" ht="14.4">
      <c r="A65" s="20"/>
      <c r="B65" s="17"/>
      <c r="C65" s="18"/>
      <c r="D65" s="17"/>
      <c r="E65" s="51"/>
      <c r="F65" s="18"/>
      <c r="G65" s="18"/>
      <c r="H65" s="18"/>
      <c r="I65" s="51"/>
      <c r="J65" s="17"/>
      <c r="K65" s="18"/>
      <c r="L65" s="17"/>
    </row>
    <row r="66" spans="1:12" s="3" customFormat="1" ht="14.4">
      <c r="A66" s="20"/>
      <c r="B66" s="17"/>
      <c r="C66" s="18"/>
      <c r="D66" s="17"/>
      <c r="E66" s="51"/>
      <c r="F66" s="18"/>
      <c r="G66" s="18"/>
      <c r="H66" s="18"/>
      <c r="I66" s="51"/>
      <c r="J66" s="17"/>
      <c r="K66" s="18"/>
      <c r="L66" s="17"/>
    </row>
    <row r="67" spans="1:12" s="3" customFormat="1" ht="14.4">
      <c r="A67" s="20"/>
      <c r="B67" s="17"/>
      <c r="C67" s="18"/>
      <c r="D67" s="17"/>
      <c r="E67" s="51"/>
      <c r="F67" s="18"/>
      <c r="G67" s="18"/>
      <c r="H67" s="18"/>
      <c r="I67" s="51"/>
      <c r="J67" s="17"/>
      <c r="K67" s="18"/>
      <c r="L67" s="17"/>
    </row>
    <row r="68" spans="1:12" s="3" customFormat="1" ht="14.4">
      <c r="A68" s="20"/>
      <c r="B68" s="17"/>
      <c r="C68" s="18"/>
      <c r="D68" s="17"/>
      <c r="E68" s="51"/>
      <c r="F68" s="18"/>
      <c r="G68" s="18"/>
      <c r="H68" s="18"/>
      <c r="I68" s="51"/>
      <c r="J68" s="17"/>
      <c r="K68" s="18"/>
      <c r="L68" s="17"/>
    </row>
    <row r="69" spans="1:12" s="3" customFormat="1" ht="15" customHeight="1">
      <c r="A69" s="20"/>
      <c r="B69" s="17"/>
      <c r="C69" s="18"/>
      <c r="D69" s="17"/>
      <c r="E69" s="51"/>
      <c r="F69" s="18"/>
      <c r="G69" s="18"/>
      <c r="H69" s="18"/>
      <c r="I69" s="51"/>
      <c r="J69" s="17"/>
      <c r="K69" s="18"/>
      <c r="L69" s="17"/>
    </row>
    <row r="70" spans="1:12" s="3" customFormat="1" ht="13.8" customHeight="1">
      <c r="A70" s="20"/>
      <c r="B70" s="17"/>
      <c r="C70" s="18"/>
      <c r="D70" s="17"/>
      <c r="E70" s="51"/>
      <c r="F70" s="18"/>
      <c r="G70" s="18"/>
      <c r="H70" s="18"/>
      <c r="I70" s="51"/>
      <c r="J70" s="17"/>
      <c r="K70" s="18"/>
      <c r="L70" s="17"/>
    </row>
    <row r="71" spans="1:12" s="3" customFormat="1" ht="14.4">
      <c r="A71" s="20"/>
      <c r="B71" s="17"/>
      <c r="C71" s="18"/>
      <c r="D71" s="17"/>
      <c r="E71" s="51"/>
      <c r="F71" s="18"/>
      <c r="G71" s="18"/>
      <c r="H71" s="18"/>
      <c r="I71" s="51"/>
      <c r="J71" s="17"/>
      <c r="K71" s="18"/>
      <c r="L71" s="17"/>
    </row>
    <row r="72" spans="1:12" s="3" customFormat="1" ht="14.4">
      <c r="A72" s="20"/>
      <c r="B72" s="17"/>
      <c r="C72" s="18"/>
      <c r="D72" s="17"/>
      <c r="E72" s="51"/>
      <c r="F72" s="18"/>
      <c r="G72" s="18"/>
      <c r="H72" s="18"/>
      <c r="I72" s="51"/>
      <c r="J72" s="17"/>
      <c r="K72" s="18"/>
      <c r="L72" s="17"/>
    </row>
    <row r="73" spans="1:12" s="3" customFormat="1" ht="14.4">
      <c r="A73" s="20"/>
      <c r="B73" s="17"/>
      <c r="C73" s="18"/>
      <c r="D73" s="17"/>
      <c r="E73" s="51"/>
      <c r="F73" s="18"/>
      <c r="G73" s="18"/>
      <c r="H73" s="18"/>
      <c r="I73" s="51"/>
      <c r="J73" s="17"/>
      <c r="K73" s="18"/>
      <c r="L73" s="17"/>
    </row>
    <row r="74" spans="1:12" s="3" customFormat="1" ht="14.4">
      <c r="A74" s="20"/>
      <c r="B74" s="17"/>
      <c r="C74" s="18"/>
      <c r="D74" s="17"/>
      <c r="E74" s="51"/>
      <c r="F74" s="18"/>
      <c r="G74" s="18"/>
      <c r="H74" s="18"/>
      <c r="I74" s="51"/>
      <c r="J74" s="17"/>
      <c r="K74" s="18"/>
      <c r="L74" s="17"/>
    </row>
    <row r="75" spans="1:12" s="3" customFormat="1" ht="14.4">
      <c r="A75" s="20"/>
      <c r="B75" s="17"/>
      <c r="C75" s="18"/>
      <c r="D75" s="17"/>
      <c r="E75" s="51"/>
      <c r="F75" s="18"/>
      <c r="G75" s="18"/>
      <c r="H75" s="18"/>
      <c r="I75" s="51"/>
      <c r="J75" s="17"/>
      <c r="K75" s="18"/>
      <c r="L75" s="17"/>
    </row>
    <row r="76" spans="1:12" s="3" customFormat="1" ht="14.4">
      <c r="A76" s="20"/>
      <c r="B76" s="17"/>
      <c r="C76" s="18"/>
      <c r="D76" s="17"/>
      <c r="E76" s="51"/>
      <c r="F76" s="18"/>
      <c r="G76" s="18"/>
      <c r="H76" s="18"/>
      <c r="I76" s="51"/>
      <c r="J76" s="17"/>
      <c r="K76" s="18"/>
      <c r="L76" s="17"/>
    </row>
    <row r="77" spans="1:12" s="3" customFormat="1" ht="14.4">
      <c r="A77" s="20"/>
      <c r="B77" s="17"/>
      <c r="C77" s="18"/>
      <c r="D77" s="17"/>
      <c r="E77" s="51"/>
      <c r="F77" s="18"/>
      <c r="G77" s="18"/>
      <c r="H77" s="18"/>
      <c r="I77" s="51"/>
      <c r="J77" s="17"/>
      <c r="K77" s="18"/>
      <c r="L77" s="17"/>
    </row>
    <row r="78" spans="1:12" s="3" customFormat="1" ht="14.4">
      <c r="A78" s="20"/>
      <c r="B78" s="17"/>
      <c r="C78" s="18"/>
      <c r="D78" s="17"/>
      <c r="E78" s="51"/>
      <c r="F78" s="18"/>
      <c r="G78" s="18"/>
      <c r="H78" s="18"/>
      <c r="I78" s="51"/>
      <c r="J78" s="17"/>
      <c r="K78" s="18"/>
      <c r="L78" s="17"/>
    </row>
    <row r="79" spans="1:12" s="3" customFormat="1" ht="14.4">
      <c r="A79" s="20"/>
      <c r="B79" s="17"/>
      <c r="C79" s="18"/>
      <c r="D79" s="17"/>
      <c r="E79" s="51"/>
      <c r="F79" s="18"/>
      <c r="G79" s="18"/>
      <c r="H79" s="18"/>
      <c r="I79" s="51"/>
      <c r="J79" s="17"/>
      <c r="K79" s="18"/>
      <c r="L79" s="17"/>
    </row>
    <row r="80" spans="1:12" s="3" customFormat="1" ht="14.4">
      <c r="A80" s="20"/>
      <c r="B80" s="17"/>
      <c r="C80" s="18"/>
      <c r="D80" s="17"/>
      <c r="E80" s="51"/>
      <c r="F80" s="18"/>
      <c r="G80" s="18"/>
      <c r="H80" s="18"/>
      <c r="I80" s="51"/>
      <c r="J80" s="17"/>
      <c r="K80" s="18"/>
      <c r="L80" s="17"/>
    </row>
    <row r="81" spans="1:12" s="3" customFormat="1" ht="14.4">
      <c r="A81" s="20"/>
      <c r="B81" s="17"/>
      <c r="C81" s="18"/>
      <c r="D81" s="17"/>
      <c r="E81" s="51"/>
      <c r="F81" s="18"/>
      <c r="G81" s="18"/>
      <c r="H81" s="18"/>
      <c r="I81" s="51"/>
      <c r="J81" s="17"/>
      <c r="K81" s="18"/>
      <c r="L81" s="17"/>
    </row>
    <row r="82" spans="1:12" s="3" customFormat="1" ht="14.4">
      <c r="A82" s="20"/>
      <c r="B82" s="17"/>
      <c r="C82" s="18"/>
      <c r="D82" s="17"/>
      <c r="E82" s="51"/>
      <c r="F82" s="18"/>
      <c r="G82" s="18"/>
      <c r="H82" s="18"/>
      <c r="I82" s="51"/>
      <c r="J82" s="17"/>
      <c r="K82" s="18"/>
      <c r="L82" s="17"/>
    </row>
    <row r="83" spans="1:12" s="3" customFormat="1" ht="14.4">
      <c r="A83" s="20"/>
      <c r="B83" s="17"/>
      <c r="C83" s="18"/>
      <c r="D83" s="17"/>
      <c r="E83" s="51"/>
      <c r="F83" s="18"/>
      <c r="G83" s="18"/>
      <c r="H83" s="18"/>
      <c r="I83" s="51"/>
      <c r="J83" s="17"/>
      <c r="K83" s="18"/>
      <c r="L83" s="17"/>
    </row>
    <row r="84" spans="1:12" s="3" customFormat="1" ht="14.4">
      <c r="A84" s="20"/>
      <c r="B84" s="17"/>
      <c r="C84" s="18"/>
      <c r="D84" s="17"/>
      <c r="E84" s="51"/>
      <c r="F84" s="18"/>
      <c r="G84" s="18"/>
      <c r="H84" s="18"/>
      <c r="I84" s="51"/>
      <c r="J84" s="17"/>
      <c r="K84" s="18"/>
      <c r="L84" s="17"/>
    </row>
    <row r="85" spans="1:12" s="3" customFormat="1" ht="14.4">
      <c r="A85" s="20"/>
      <c r="B85" s="17"/>
      <c r="C85" s="18"/>
      <c r="D85" s="17"/>
      <c r="E85" s="51"/>
      <c r="F85" s="18"/>
      <c r="G85" s="18"/>
      <c r="H85" s="18"/>
      <c r="I85" s="51"/>
      <c r="J85" s="17"/>
      <c r="K85" s="18"/>
      <c r="L85" s="17"/>
    </row>
    <row r="86" spans="1:12" ht="14.4">
      <c r="A86" s="20"/>
      <c r="B86" s="17"/>
      <c r="C86" s="18"/>
      <c r="D86" s="17"/>
      <c r="F86" s="18"/>
      <c r="G86" s="18"/>
      <c r="H86" s="18"/>
      <c r="J86" s="17"/>
      <c r="K86" s="18"/>
      <c r="L86" s="17"/>
    </row>
    <row r="87" spans="1:12" ht="14.4">
      <c r="A87" s="20"/>
      <c r="B87" s="17"/>
      <c r="C87" s="18"/>
      <c r="D87" s="17"/>
      <c r="F87" s="18"/>
      <c r="G87" s="18"/>
      <c r="H87" s="18"/>
      <c r="J87" s="17"/>
      <c r="K87" s="18"/>
      <c r="L87" s="17"/>
    </row>
    <row r="88" spans="1:12" ht="14.4">
      <c r="A88" s="20"/>
      <c r="B88" s="17"/>
      <c r="C88" s="18"/>
      <c r="D88" s="17"/>
      <c r="F88" s="18"/>
      <c r="G88" s="18"/>
      <c r="H88" s="18"/>
      <c r="J88" s="17"/>
      <c r="K88" s="18"/>
      <c r="L88" s="17"/>
    </row>
    <row r="89" spans="1:12" ht="14.4">
      <c r="A89" s="20"/>
      <c r="B89" s="17"/>
      <c r="C89" s="18"/>
      <c r="D89" s="17"/>
      <c r="F89" s="18"/>
      <c r="G89" s="18"/>
      <c r="H89" s="18"/>
      <c r="J89" s="17"/>
      <c r="K89" s="18"/>
      <c r="L89" s="17"/>
    </row>
    <row r="90" spans="1:12" ht="14.4">
      <c r="A90" s="20"/>
      <c r="B90" s="17"/>
      <c r="C90" s="18"/>
      <c r="D90" s="17"/>
      <c r="F90" s="18"/>
      <c r="G90" s="18"/>
      <c r="H90" s="18"/>
      <c r="J90" s="17"/>
      <c r="K90" s="18"/>
      <c r="L90" s="17"/>
    </row>
    <row r="91" spans="1:12" ht="14.4">
      <c r="A91" s="20"/>
      <c r="B91" s="17"/>
      <c r="C91" s="18"/>
      <c r="D91" s="17"/>
      <c r="F91" s="18"/>
      <c r="G91" s="18"/>
      <c r="H91" s="18"/>
      <c r="J91" s="17"/>
      <c r="K91" s="18"/>
      <c r="L91" s="17"/>
    </row>
    <row r="92" spans="1:12" ht="14.4">
      <c r="A92" s="20"/>
      <c r="B92" s="17"/>
      <c r="C92" s="18"/>
      <c r="D92" s="17"/>
      <c r="F92" s="18"/>
      <c r="G92" s="18"/>
      <c r="H92" s="18"/>
      <c r="J92" s="17"/>
      <c r="K92" s="18"/>
      <c r="L92" s="17"/>
    </row>
    <row r="93" spans="1:12" ht="14.4">
      <c r="A93" s="20"/>
      <c r="B93" s="17"/>
      <c r="C93" s="18"/>
      <c r="D93" s="17"/>
      <c r="F93" s="18"/>
      <c r="G93" s="18"/>
      <c r="H93" s="18"/>
      <c r="J93" s="17"/>
      <c r="K93" s="18"/>
      <c r="L93" s="17"/>
    </row>
  </sheetData>
  <mergeCells count="12">
    <mergeCell ref="J52:K52"/>
    <mergeCell ref="J54:K54"/>
    <mergeCell ref="F2:H2"/>
    <mergeCell ref="A1:L1"/>
    <mergeCell ref="A2:D2"/>
    <mergeCell ref="J2:L2"/>
    <mergeCell ref="A3:L3"/>
    <mergeCell ref="A50:L50"/>
    <mergeCell ref="J51:K51"/>
    <mergeCell ref="B51:C51"/>
    <mergeCell ref="B52:C52"/>
    <mergeCell ref="B54:C54"/>
  </mergeCells>
  <printOptions horizontalCentered="1"/>
  <pageMargins left="0" right="0" top="0.23622047244094491" bottom="0.27559055118110237" header="0.15748031496062992" footer="0.27559055118110237"/>
  <pageSetup paperSize="9" scale="90" orientation="landscape" horizontalDpi="180" verticalDpi="180" r:id="rId1"/>
  <headerFooter alignWithMargins="0">
    <oddFooter>&amp;R&amp;"Times New Roman,Regular"&amp;P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92DD0-84BC-4FF4-B394-171AF0DCC4AD}">
  <dimension ref="A1:L84"/>
  <sheetViews>
    <sheetView zoomScale="80" zoomScaleNormal="80" workbookViewId="0">
      <pane xSplit="1" ySplit="4" topLeftCell="B39" activePane="bottomRight" state="frozen"/>
      <selection pane="topRight" activeCell="B1" sqref="B1"/>
      <selection pane="bottomLeft" activeCell="A6" sqref="A6"/>
      <selection pane="bottomRight" activeCell="A4" sqref="A1:I1048576"/>
    </sheetView>
  </sheetViews>
  <sheetFormatPr defaultRowHeight="15.6"/>
  <cols>
    <col min="1" max="1" width="30.109375" style="21" customWidth="1"/>
    <col min="2" max="2" width="27.77734375" style="22" customWidth="1"/>
    <col min="3" max="3" width="0.77734375" style="51" customWidth="1"/>
    <col min="4" max="5" width="21.5546875" customWidth="1"/>
    <col min="6" max="6" width="0.77734375" style="51" customWidth="1"/>
    <col min="7" max="7" width="32.33203125" style="22" customWidth="1"/>
    <col min="9" max="9" width="11.109375" bestFit="1" customWidth="1"/>
  </cols>
  <sheetData>
    <row r="1" spans="1:12" ht="51" customHeight="1">
      <c r="A1" s="95" t="s">
        <v>56</v>
      </c>
      <c r="B1" s="95"/>
      <c r="C1" s="95"/>
      <c r="D1" s="95"/>
      <c r="E1" s="95"/>
      <c r="F1" s="95"/>
      <c r="G1" s="95"/>
    </row>
    <row r="2" spans="1:12" s="43" customFormat="1" ht="52.8">
      <c r="A2" s="96" t="s">
        <v>66</v>
      </c>
      <c r="B2" s="98"/>
      <c r="C2" s="50"/>
      <c r="D2" s="99" t="s">
        <v>57</v>
      </c>
      <c r="E2" s="101"/>
      <c r="F2" s="50"/>
      <c r="G2" s="49" t="s">
        <v>70</v>
      </c>
    </row>
    <row r="3" spans="1:12" ht="22.8" customHeight="1">
      <c r="A3" s="102" t="s">
        <v>67</v>
      </c>
      <c r="B3" s="102"/>
      <c r="C3" s="102"/>
      <c r="D3" s="102"/>
      <c r="E3" s="102"/>
      <c r="F3" s="102"/>
      <c r="G3" s="102"/>
    </row>
    <row r="4" spans="1:12" ht="26.4">
      <c r="A4" s="4" t="s">
        <v>1</v>
      </c>
      <c r="B4" s="5" t="s">
        <v>2</v>
      </c>
      <c r="D4" s="44" t="s">
        <v>77</v>
      </c>
      <c r="E4" s="44" t="s">
        <v>82</v>
      </c>
      <c r="G4" s="5" t="s">
        <v>2</v>
      </c>
    </row>
    <row r="5" spans="1:12" ht="19.05" customHeight="1">
      <c r="A5" s="7" t="s">
        <v>4</v>
      </c>
      <c r="B5" s="8">
        <v>10537314</v>
      </c>
      <c r="D5" s="27">
        <f>+G5-E5-B5</f>
        <v>274344</v>
      </c>
      <c r="E5" s="27">
        <v>192065</v>
      </c>
      <c r="G5" s="8">
        <v>11003723</v>
      </c>
      <c r="I5" s="57"/>
      <c r="J5" s="57"/>
      <c r="K5" s="23"/>
      <c r="L5" s="23"/>
    </row>
    <row r="6" spans="1:12" ht="19.05" customHeight="1">
      <c r="A6" s="7" t="s">
        <v>5</v>
      </c>
      <c r="B6" s="8">
        <v>1933130</v>
      </c>
      <c r="D6" s="27">
        <f t="shared" ref="D6:D47" si="0">+G6-E6-B6</f>
        <v>50330</v>
      </c>
      <c r="E6" s="27">
        <v>39343</v>
      </c>
      <c r="G6" s="8">
        <v>2022803</v>
      </c>
      <c r="I6" s="57"/>
      <c r="J6" s="57"/>
      <c r="K6" s="23"/>
      <c r="L6" s="23"/>
    </row>
    <row r="7" spans="1:12" ht="19.05" customHeight="1">
      <c r="A7" s="7" t="s">
        <v>6</v>
      </c>
      <c r="B7" s="8">
        <v>1365793</v>
      </c>
      <c r="D7" s="27">
        <f t="shared" si="0"/>
        <v>35559</v>
      </c>
      <c r="E7" s="27">
        <v>6680</v>
      </c>
      <c r="G7" s="8">
        <v>1408032</v>
      </c>
      <c r="I7" s="57"/>
      <c r="J7" s="57"/>
      <c r="K7" s="23"/>
      <c r="L7" s="23"/>
    </row>
    <row r="8" spans="1:12" ht="19.05" customHeight="1">
      <c r="A8" s="7" t="s">
        <v>7</v>
      </c>
      <c r="B8" s="8">
        <v>1063533</v>
      </c>
      <c r="D8" s="27">
        <f t="shared" si="0"/>
        <v>27689</v>
      </c>
      <c r="E8" s="27">
        <v>11776</v>
      </c>
      <c r="G8" s="8">
        <v>1102998</v>
      </c>
      <c r="I8" s="57"/>
      <c r="J8" s="57"/>
      <c r="K8" s="23"/>
      <c r="L8" s="23"/>
    </row>
    <row r="9" spans="1:12" ht="19.05" customHeight="1">
      <c r="A9" s="7" t="s">
        <v>8</v>
      </c>
      <c r="B9" s="8">
        <v>1750442</v>
      </c>
      <c r="D9" s="27">
        <f t="shared" si="0"/>
        <v>45574</v>
      </c>
      <c r="E9" s="27">
        <v>24862</v>
      </c>
      <c r="G9" s="8">
        <v>1820878</v>
      </c>
      <c r="I9" s="57"/>
      <c r="J9" s="57"/>
      <c r="K9" s="23"/>
      <c r="L9" s="23"/>
    </row>
    <row r="10" spans="1:12" ht="19.05" customHeight="1">
      <c r="A10" s="7" t="s">
        <v>9</v>
      </c>
      <c r="B10" s="8">
        <v>704613</v>
      </c>
      <c r="D10" s="27">
        <f t="shared" si="0"/>
        <v>18344</v>
      </c>
      <c r="E10" s="27">
        <v>16176</v>
      </c>
      <c r="G10" s="8">
        <v>739133</v>
      </c>
      <c r="I10" s="57"/>
      <c r="J10" s="57"/>
      <c r="K10" s="23"/>
      <c r="L10" s="23"/>
    </row>
    <row r="11" spans="1:12" ht="19.05" customHeight="1">
      <c r="A11" s="7" t="s">
        <v>10</v>
      </c>
      <c r="B11" s="8">
        <v>746602</v>
      </c>
      <c r="D11" s="27">
        <f t="shared" si="0"/>
        <v>19437</v>
      </c>
      <c r="E11" s="27">
        <v>15822</v>
      </c>
      <c r="G11" s="8">
        <v>781861</v>
      </c>
      <c r="I11" s="57"/>
      <c r="J11" s="57"/>
      <c r="K11" s="23"/>
      <c r="L11" s="23"/>
    </row>
    <row r="12" spans="1:12" ht="19.05" customHeight="1">
      <c r="A12" s="7" t="s">
        <v>11</v>
      </c>
      <c r="B12" s="8">
        <v>829566</v>
      </c>
      <c r="D12" s="27">
        <f t="shared" si="0"/>
        <v>21598</v>
      </c>
      <c r="E12" s="27">
        <v>5046</v>
      </c>
      <c r="G12" s="8">
        <v>856210</v>
      </c>
      <c r="I12" s="57"/>
      <c r="J12" s="57"/>
      <c r="K12" s="23"/>
      <c r="L12" s="23"/>
    </row>
    <row r="13" spans="1:12" ht="19.05" customHeight="1">
      <c r="A13" s="7" t="s">
        <v>12</v>
      </c>
      <c r="B13" s="8">
        <v>440717</v>
      </c>
      <c r="D13" s="27">
        <f t="shared" si="0"/>
        <v>11474</v>
      </c>
      <c r="E13" s="27">
        <v>5198</v>
      </c>
      <c r="G13" s="8">
        <v>457389</v>
      </c>
      <c r="I13" s="57"/>
      <c r="J13" s="57"/>
      <c r="K13" s="23"/>
      <c r="L13" s="23"/>
    </row>
    <row r="14" spans="1:12" ht="19.05" customHeight="1">
      <c r="A14" s="7" t="s">
        <v>13</v>
      </c>
      <c r="B14" s="8">
        <v>430076</v>
      </c>
      <c r="D14" s="27">
        <f t="shared" si="0"/>
        <v>11198</v>
      </c>
      <c r="E14" s="27">
        <v>0</v>
      </c>
      <c r="G14" s="8">
        <v>441274</v>
      </c>
      <c r="I14" s="57"/>
      <c r="J14" s="57"/>
      <c r="K14" s="23"/>
      <c r="L14" s="23"/>
    </row>
    <row r="15" spans="1:12" ht="19.05" customHeight="1">
      <c r="A15" s="7" t="s">
        <v>14</v>
      </c>
      <c r="B15" s="8">
        <v>688884</v>
      </c>
      <c r="D15" s="27">
        <f t="shared" si="0"/>
        <v>17935</v>
      </c>
      <c r="E15" s="27">
        <v>3760</v>
      </c>
      <c r="G15" s="8">
        <v>710579</v>
      </c>
      <c r="I15" s="57"/>
      <c r="J15" s="57"/>
      <c r="K15" s="23"/>
      <c r="L15" s="23"/>
    </row>
    <row r="16" spans="1:12" ht="19.05" customHeight="1">
      <c r="A16" s="7" t="s">
        <v>15</v>
      </c>
      <c r="B16" s="8">
        <v>517657</v>
      </c>
      <c r="D16" s="27">
        <f t="shared" si="0"/>
        <v>13478</v>
      </c>
      <c r="E16" s="27">
        <v>5383</v>
      </c>
      <c r="G16" s="8">
        <v>536518</v>
      </c>
      <c r="I16" s="57"/>
      <c r="J16" s="57"/>
      <c r="K16" s="23"/>
      <c r="L16" s="23"/>
    </row>
    <row r="17" spans="1:12" ht="19.05" customHeight="1">
      <c r="A17" s="7" t="s">
        <v>16</v>
      </c>
      <c r="B17" s="8">
        <v>1570083</v>
      </c>
      <c r="D17" s="27">
        <f t="shared" si="0"/>
        <v>40878</v>
      </c>
      <c r="E17" s="27">
        <v>17017</v>
      </c>
      <c r="G17" s="8">
        <v>1627978</v>
      </c>
      <c r="I17" s="57"/>
      <c r="J17" s="57"/>
      <c r="K17" s="23"/>
      <c r="L17" s="23"/>
    </row>
    <row r="18" spans="1:12" ht="19.05" customHeight="1">
      <c r="A18" s="7" t="s">
        <v>17</v>
      </c>
      <c r="B18" s="8">
        <v>1598128</v>
      </c>
      <c r="D18" s="27">
        <f t="shared" si="0"/>
        <v>41607</v>
      </c>
      <c r="E18" s="27">
        <v>13882</v>
      </c>
      <c r="G18" s="8">
        <v>1653617</v>
      </c>
      <c r="I18" s="57"/>
      <c r="J18" s="57"/>
      <c r="K18" s="23"/>
      <c r="L18" s="23"/>
    </row>
    <row r="19" spans="1:12" ht="19.05" customHeight="1">
      <c r="A19" s="7" t="s">
        <v>18</v>
      </c>
      <c r="B19" s="8">
        <v>905601</v>
      </c>
      <c r="D19" s="27">
        <f t="shared" si="0"/>
        <v>23577</v>
      </c>
      <c r="E19" s="27">
        <v>9065</v>
      </c>
      <c r="G19" s="8">
        <v>938243</v>
      </c>
      <c r="I19" s="57"/>
      <c r="J19" s="57"/>
      <c r="K19" s="23"/>
      <c r="L19" s="23"/>
    </row>
    <row r="20" spans="1:12" ht="19.05" customHeight="1">
      <c r="A20" s="7" t="s">
        <v>19</v>
      </c>
      <c r="B20" s="8">
        <v>952959</v>
      </c>
      <c r="D20" s="27">
        <f t="shared" si="0"/>
        <v>24811</v>
      </c>
      <c r="E20" s="27">
        <v>17319</v>
      </c>
      <c r="G20" s="8">
        <v>995089</v>
      </c>
      <c r="I20" s="57"/>
      <c r="J20" s="57"/>
      <c r="K20" s="23"/>
      <c r="L20" s="23"/>
    </row>
    <row r="21" spans="1:12" ht="19.05" customHeight="1">
      <c r="A21" s="7" t="s">
        <v>20</v>
      </c>
      <c r="B21" s="8">
        <v>605110</v>
      </c>
      <c r="D21" s="27">
        <f t="shared" si="0"/>
        <v>15755</v>
      </c>
      <c r="E21" s="27">
        <v>5188</v>
      </c>
      <c r="G21" s="8">
        <v>626053</v>
      </c>
      <c r="I21" s="57"/>
      <c r="J21" s="57"/>
      <c r="K21" s="23"/>
      <c r="L21" s="23"/>
    </row>
    <row r="22" spans="1:12" ht="19.05" customHeight="1">
      <c r="A22" s="7" t="s">
        <v>21</v>
      </c>
      <c r="B22" s="8">
        <v>1122474</v>
      </c>
      <c r="D22" s="27">
        <f t="shared" si="0"/>
        <v>29224</v>
      </c>
      <c r="E22" s="27">
        <v>7987</v>
      </c>
      <c r="G22" s="8">
        <v>1159685</v>
      </c>
      <c r="I22" s="57"/>
      <c r="J22" s="57"/>
      <c r="K22" s="23"/>
      <c r="L22" s="23"/>
    </row>
    <row r="23" spans="1:12" ht="19.05" customHeight="1">
      <c r="A23" s="7" t="s">
        <v>22</v>
      </c>
      <c r="B23" s="8">
        <v>1022246</v>
      </c>
      <c r="D23" s="27">
        <f t="shared" si="0"/>
        <v>26615</v>
      </c>
      <c r="E23" s="27">
        <v>12133</v>
      </c>
      <c r="G23" s="8">
        <v>1060994</v>
      </c>
      <c r="I23" s="57"/>
      <c r="J23" s="57"/>
      <c r="K23" s="23"/>
      <c r="L23" s="23"/>
    </row>
    <row r="24" spans="1:12" ht="19.05" customHeight="1">
      <c r="A24" s="7" t="s">
        <v>23</v>
      </c>
      <c r="B24" s="8">
        <v>473741</v>
      </c>
      <c r="D24" s="27">
        <f t="shared" si="0"/>
        <v>12334</v>
      </c>
      <c r="E24" s="27">
        <v>1944</v>
      </c>
      <c r="G24" s="8">
        <v>488019</v>
      </c>
      <c r="I24" s="57"/>
      <c r="J24" s="57"/>
      <c r="K24" s="23"/>
      <c r="L24" s="23"/>
    </row>
    <row r="25" spans="1:12" ht="19.05" customHeight="1">
      <c r="A25" s="7" t="s">
        <v>24</v>
      </c>
      <c r="B25" s="8">
        <v>930576</v>
      </c>
      <c r="D25" s="27">
        <f t="shared" si="0"/>
        <v>24227</v>
      </c>
      <c r="E25" s="27">
        <v>7073</v>
      </c>
      <c r="G25" s="8">
        <v>961876</v>
      </c>
      <c r="I25" s="57"/>
      <c r="J25" s="57"/>
      <c r="K25" s="23"/>
      <c r="L25" s="23"/>
    </row>
    <row r="26" spans="1:12" ht="19.05" customHeight="1">
      <c r="A26" s="7" t="s">
        <v>25</v>
      </c>
      <c r="B26" s="8">
        <v>1148242</v>
      </c>
      <c r="D26" s="27">
        <f t="shared" si="0"/>
        <v>29895</v>
      </c>
      <c r="E26" s="27">
        <v>8830</v>
      </c>
      <c r="G26" s="8">
        <v>1186967</v>
      </c>
      <c r="I26" s="57"/>
      <c r="J26" s="57"/>
      <c r="K26" s="23"/>
      <c r="L26" s="23"/>
    </row>
    <row r="27" spans="1:12" ht="19.05" customHeight="1">
      <c r="A27" s="7" t="s">
        <v>26</v>
      </c>
      <c r="B27" s="8">
        <v>649472</v>
      </c>
      <c r="D27" s="27">
        <f t="shared" si="0"/>
        <v>16908</v>
      </c>
      <c r="E27" s="27">
        <v>1484</v>
      </c>
      <c r="G27" s="8">
        <v>667864</v>
      </c>
      <c r="I27" s="57"/>
      <c r="J27" s="57"/>
      <c r="K27" s="23"/>
      <c r="L27" s="23"/>
    </row>
    <row r="28" spans="1:12" ht="19.05" customHeight="1">
      <c r="A28" s="7" t="s">
        <v>27</v>
      </c>
      <c r="B28" s="8">
        <v>229049</v>
      </c>
      <c r="D28" s="27">
        <f t="shared" si="0"/>
        <v>5963</v>
      </c>
      <c r="E28" s="27">
        <v>1416</v>
      </c>
      <c r="G28" s="8">
        <v>236428</v>
      </c>
      <c r="I28" s="57"/>
      <c r="J28" s="57"/>
      <c r="K28" s="23"/>
      <c r="L28" s="23"/>
    </row>
    <row r="29" spans="1:12" ht="19.05" customHeight="1">
      <c r="A29" s="7" t="s">
        <v>28</v>
      </c>
      <c r="B29" s="8">
        <v>493890</v>
      </c>
      <c r="D29" s="27">
        <f t="shared" si="0"/>
        <v>12859</v>
      </c>
      <c r="E29" s="27">
        <v>3412</v>
      </c>
      <c r="G29" s="8">
        <v>510161</v>
      </c>
      <c r="I29" s="57"/>
      <c r="J29" s="57"/>
      <c r="K29" s="23"/>
      <c r="L29" s="23"/>
    </row>
    <row r="30" spans="1:12" ht="19.05" customHeight="1">
      <c r="A30" s="7" t="s">
        <v>29</v>
      </c>
      <c r="B30" s="8">
        <v>853399</v>
      </c>
      <c r="D30" s="27">
        <f t="shared" si="0"/>
        <v>22218</v>
      </c>
      <c r="E30" s="27">
        <v>3538</v>
      </c>
      <c r="G30" s="8">
        <v>879155</v>
      </c>
      <c r="I30" s="57"/>
      <c r="J30" s="57"/>
      <c r="K30" s="23"/>
      <c r="L30" s="23"/>
    </row>
    <row r="31" spans="1:12" ht="19.05" customHeight="1">
      <c r="A31" s="7" t="s">
        <v>30</v>
      </c>
      <c r="B31" s="8">
        <v>1077555</v>
      </c>
      <c r="D31" s="27">
        <f t="shared" si="0"/>
        <v>28055</v>
      </c>
      <c r="E31" s="27">
        <v>6232</v>
      </c>
      <c r="G31" s="8">
        <v>1111842</v>
      </c>
      <c r="I31" s="57"/>
      <c r="J31" s="57"/>
      <c r="K31" s="23"/>
      <c r="L31" s="23"/>
    </row>
    <row r="32" spans="1:12" ht="19.05" customHeight="1">
      <c r="A32" s="7" t="s">
        <v>31</v>
      </c>
      <c r="B32" s="8">
        <v>1943312</v>
      </c>
      <c r="D32" s="27">
        <f t="shared" si="0"/>
        <v>50595</v>
      </c>
      <c r="E32" s="27">
        <v>13615</v>
      </c>
      <c r="G32" s="8">
        <v>2007522</v>
      </c>
      <c r="I32" s="57"/>
      <c r="J32" s="57"/>
      <c r="K32" s="23"/>
      <c r="L32" s="23"/>
    </row>
    <row r="33" spans="1:12" ht="19.05" customHeight="1">
      <c r="A33" s="7" t="s">
        <v>32</v>
      </c>
      <c r="B33" s="8">
        <v>570523</v>
      </c>
      <c r="D33" s="27">
        <f t="shared" si="0"/>
        <v>14853</v>
      </c>
      <c r="E33" s="27">
        <v>5958</v>
      </c>
      <c r="G33" s="8">
        <v>591334</v>
      </c>
      <c r="I33" s="57"/>
      <c r="J33" s="57"/>
      <c r="K33" s="23"/>
      <c r="L33" s="23"/>
    </row>
    <row r="34" spans="1:12" ht="19.05" customHeight="1">
      <c r="A34" s="7" t="s">
        <v>33</v>
      </c>
      <c r="B34" s="8">
        <v>401987</v>
      </c>
      <c r="D34" s="27">
        <f t="shared" si="0"/>
        <v>10466</v>
      </c>
      <c r="E34" s="27">
        <v>1637</v>
      </c>
      <c r="G34" s="8">
        <v>414090</v>
      </c>
      <c r="I34" s="57"/>
      <c r="J34" s="57"/>
      <c r="K34" s="23"/>
      <c r="L34" s="23"/>
    </row>
    <row r="35" spans="1:12" ht="19.05" customHeight="1">
      <c r="A35" s="7" t="s">
        <v>34</v>
      </c>
      <c r="B35" s="8">
        <v>604674</v>
      </c>
      <c r="D35" s="27">
        <f t="shared" si="0"/>
        <v>15743</v>
      </c>
      <c r="E35" s="27">
        <v>3182</v>
      </c>
      <c r="G35" s="8">
        <v>623599</v>
      </c>
      <c r="I35" s="57"/>
      <c r="J35" s="57"/>
      <c r="K35" s="23"/>
      <c r="L35" s="23"/>
    </row>
    <row r="36" spans="1:12" ht="19.05" customHeight="1">
      <c r="A36" s="7" t="s">
        <v>35</v>
      </c>
      <c r="B36" s="8">
        <v>1035170</v>
      </c>
      <c r="D36" s="27">
        <f t="shared" si="0"/>
        <v>26950</v>
      </c>
      <c r="E36" s="27">
        <v>6997</v>
      </c>
      <c r="G36" s="8">
        <v>1069117</v>
      </c>
      <c r="I36" s="57"/>
      <c r="J36" s="57"/>
      <c r="K36" s="23"/>
      <c r="L36" s="23"/>
    </row>
    <row r="37" spans="1:12" ht="19.05" customHeight="1">
      <c r="A37" s="7" t="s">
        <v>36</v>
      </c>
      <c r="B37" s="8">
        <v>621384</v>
      </c>
      <c r="D37" s="27">
        <f t="shared" si="0"/>
        <v>16178</v>
      </c>
      <c r="E37" s="27">
        <v>2707</v>
      </c>
      <c r="G37" s="8">
        <v>640269</v>
      </c>
      <c r="I37" s="57"/>
      <c r="J37" s="57"/>
      <c r="K37" s="23"/>
      <c r="L37" s="23"/>
    </row>
    <row r="38" spans="1:12" ht="19.05" customHeight="1">
      <c r="A38" s="7" t="s">
        <v>37</v>
      </c>
      <c r="B38" s="8">
        <v>802016</v>
      </c>
      <c r="D38" s="27">
        <f t="shared" si="0"/>
        <v>20881</v>
      </c>
      <c r="E38" s="27">
        <v>9914</v>
      </c>
      <c r="G38" s="8">
        <v>832811</v>
      </c>
      <c r="I38" s="57"/>
      <c r="J38" s="57"/>
      <c r="K38" s="23"/>
      <c r="L38" s="23"/>
    </row>
    <row r="39" spans="1:12" ht="19.05" customHeight="1">
      <c r="A39" s="7" t="s">
        <v>38</v>
      </c>
      <c r="B39" s="8">
        <v>222637</v>
      </c>
      <c r="D39" s="27">
        <f t="shared" si="0"/>
        <v>5797</v>
      </c>
      <c r="E39" s="27">
        <v>3984</v>
      </c>
      <c r="G39" s="8">
        <v>232418</v>
      </c>
      <c r="I39" s="57"/>
      <c r="J39" s="57"/>
      <c r="K39" s="23"/>
      <c r="L39" s="23"/>
    </row>
    <row r="40" spans="1:12" ht="19.05" customHeight="1">
      <c r="A40" s="7" t="s">
        <v>39</v>
      </c>
      <c r="B40" s="8">
        <v>1089016</v>
      </c>
      <c r="D40" s="27">
        <f t="shared" si="0"/>
        <v>28352</v>
      </c>
      <c r="E40" s="27">
        <v>5843</v>
      </c>
      <c r="G40" s="8">
        <v>1123211</v>
      </c>
      <c r="I40" s="57"/>
      <c r="J40" s="57"/>
      <c r="K40" s="23"/>
      <c r="L40" s="23"/>
    </row>
    <row r="41" spans="1:12" ht="19.05" customHeight="1">
      <c r="A41" s="7" t="s">
        <v>40</v>
      </c>
      <c r="B41" s="8">
        <v>642744</v>
      </c>
      <c r="D41" s="27">
        <f t="shared" si="0"/>
        <v>16734</v>
      </c>
      <c r="E41" s="27">
        <v>3265</v>
      </c>
      <c r="G41" s="8">
        <v>662743</v>
      </c>
      <c r="I41" s="57"/>
      <c r="J41" s="57"/>
      <c r="K41" s="23"/>
      <c r="L41" s="23"/>
    </row>
    <row r="42" spans="1:12" ht="19.05" customHeight="1">
      <c r="A42" s="7" t="s">
        <v>41</v>
      </c>
      <c r="B42" s="8">
        <v>1148135</v>
      </c>
      <c r="D42" s="27">
        <f t="shared" si="0"/>
        <v>29892</v>
      </c>
      <c r="E42" s="27">
        <v>1567</v>
      </c>
      <c r="G42" s="8">
        <v>1179594</v>
      </c>
      <c r="I42" s="57"/>
      <c r="J42" s="57"/>
      <c r="K42" s="23"/>
      <c r="L42" s="23"/>
    </row>
    <row r="43" spans="1:12" ht="19.05" customHeight="1">
      <c r="A43" s="7" t="s">
        <v>42</v>
      </c>
      <c r="B43" s="8">
        <v>1363739</v>
      </c>
      <c r="D43" s="27">
        <f t="shared" si="0"/>
        <v>35506</v>
      </c>
      <c r="E43" s="27">
        <v>12452</v>
      </c>
      <c r="G43" s="8">
        <v>1411697</v>
      </c>
      <c r="I43" s="57"/>
      <c r="J43" s="57"/>
      <c r="K43" s="23"/>
      <c r="L43" s="23"/>
    </row>
    <row r="44" spans="1:12" ht="19.05" customHeight="1">
      <c r="A44" s="7" t="s">
        <v>43</v>
      </c>
      <c r="B44" s="8">
        <v>237936</v>
      </c>
      <c r="D44" s="27">
        <f t="shared" si="0"/>
        <v>6195</v>
      </c>
      <c r="E44" s="27">
        <v>0</v>
      </c>
      <c r="G44" s="8">
        <v>244131</v>
      </c>
      <c r="I44" s="57"/>
      <c r="J44" s="57"/>
      <c r="K44" s="23"/>
      <c r="L44" s="23"/>
    </row>
    <row r="45" spans="1:12" ht="19.05" customHeight="1">
      <c r="A45" s="7" t="s">
        <v>44</v>
      </c>
      <c r="B45" s="8">
        <v>1651254</v>
      </c>
      <c r="D45" s="27">
        <f t="shared" si="0"/>
        <v>42991</v>
      </c>
      <c r="E45" s="27">
        <v>9352</v>
      </c>
      <c r="G45" s="8">
        <v>1703597</v>
      </c>
      <c r="I45" s="57"/>
      <c r="J45" s="57"/>
      <c r="K45" s="23"/>
      <c r="L45" s="23"/>
    </row>
    <row r="46" spans="1:12" ht="19.05" customHeight="1">
      <c r="A46" s="7" t="s">
        <v>45</v>
      </c>
      <c r="B46" s="8">
        <v>57289</v>
      </c>
      <c r="D46" s="27">
        <f t="shared" si="0"/>
        <v>1492</v>
      </c>
      <c r="E46" s="27">
        <v>1547</v>
      </c>
      <c r="G46" s="8">
        <v>60328</v>
      </c>
      <c r="I46" s="57"/>
      <c r="J46" s="57"/>
      <c r="K46" s="23"/>
      <c r="L46" s="23"/>
    </row>
    <row r="47" spans="1:12" ht="19.05" customHeight="1">
      <c r="A47" s="7" t="s">
        <v>46</v>
      </c>
      <c r="B47" s="8">
        <v>287760</v>
      </c>
      <c r="D47" s="27">
        <f t="shared" si="0"/>
        <v>7493</v>
      </c>
      <c r="E47" s="27">
        <v>1668</v>
      </c>
      <c r="G47" s="8">
        <v>296921</v>
      </c>
      <c r="I47" s="57"/>
      <c r="J47" s="57"/>
      <c r="K47" s="23"/>
      <c r="L47" s="23"/>
    </row>
    <row r="48" spans="1:12" ht="19.05" customHeight="1">
      <c r="A48" s="10" t="s">
        <v>47</v>
      </c>
      <c r="B48" s="11">
        <f>SUM(B5:B47)</f>
        <v>47320428</v>
      </c>
      <c r="D48" s="11">
        <f>SUM(D5:D47)</f>
        <v>1232004</v>
      </c>
      <c r="E48" s="11">
        <f>SUM(E5:E47)</f>
        <v>526319</v>
      </c>
      <c r="G48" s="11">
        <f>SUM(G5:G47)</f>
        <v>49078751</v>
      </c>
      <c r="I48" s="57"/>
      <c r="J48" s="57"/>
      <c r="K48" s="23"/>
      <c r="L48" s="23"/>
    </row>
    <row r="49" spans="1:11" ht="14.4">
      <c r="A49" s="12"/>
      <c r="B49" s="13"/>
      <c r="C49" s="52"/>
      <c r="D49" s="13"/>
      <c r="E49" s="13"/>
      <c r="F49" s="52"/>
      <c r="G49" s="13"/>
    </row>
    <row r="50" spans="1:11" ht="21" customHeight="1">
      <c r="A50" s="94" t="s">
        <v>68</v>
      </c>
      <c r="B50" s="94"/>
      <c r="C50" s="94"/>
      <c r="D50" s="94"/>
      <c r="E50" s="94"/>
      <c r="F50" s="94"/>
      <c r="G50" s="94"/>
    </row>
    <row r="51" spans="1:11" ht="26.4">
      <c r="A51" s="10" t="s">
        <v>48</v>
      </c>
      <c r="B51" s="5" t="s">
        <v>2</v>
      </c>
      <c r="C51" s="53"/>
      <c r="D51" s="44" t="s">
        <v>77</v>
      </c>
      <c r="E51" s="44" t="s">
        <v>82</v>
      </c>
      <c r="F51" s="53"/>
      <c r="G51" s="32" t="s">
        <v>2</v>
      </c>
    </row>
    <row r="52" spans="1:11" ht="19.05" customHeight="1">
      <c r="A52" s="14" t="s">
        <v>49</v>
      </c>
      <c r="B52" s="30">
        <v>23660217</v>
      </c>
      <c r="D52" s="11">
        <f>+G52-B52</f>
        <v>615999</v>
      </c>
      <c r="E52" s="11"/>
      <c r="G52" s="30">
        <v>24276216</v>
      </c>
      <c r="K52" s="23"/>
    </row>
    <row r="53" spans="1:11" ht="14.4">
      <c r="A53" s="12"/>
      <c r="B53" s="13"/>
      <c r="G53" s="13"/>
    </row>
    <row r="54" spans="1:11" ht="19.05" customHeight="1">
      <c r="A54" s="15" t="s">
        <v>50</v>
      </c>
      <c r="B54" s="31">
        <f>+B48+B52</f>
        <v>70980645</v>
      </c>
      <c r="D54" s="11">
        <f>+D48+D52</f>
        <v>1848003</v>
      </c>
      <c r="E54" s="11">
        <f>+E48+E52</f>
        <v>526319</v>
      </c>
      <c r="G54" s="31">
        <f>+G48+G52</f>
        <v>73354967</v>
      </c>
      <c r="K54" s="23"/>
    </row>
    <row r="55" spans="1:11" ht="14.4">
      <c r="A55" s="12"/>
      <c r="B55" s="13"/>
      <c r="G55" s="13"/>
    </row>
    <row r="56" spans="1:11" ht="14.4">
      <c r="A56" s="20"/>
      <c r="B56" s="17"/>
      <c r="G56" s="17"/>
    </row>
    <row r="57" spans="1:11" ht="14.4">
      <c r="A57" s="20"/>
      <c r="B57" s="17"/>
      <c r="G57" s="17"/>
    </row>
    <row r="58" spans="1:11" ht="14.4">
      <c r="A58" s="20"/>
      <c r="B58" s="17"/>
      <c r="G58" s="17"/>
    </row>
    <row r="59" spans="1:11" ht="14.4">
      <c r="A59" s="20"/>
      <c r="B59" s="17"/>
      <c r="G59" s="17"/>
    </row>
    <row r="60" spans="1:11" ht="14.4">
      <c r="A60" s="20"/>
      <c r="B60" s="17"/>
      <c r="G60" s="17"/>
    </row>
    <row r="61" spans="1:11">
      <c r="A61" s="20"/>
      <c r="B61" s="17"/>
    </row>
    <row r="62" spans="1:11">
      <c r="A62" s="20"/>
      <c r="B62" s="17"/>
    </row>
    <row r="63" spans="1:11">
      <c r="A63" s="20"/>
      <c r="B63" s="17"/>
    </row>
    <row r="64" spans="1:11">
      <c r="A64" s="20"/>
      <c r="B64" s="17"/>
    </row>
    <row r="65" spans="1:2">
      <c r="A65" s="20"/>
      <c r="B65" s="17"/>
    </row>
    <row r="66" spans="1:2">
      <c r="A66" s="20"/>
      <c r="B66" s="17"/>
    </row>
    <row r="67" spans="1:2">
      <c r="A67" s="20"/>
      <c r="B67" s="17"/>
    </row>
    <row r="68" spans="1:2">
      <c r="A68" s="20"/>
      <c r="B68" s="17"/>
    </row>
    <row r="69" spans="1:2">
      <c r="A69" s="20"/>
      <c r="B69" s="17"/>
    </row>
    <row r="70" spans="1:2">
      <c r="A70" s="20"/>
      <c r="B70" s="17"/>
    </row>
    <row r="71" spans="1:2">
      <c r="A71" s="20"/>
      <c r="B71" s="17"/>
    </row>
    <row r="72" spans="1:2">
      <c r="A72" s="20"/>
      <c r="B72" s="17"/>
    </row>
    <row r="73" spans="1:2">
      <c r="A73" s="20"/>
      <c r="B73" s="17"/>
    </row>
    <row r="74" spans="1:2">
      <c r="A74" s="20"/>
      <c r="B74" s="17"/>
    </row>
    <row r="75" spans="1:2">
      <c r="A75" s="20"/>
      <c r="B75" s="17"/>
    </row>
    <row r="76" spans="1:2">
      <c r="A76" s="20"/>
      <c r="B76" s="17"/>
    </row>
    <row r="77" spans="1:2">
      <c r="A77" s="20"/>
      <c r="B77" s="17"/>
    </row>
    <row r="78" spans="1:2">
      <c r="A78" s="20"/>
      <c r="B78" s="17"/>
    </row>
    <row r="79" spans="1:2">
      <c r="A79" s="20"/>
      <c r="B79" s="17"/>
    </row>
    <row r="80" spans="1:2">
      <c r="A80" s="20"/>
      <c r="B80" s="17"/>
    </row>
    <row r="81" spans="1:2">
      <c r="A81" s="20"/>
      <c r="B81" s="17"/>
    </row>
    <row r="82" spans="1:2">
      <c r="A82" s="20"/>
      <c r="B82" s="17"/>
    </row>
    <row r="83" spans="1:2">
      <c r="A83" s="20"/>
      <c r="B83" s="17"/>
    </row>
    <row r="84" spans="1:2">
      <c r="A84" s="20"/>
      <c r="B84" s="17"/>
    </row>
  </sheetData>
  <mergeCells count="5">
    <mergeCell ref="A1:G1"/>
    <mergeCell ref="A2:B2"/>
    <mergeCell ref="A3:G3"/>
    <mergeCell ref="A50:G50"/>
    <mergeCell ref="D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62_konsolid</vt:lpstr>
      <vt:lpstr>Pielikumi kopā</vt:lpstr>
      <vt:lpstr>Lik._6.p., MK_1.p.</vt:lpstr>
      <vt:lpstr>Lik._7.p., MK_2.p.</vt:lpstr>
      <vt:lpstr>Lik._8.p., MK_3.p.</vt:lpstr>
      <vt:lpstr>Lik._9.p., MK_4.p.</vt:lpstr>
    </vt:vector>
  </TitlesOfParts>
  <Company>Izgl'itibas un zinatnes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Artūrs Veidemanis</dc:creator>
  <cp:lastModifiedBy>Initra Pavloviča</cp:lastModifiedBy>
  <cp:lastPrinted>2024-11-15T14:58:45Z</cp:lastPrinted>
  <dcterms:created xsi:type="dcterms:W3CDTF">2018-09-21T09:36:01Z</dcterms:created>
  <dcterms:modified xsi:type="dcterms:W3CDTF">2024-11-15T14:58:48Z</dcterms:modified>
</cp:coreProperties>
</file>