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RLMSharedFolders$\FAD\FVD\Apropriacija\2026_gads\APRO_2026_AUGUSTS\Aprēķini\Pielikumi_anotācijai_APRO\"/>
    </mc:Choice>
  </mc:AlternateContent>
  <xr:revisionPtr revIDLastSave="0" documentId="13_ncr:1_{06772517-DD9C-4320-BECA-68875B03AAA2}" xr6:coauthVersionLast="47" xr6:coauthVersionMax="47" xr10:uidLastSave="{00000000-0000-0000-0000-000000000000}"/>
  <bookViews>
    <workbookView xWindow="-28920" yWindow="-120" windowWidth="29040" windowHeight="15720" xr2:uid="{375D7F21-19DE-4EC7-8E13-F568E462DC0C}"/>
  </bookViews>
  <sheets>
    <sheet name="2026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1" i="8" l="1"/>
  <c r="E17" i="8"/>
  <c r="D17" i="8"/>
  <c r="G21" i="8"/>
  <c r="G17" i="8"/>
  <c r="G18" i="8" s="1"/>
  <c r="G19" i="8" s="1"/>
  <c r="G20" i="8" s="1"/>
  <c r="E18" i="8"/>
  <c r="E19" i="8" s="1"/>
  <c r="E20" i="8" s="1"/>
  <c r="G16" i="8"/>
  <c r="G13" i="8"/>
  <c r="G11" i="8"/>
  <c r="G10" i="8"/>
  <c r="G9" i="8"/>
  <c r="E21" i="8" l="1"/>
  <c r="D21" i="8"/>
  <c r="D18" i="8"/>
  <c r="D19" i="8" s="1"/>
  <c r="D20" i="8" s="1"/>
  <c r="F17" i="8"/>
  <c r="H17" i="8"/>
  <c r="F18" i="8"/>
  <c r="F20" i="8"/>
  <c r="F19" i="8"/>
  <c r="F16" i="8"/>
  <c r="F15" i="8"/>
  <c r="F14" i="8"/>
  <c r="G14" i="8" s="1"/>
  <c r="F13" i="8"/>
  <c r="F12" i="8"/>
  <c r="G12" i="8" s="1"/>
  <c r="F11" i="8"/>
  <c r="F10" i="8"/>
  <c r="F9" i="8"/>
  <c r="F21" i="8" l="1"/>
  <c r="G15" i="8"/>
  <c r="H18" i="8" l="1"/>
  <c r="H19" i="8"/>
  <c r="H20" i="8"/>
  <c r="H23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 Strēle</author>
  </authors>
  <commentList>
    <comment ref="H11" authorId="0" shapeId="0" xr:uid="{5DF7F094-B7C2-4B28-8108-7213127A286C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netika iesniegts rēķins par avansa maksājumu martam</t>
        </r>
      </text>
    </comment>
    <comment ref="H12" authorId="0" shapeId="0" xr:uid="{A94D1F44-6434-499C-BFCE-5D5ED8275755}">
      <text>
        <r>
          <rPr>
            <b/>
            <sz val="9"/>
            <color indexed="81"/>
            <rFont val="Tahoma"/>
            <family val="2"/>
            <charset val="186"/>
          </rPr>
          <t>Sandra Strēle:</t>
        </r>
        <r>
          <rPr>
            <sz val="9"/>
            <color indexed="81"/>
            <rFont val="Tahoma"/>
            <family val="2"/>
            <charset val="186"/>
          </rPr>
          <t xml:space="preserve">
izdevumi par pakalpojumiem martā un avanss aprīļa pakalpojumiem</t>
        </r>
      </text>
    </comment>
  </commentList>
</comments>
</file>

<file path=xl/sharedStrings.xml><?xml version="1.0" encoding="utf-8"?>
<sst xmlns="http://schemas.openxmlformats.org/spreadsheetml/2006/main" count="66" uniqueCount="53">
  <si>
    <t>februāris</t>
  </si>
  <si>
    <t>marts</t>
  </si>
  <si>
    <t>aprīlis</t>
  </si>
  <si>
    <t>maijs</t>
  </si>
  <si>
    <t>jūnijs</t>
  </si>
  <si>
    <t>augusts</t>
  </si>
  <si>
    <t>septembris</t>
  </si>
  <si>
    <t>oktobris</t>
  </si>
  <si>
    <t>novembris</t>
  </si>
  <si>
    <t>decembris</t>
  </si>
  <si>
    <t>fakts</t>
  </si>
  <si>
    <t>statuss</t>
  </si>
  <si>
    <t>periods</t>
  </si>
  <si>
    <t>SD klienti</t>
  </si>
  <si>
    <t>Tiesu klienti</t>
  </si>
  <si>
    <t>Vardarbības veicēju SR</t>
  </si>
  <si>
    <t xml:space="preserve">janvāris </t>
  </si>
  <si>
    <t>Sandra Strēle</t>
  </si>
  <si>
    <t>Labklājības ministrija</t>
  </si>
  <si>
    <t>Finanšu vadības departaments</t>
  </si>
  <si>
    <t>Tālr. 64331831</t>
  </si>
  <si>
    <t>Sandra.Strele@lm.gov.lv</t>
  </si>
  <si>
    <t>Marika Baumgarte</t>
  </si>
  <si>
    <t>Tālr. 67 021 674</t>
  </si>
  <si>
    <t>marika.baumgarte@lm.gov.lv</t>
  </si>
  <si>
    <t>5=3+4</t>
  </si>
  <si>
    <t>Tiesību akta projekta "Par apropriācijas pārdali neatliekamu
 un nozīmīgu pasākumu īstenošanai labklājības nozarē" anotācijai</t>
  </si>
  <si>
    <t>jūlijs</t>
  </si>
  <si>
    <t>pakalpojuma saņēmēju skaits</t>
  </si>
  <si>
    <t>personas kopā*</t>
  </si>
  <si>
    <t>6=7/5</t>
  </si>
  <si>
    <t>Vidējās izmaksas klientam, euro**</t>
  </si>
  <si>
    <t>plāns</t>
  </si>
  <si>
    <t>Pakalpojumam pieejamais finansējums 2026. gadā</t>
  </si>
  <si>
    <t>norēķins par 2025.g. decembri</t>
  </si>
  <si>
    <t>norēķins par 2026.g. janvāri</t>
  </si>
  <si>
    <t>norēķins par 2026.g. februāri</t>
  </si>
  <si>
    <t>norēķins par 2026.g. martu</t>
  </si>
  <si>
    <t>norēķins par 2026.g. aprīli</t>
  </si>
  <si>
    <t>norēķins par 2026.g. maiju</t>
  </si>
  <si>
    <t>norēķins par 2026.g. jūniju</t>
  </si>
  <si>
    <t>norēķins par 2026.g. jūliju</t>
  </si>
  <si>
    <t>norēķins par 2026.g. augustu</t>
  </si>
  <si>
    <t>norēķins par 2026.g. septembri</t>
  </si>
  <si>
    <t>norēķins par 2026.g. oktobri</t>
  </si>
  <si>
    <t>norēķins par 2026.g. novembri</t>
  </si>
  <si>
    <t xml:space="preserve">** Izdevumi vidēji uz 1 pakalpojuma saņēmēju periodam 2026. gada augusts - 2026. gada novembris plānots atbilstoši vidējām pakalpojuma izmaksām uz  1 personu periodā 2026. gada maijs - 2026. gada jūlijs (pēdējo 3 mēnešu vidējās izmaksas). </t>
  </si>
  <si>
    <t>Vidēji/ KOPĀ gadā</t>
  </si>
  <si>
    <t>*Pakalpojumu saņēmēju skaits periodā 2026. gada augusts - 2026. gada novembris plānots atbilstoši  pakalpojumu saņēmēju skaitam 2026. gada jūlijā.</t>
  </si>
  <si>
    <t xml:space="preserve"> Sociālās rehabilitācijas pakalpojuma vardarbību veikušām pilngadīgām personām 
plānotā izpilde 2026. gadā</t>
  </si>
  <si>
    <t>naudas plūsma, euro</t>
  </si>
  <si>
    <t>Plānotā finansējuma prognozējamais atlikums</t>
  </si>
  <si>
    <t>2.pielikums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</si>
</sst>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8"/>
      <color theme="1"/>
      <name val="Times New Roman"/>
      <family val="1"/>
      <charset val="186"/>
    </font>
    <font>
      <i/>
      <sz val="8"/>
      <color theme="1"/>
      <name val="Times New Roman"/>
      <family val="1"/>
      <charset val="186"/>
    </font>
    <font>
      <sz val="11"/>
      <color rgb="FF0070C0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8"/>
      <color rgb="FF000000"/>
      <name val="Times New Roman"/>
      <family val="1"/>
      <charset val="186"/>
    </font>
    <font>
      <u/>
      <sz val="8"/>
      <color theme="1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i/>
      <sz val="9"/>
      <color theme="1"/>
      <name val="Calibri"/>
      <family val="2"/>
      <charset val="186"/>
      <scheme val="minor"/>
    </font>
    <font>
      <sz val="8"/>
      <name val="Times New Roman"/>
      <family val="1"/>
      <charset val="186"/>
    </font>
    <font>
      <sz val="11"/>
      <name val="Times New Roman"/>
      <family val="1"/>
      <charset val="186"/>
    </font>
    <font>
      <i/>
      <u/>
      <sz val="9"/>
      <color theme="1"/>
      <name val="Calibri"/>
      <family val="2"/>
      <charset val="186"/>
      <scheme val="minor"/>
    </font>
    <font>
      <i/>
      <sz val="8"/>
      <color rgb="FF0070C0"/>
      <name val="Times New Roman"/>
      <family val="1"/>
      <charset val="186"/>
    </font>
    <font>
      <sz val="11"/>
      <color rgb="FF0070C0"/>
      <name val="Calibri"/>
      <family val="2"/>
      <charset val="186"/>
      <scheme val="minor"/>
    </font>
    <font>
      <b/>
      <i/>
      <sz val="11"/>
      <color rgb="FF0070C0"/>
      <name val="Times New Roman"/>
      <family val="1"/>
      <charset val="186"/>
    </font>
    <font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sz val="9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1" fillId="0" borderId="0" applyNumberFormat="0" applyFill="0" applyBorder="0" applyAlignment="0" applyProtection="0"/>
    <xf numFmtId="0" fontId="4" fillId="0" borderId="0"/>
  </cellStyleXfs>
  <cellXfs count="6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/>
    <xf numFmtId="0" fontId="9" fillId="2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6" fillId="0" borderId="1" xfId="0" applyFont="1" applyBorder="1"/>
    <xf numFmtId="0" fontId="5" fillId="0" borderId="0" xfId="0" applyFont="1"/>
    <xf numFmtId="0" fontId="6" fillId="0" borderId="0" xfId="0" applyFont="1"/>
    <xf numFmtId="0" fontId="12" fillId="0" borderId="0" xfId="0" applyFont="1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/>
    <xf numFmtId="0" fontId="15" fillId="0" borderId="0" xfId="0" applyFont="1"/>
    <xf numFmtId="4" fontId="1" fillId="0" borderId="1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3" fontId="0" fillId="0" borderId="0" xfId="0" applyNumberForma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7" fillId="0" borderId="1" xfId="0" applyFont="1" applyBorder="1" applyAlignment="1">
      <alignment horizontal="right"/>
    </xf>
    <xf numFmtId="0" fontId="8" fillId="0" borderId="1" xfId="0" applyFont="1" applyBorder="1"/>
    <xf numFmtId="0" fontId="17" fillId="0" borderId="1" xfId="0" applyFont="1" applyBorder="1" applyAlignment="1">
      <alignment horizontal="center"/>
    </xf>
    <xf numFmtId="4" fontId="17" fillId="0" borderId="1" xfId="0" applyNumberFormat="1" applyFont="1" applyBorder="1" applyAlignment="1">
      <alignment horizontal="right"/>
    </xf>
    <xf numFmtId="3" fontId="17" fillId="0" borderId="1" xfId="0" applyNumberFormat="1" applyFont="1" applyBorder="1" applyAlignment="1">
      <alignment horizontal="center"/>
    </xf>
    <xf numFmtId="0" fontId="18" fillId="0" borderId="0" xfId="0" applyFont="1"/>
    <xf numFmtId="0" fontId="16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19" fillId="0" borderId="1" xfId="0" applyFont="1" applyBorder="1"/>
    <xf numFmtId="0" fontId="19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" fontId="7" fillId="0" borderId="1" xfId="0" applyNumberFormat="1" applyFont="1" applyBorder="1" applyAlignment="1">
      <alignment horizontal="right"/>
    </xf>
    <xf numFmtId="4" fontId="0" fillId="0" borderId="0" xfId="0" applyNumberFormat="1"/>
    <xf numFmtId="4" fontId="0" fillId="0" borderId="1" xfId="0" applyNumberFormat="1" applyBorder="1" applyAlignment="1">
      <alignment horizontal="right"/>
    </xf>
    <xf numFmtId="4" fontId="0" fillId="0" borderId="1" xfId="0" applyNumberFormat="1" applyFont="1" applyBorder="1" applyAlignment="1">
      <alignment horizontal="right"/>
    </xf>
    <xf numFmtId="4" fontId="20" fillId="0" borderId="1" xfId="0" applyNumberFormat="1" applyFont="1" applyBorder="1" applyAlignment="1">
      <alignment horizontal="right"/>
    </xf>
    <xf numFmtId="4" fontId="9" fillId="2" borderId="1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/>
    </xf>
    <xf numFmtId="4" fontId="3" fillId="0" borderId="1" xfId="0" applyNumberFormat="1" applyFont="1" applyBorder="1" applyAlignment="1"/>
    <xf numFmtId="4" fontId="21" fillId="0" borderId="1" xfId="0" applyNumberFormat="1" applyFont="1" applyBorder="1" applyAlignment="1"/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21" fillId="0" borderId="5" xfId="0" applyFont="1" applyBorder="1" applyAlignment="1">
      <alignment horizontal="right"/>
    </xf>
    <xf numFmtId="0" fontId="21" fillId="0" borderId="6" xfId="0" applyFont="1" applyBorder="1" applyAlignment="1">
      <alignment horizontal="right"/>
    </xf>
    <xf numFmtId="0" fontId="21" fillId="0" borderId="7" xfId="0" applyFont="1" applyBorder="1" applyAlignment="1">
      <alignment horizontal="right"/>
    </xf>
    <xf numFmtId="0" fontId="10" fillId="0" borderId="0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/>
    </xf>
    <xf numFmtId="0" fontId="10" fillId="0" borderId="2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right"/>
    </xf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24" fillId="0" borderId="0" xfId="0" applyFont="1" applyAlignment="1">
      <alignment horizontal="right"/>
    </xf>
    <xf numFmtId="0" fontId="24" fillId="0" borderId="0" xfId="0" applyFont="1" applyAlignment="1">
      <alignment horizontal="right" vertical="top" wrapText="1"/>
    </xf>
  </cellXfs>
  <cellStyles count="4">
    <cellStyle name="Hipersaite" xfId="2" builtinId="8"/>
    <cellStyle name="Normal 2" xfId="1" xr:uid="{9C1B3C6B-260A-4AF9-8C49-9E5CF858F003}"/>
    <cellStyle name="Normal 3" xfId="3" xr:uid="{2CABFA29-0254-48CC-B93A-D93A3F6FDEE4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andra.Strele@lm.gov.lv" TargetMode="External"/><Relationship Id="rId1" Type="http://schemas.openxmlformats.org/officeDocument/2006/relationships/hyperlink" Target="mailto:ieva.berzina@lm.gov.lv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2D8A5-9790-4255-A24D-2CF8A3D16000}">
  <dimension ref="A1:K45"/>
  <sheetViews>
    <sheetView tabSelected="1" zoomScale="90" zoomScaleNormal="90" workbookViewId="0">
      <selection activeCell="N20" sqref="N20"/>
    </sheetView>
  </sheetViews>
  <sheetFormatPr defaultRowHeight="14.5" x14ac:dyDescent="0.35"/>
  <cols>
    <col min="1" max="1" width="12.54296875" customWidth="1"/>
    <col min="2" max="2" width="24.54296875" customWidth="1"/>
    <col min="4" max="7" width="11.453125" customWidth="1"/>
    <col min="8" max="8" width="12.453125" customWidth="1"/>
    <col min="11" max="11" width="10" bestFit="1" customWidth="1"/>
  </cols>
  <sheetData>
    <row r="1" spans="1:11" x14ac:dyDescent="0.35">
      <c r="A1" s="61" t="s">
        <v>52</v>
      </c>
      <c r="B1" s="61"/>
      <c r="C1" s="61"/>
      <c r="D1" s="61"/>
      <c r="E1" s="61"/>
      <c r="F1" s="61"/>
      <c r="G1" s="61"/>
      <c r="H1" s="61"/>
    </row>
    <row r="2" spans="1:11" ht="14.5" customHeight="1" x14ac:dyDescent="0.35">
      <c r="A2" s="62" t="s">
        <v>26</v>
      </c>
      <c r="B2" s="62"/>
      <c r="C2" s="62"/>
      <c r="D2" s="62"/>
      <c r="E2" s="62"/>
      <c r="F2" s="62"/>
      <c r="G2" s="62"/>
      <c r="H2" s="62"/>
    </row>
    <row r="3" spans="1:11" x14ac:dyDescent="0.35">
      <c r="A3" s="62"/>
      <c r="B3" s="62"/>
      <c r="C3" s="62"/>
      <c r="D3" s="62"/>
      <c r="E3" s="62"/>
      <c r="F3" s="62"/>
      <c r="G3" s="62"/>
      <c r="H3" s="62"/>
    </row>
    <row r="4" spans="1:11" s="1" customFormat="1" ht="37.5" customHeight="1" x14ac:dyDescent="0.3">
      <c r="A4" s="52" t="s">
        <v>49</v>
      </c>
      <c r="B4" s="52"/>
      <c r="C4" s="52"/>
      <c r="D4" s="52"/>
      <c r="E4" s="52"/>
      <c r="F4" s="52"/>
      <c r="G4" s="52"/>
      <c r="H4" s="52"/>
    </row>
    <row r="5" spans="1:11" x14ac:dyDescent="0.35">
      <c r="A5" s="53" t="s">
        <v>12</v>
      </c>
      <c r="B5" s="53"/>
      <c r="C5" s="54" t="s">
        <v>11</v>
      </c>
      <c r="D5" s="53" t="s">
        <v>15</v>
      </c>
      <c r="E5" s="53"/>
      <c r="F5" s="53"/>
      <c r="G5" s="53"/>
      <c r="H5" s="53"/>
    </row>
    <row r="6" spans="1:11" ht="17.5" customHeight="1" x14ac:dyDescent="0.35">
      <c r="A6" s="53"/>
      <c r="B6" s="53"/>
      <c r="C6" s="54"/>
      <c r="D6" s="16" t="s">
        <v>13</v>
      </c>
      <c r="E6" s="16" t="s">
        <v>14</v>
      </c>
      <c r="F6" s="55" t="s">
        <v>29</v>
      </c>
      <c r="G6" s="56" t="s">
        <v>31</v>
      </c>
      <c r="H6" s="55" t="s">
        <v>50</v>
      </c>
    </row>
    <row r="7" spans="1:11" ht="22" x14ac:dyDescent="0.35">
      <c r="A7" s="53"/>
      <c r="B7" s="53"/>
      <c r="C7" s="54"/>
      <c r="D7" s="21" t="s">
        <v>28</v>
      </c>
      <c r="E7" s="21" t="s">
        <v>28</v>
      </c>
      <c r="F7" s="55"/>
      <c r="G7" s="57"/>
      <c r="H7" s="55"/>
    </row>
    <row r="8" spans="1:11" ht="17.149999999999999" customHeight="1" x14ac:dyDescent="0.35">
      <c r="A8" s="50">
        <v>1</v>
      </c>
      <c r="B8" s="50"/>
      <c r="C8" s="29">
        <v>2</v>
      </c>
      <c r="D8" s="18">
        <v>3</v>
      </c>
      <c r="E8" s="18">
        <v>4</v>
      </c>
      <c r="F8" s="18" t="s">
        <v>25</v>
      </c>
      <c r="G8" s="18" t="s">
        <v>30</v>
      </c>
      <c r="H8" s="18">
        <v>7</v>
      </c>
    </row>
    <row r="9" spans="1:11" ht="20.149999999999999" customHeight="1" x14ac:dyDescent="0.35">
      <c r="A9" s="2" t="s">
        <v>16</v>
      </c>
      <c r="B9" s="7" t="s">
        <v>34</v>
      </c>
      <c r="C9" s="20" t="s">
        <v>10</v>
      </c>
      <c r="D9" s="22">
        <v>40</v>
      </c>
      <c r="E9" s="22">
        <v>51</v>
      </c>
      <c r="F9" s="22">
        <f>SUM(D9:E9)</f>
        <v>91</v>
      </c>
      <c r="G9" s="36">
        <f>ROUND(H9/F9,2)</f>
        <v>1378.82</v>
      </c>
      <c r="H9" s="15">
        <v>125472.53</v>
      </c>
    </row>
    <row r="10" spans="1:11" ht="20.149999999999999" customHeight="1" x14ac:dyDescent="0.35">
      <c r="A10" s="2" t="s">
        <v>0</v>
      </c>
      <c r="B10" s="8" t="s">
        <v>35</v>
      </c>
      <c r="C10" s="20" t="s">
        <v>10</v>
      </c>
      <c r="D10" s="3">
        <v>42</v>
      </c>
      <c r="E10" s="3">
        <v>53</v>
      </c>
      <c r="F10" s="3">
        <f t="shared" ref="F10:F16" si="0">D10+E10</f>
        <v>95</v>
      </c>
      <c r="G10" s="36">
        <f>ROUND(H10/F10,2)</f>
        <v>1125.77</v>
      </c>
      <c r="H10" s="15">
        <v>106947.77</v>
      </c>
    </row>
    <row r="11" spans="1:11" ht="20.149999999999999" customHeight="1" x14ac:dyDescent="0.35">
      <c r="A11" s="2" t="s">
        <v>1</v>
      </c>
      <c r="B11" s="8" t="s">
        <v>36</v>
      </c>
      <c r="C11" s="20" t="s">
        <v>10</v>
      </c>
      <c r="D11" s="3">
        <v>46</v>
      </c>
      <c r="E11" s="3">
        <v>39</v>
      </c>
      <c r="F11" s="3">
        <f t="shared" si="0"/>
        <v>85</v>
      </c>
      <c r="G11" s="36">
        <f>ROUND(H11/F11,2)</f>
        <v>686.14</v>
      </c>
      <c r="H11" s="15">
        <v>58321.49</v>
      </c>
      <c r="I11" s="14"/>
    </row>
    <row r="12" spans="1:11" ht="20.149999999999999" customHeight="1" x14ac:dyDescent="0.35">
      <c r="A12" s="23" t="s">
        <v>2</v>
      </c>
      <c r="B12" s="24" t="s">
        <v>37</v>
      </c>
      <c r="C12" s="17" t="s">
        <v>10</v>
      </c>
      <c r="D12" s="25">
        <v>69</v>
      </c>
      <c r="E12" s="25">
        <v>63</v>
      </c>
      <c r="F12" s="25">
        <f t="shared" si="0"/>
        <v>132</v>
      </c>
      <c r="G12" s="36">
        <f t="shared" ref="G12:G15" si="1">ROUND(H12/F12,2)</f>
        <v>1900.01</v>
      </c>
      <c r="H12" s="26">
        <v>250800.7</v>
      </c>
      <c r="I12" s="14"/>
    </row>
    <row r="13" spans="1:11" ht="20.149999999999999" customHeight="1" x14ac:dyDescent="0.35">
      <c r="A13" s="23" t="s">
        <v>3</v>
      </c>
      <c r="B13" s="24" t="s">
        <v>38</v>
      </c>
      <c r="C13" s="17" t="s">
        <v>10</v>
      </c>
      <c r="D13" s="27">
        <v>56</v>
      </c>
      <c r="E13" s="27">
        <v>66</v>
      </c>
      <c r="F13" s="27">
        <f t="shared" si="0"/>
        <v>122</v>
      </c>
      <c r="G13" s="36">
        <f>ROUND(H13/F13,2)</f>
        <v>1186.5899999999999</v>
      </c>
      <c r="H13" s="26">
        <v>144763.38</v>
      </c>
    </row>
    <row r="14" spans="1:11" ht="20.149999999999999" customHeight="1" x14ac:dyDescent="0.35">
      <c r="A14" s="23" t="s">
        <v>4</v>
      </c>
      <c r="B14" s="24" t="s">
        <v>39</v>
      </c>
      <c r="C14" s="17" t="s">
        <v>10</v>
      </c>
      <c r="D14" s="25">
        <v>44</v>
      </c>
      <c r="E14" s="25">
        <v>64</v>
      </c>
      <c r="F14" s="25">
        <f t="shared" si="0"/>
        <v>108</v>
      </c>
      <c r="G14" s="37">
        <f t="shared" si="1"/>
        <v>1236.18</v>
      </c>
      <c r="H14" s="26">
        <v>133507.37</v>
      </c>
      <c r="I14" s="28"/>
      <c r="K14" s="35"/>
    </row>
    <row r="15" spans="1:11" ht="20.149999999999999" customHeight="1" x14ac:dyDescent="0.35">
      <c r="A15" s="23" t="s">
        <v>27</v>
      </c>
      <c r="B15" s="24" t="s">
        <v>40</v>
      </c>
      <c r="C15" s="17" t="s">
        <v>10</v>
      </c>
      <c r="D15" s="25">
        <v>45</v>
      </c>
      <c r="E15" s="25">
        <v>46</v>
      </c>
      <c r="F15" s="25">
        <f t="shared" si="0"/>
        <v>91</v>
      </c>
      <c r="G15" s="37">
        <f t="shared" si="1"/>
        <v>1089.27</v>
      </c>
      <c r="H15" s="26">
        <v>99123.42</v>
      </c>
      <c r="I15" s="14"/>
    </row>
    <row r="16" spans="1:11" ht="20.149999999999999" customHeight="1" x14ac:dyDescent="0.35">
      <c r="A16" s="23" t="s">
        <v>5</v>
      </c>
      <c r="B16" s="24" t="s">
        <v>41</v>
      </c>
      <c r="C16" s="17" t="s">
        <v>10</v>
      </c>
      <c r="D16" s="25">
        <v>56</v>
      </c>
      <c r="E16" s="25">
        <v>56</v>
      </c>
      <c r="F16" s="25">
        <f t="shared" si="0"/>
        <v>112</v>
      </c>
      <c r="G16" s="37">
        <f>ROUND(H16/F16,2)</f>
        <v>1399.75</v>
      </c>
      <c r="H16" s="26">
        <v>156772.32</v>
      </c>
    </row>
    <row r="17" spans="1:10" ht="20.149999999999999" customHeight="1" x14ac:dyDescent="0.35">
      <c r="A17" s="30" t="s">
        <v>6</v>
      </c>
      <c r="B17" s="31" t="s">
        <v>42</v>
      </c>
      <c r="C17" s="32" t="s">
        <v>32</v>
      </c>
      <c r="D17" s="33">
        <f>D16</f>
        <v>56</v>
      </c>
      <c r="E17" s="33">
        <f>E16</f>
        <v>56</v>
      </c>
      <c r="F17" s="33">
        <f>SUM(D17:E17)</f>
        <v>112</v>
      </c>
      <c r="G17" s="38">
        <f>AVERAGE(G14:G16)</f>
        <v>1241.7333333333333</v>
      </c>
      <c r="H17" s="34">
        <f>F17*G17</f>
        <v>139074.13333333333</v>
      </c>
    </row>
    <row r="18" spans="1:10" ht="20.149999999999999" customHeight="1" x14ac:dyDescent="0.35">
      <c r="A18" s="30" t="s">
        <v>7</v>
      </c>
      <c r="B18" s="31" t="s">
        <v>43</v>
      </c>
      <c r="C18" s="32" t="s">
        <v>32</v>
      </c>
      <c r="D18" s="33">
        <f>D17</f>
        <v>56</v>
      </c>
      <c r="E18" s="33">
        <f>E17</f>
        <v>56</v>
      </c>
      <c r="F18" s="33">
        <f t="shared" ref="F18:F20" si="2">SUM(D18:E18)</f>
        <v>112</v>
      </c>
      <c r="G18" s="38">
        <f>G17</f>
        <v>1241.7333333333333</v>
      </c>
      <c r="H18" s="34">
        <f t="shared" ref="H18:H20" si="3">F18*G18</f>
        <v>139074.13333333333</v>
      </c>
    </row>
    <row r="19" spans="1:10" ht="20.149999999999999" customHeight="1" x14ac:dyDescent="0.35">
      <c r="A19" s="30" t="s">
        <v>8</v>
      </c>
      <c r="B19" s="31" t="s">
        <v>44</v>
      </c>
      <c r="C19" s="32" t="s">
        <v>32</v>
      </c>
      <c r="D19" s="33">
        <f t="shared" ref="D19:E20" si="4">D18</f>
        <v>56</v>
      </c>
      <c r="E19" s="33">
        <f t="shared" si="4"/>
        <v>56</v>
      </c>
      <c r="F19" s="33">
        <f t="shared" si="2"/>
        <v>112</v>
      </c>
      <c r="G19" s="38">
        <f>G18</f>
        <v>1241.7333333333333</v>
      </c>
      <c r="H19" s="34">
        <f t="shared" si="3"/>
        <v>139074.13333333333</v>
      </c>
    </row>
    <row r="20" spans="1:10" ht="20.149999999999999" customHeight="1" x14ac:dyDescent="0.35">
      <c r="A20" s="30" t="s">
        <v>9</v>
      </c>
      <c r="B20" s="31" t="s">
        <v>45</v>
      </c>
      <c r="C20" s="32" t="s">
        <v>32</v>
      </c>
      <c r="D20" s="33">
        <f t="shared" si="4"/>
        <v>56</v>
      </c>
      <c r="E20" s="33">
        <f t="shared" si="4"/>
        <v>56</v>
      </c>
      <c r="F20" s="33">
        <f t="shared" si="2"/>
        <v>112</v>
      </c>
      <c r="G20" s="38">
        <f>G19</f>
        <v>1241.7333333333333</v>
      </c>
      <c r="H20" s="34">
        <f t="shared" si="3"/>
        <v>139074.13333333333</v>
      </c>
    </row>
    <row r="21" spans="1:10" ht="20.149999999999999" customHeight="1" x14ac:dyDescent="0.35">
      <c r="A21" s="58" t="s">
        <v>47</v>
      </c>
      <c r="B21" s="59"/>
      <c r="C21" s="60"/>
      <c r="D21" s="6">
        <f>ROUND(AVERAGE(D9:D20),0)</f>
        <v>52</v>
      </c>
      <c r="E21" s="6">
        <f>ROUND(AVERAGE(E9:E20),0)</f>
        <v>55</v>
      </c>
      <c r="F21" s="6">
        <f>ROUND(AVERAGE(F9:F20),0)</f>
        <v>107</v>
      </c>
      <c r="G21" s="39">
        <f>ROUND(AVERAGE(G9:G20),2)</f>
        <v>1247.46</v>
      </c>
      <c r="H21" s="40">
        <f>ROUNDUP(SUM(H9:H20),0)</f>
        <v>1632006</v>
      </c>
    </row>
    <row r="22" spans="1:10" x14ac:dyDescent="0.35">
      <c r="A22" s="43" t="s">
        <v>33</v>
      </c>
      <c r="B22" s="44"/>
      <c r="C22" s="44"/>
      <c r="D22" s="44"/>
      <c r="E22" s="44"/>
      <c r="F22" s="44"/>
      <c r="G22" s="45"/>
      <c r="H22" s="41">
        <v>1752380</v>
      </c>
    </row>
    <row r="23" spans="1:10" x14ac:dyDescent="0.35">
      <c r="A23" s="46" t="s">
        <v>51</v>
      </c>
      <c r="B23" s="47"/>
      <c r="C23" s="47"/>
      <c r="D23" s="47"/>
      <c r="E23" s="47"/>
      <c r="F23" s="47"/>
      <c r="G23" s="48"/>
      <c r="H23" s="42">
        <f>H22-H21</f>
        <v>120374</v>
      </c>
    </row>
    <row r="24" spans="1:10" x14ac:dyDescent="0.35">
      <c r="A24" s="51"/>
      <c r="B24" s="51"/>
      <c r="C24" s="51"/>
      <c r="D24" s="51"/>
      <c r="E24" s="51"/>
      <c r="F24" s="51"/>
      <c r="G24" s="51"/>
      <c r="H24" s="51"/>
    </row>
    <row r="25" spans="1:10" ht="31" customHeight="1" x14ac:dyDescent="0.35">
      <c r="A25" s="49" t="s">
        <v>48</v>
      </c>
      <c r="B25" s="49"/>
      <c r="C25" s="49"/>
      <c r="D25" s="49"/>
      <c r="E25" s="49"/>
      <c r="F25" s="49"/>
      <c r="G25" s="49"/>
      <c r="H25" s="49"/>
    </row>
    <row r="26" spans="1:10" ht="31" customHeight="1" x14ac:dyDescent="0.35">
      <c r="A26" s="49" t="s">
        <v>46</v>
      </c>
      <c r="B26" s="49"/>
      <c r="C26" s="49"/>
      <c r="D26" s="49"/>
      <c r="E26" s="49"/>
      <c r="F26" s="49"/>
      <c r="G26" s="49"/>
      <c r="H26" s="49"/>
      <c r="J26" s="19"/>
    </row>
    <row r="27" spans="1:10" x14ac:dyDescent="0.35">
      <c r="A27" s="1"/>
      <c r="B27" s="1"/>
      <c r="C27" s="4"/>
      <c r="D27" s="1"/>
      <c r="E27" s="1"/>
      <c r="F27" s="1"/>
      <c r="G27" s="1"/>
      <c r="H27" s="1"/>
    </row>
    <row r="28" spans="1:10" s="1" customFormat="1" ht="14" x14ac:dyDescent="0.3">
      <c r="C28" s="4"/>
      <c r="F28" s="5"/>
      <c r="G28" s="5"/>
    </row>
    <row r="29" spans="1:10" s="9" customFormat="1" ht="10.5" x14ac:dyDescent="0.25">
      <c r="A29" s="11" t="s">
        <v>22</v>
      </c>
      <c r="C29" s="4"/>
      <c r="F29" s="10"/>
      <c r="G29" s="10"/>
    </row>
    <row r="30" spans="1:10" s="9" customFormat="1" ht="10.5" x14ac:dyDescent="0.25">
      <c r="A30" s="9" t="s">
        <v>18</v>
      </c>
    </row>
    <row r="31" spans="1:10" s="9" customFormat="1" ht="10.5" x14ac:dyDescent="0.25">
      <c r="A31" s="9" t="s">
        <v>19</v>
      </c>
    </row>
    <row r="32" spans="1:10" s="9" customFormat="1" ht="10.5" x14ac:dyDescent="0.25">
      <c r="A32" s="11" t="s">
        <v>23</v>
      </c>
    </row>
    <row r="33" spans="1:1" s="9" customFormat="1" ht="10.5" x14ac:dyDescent="0.25">
      <c r="A33" s="12" t="s">
        <v>24</v>
      </c>
    </row>
    <row r="34" spans="1:1" s="9" customFormat="1" ht="10.5" x14ac:dyDescent="0.25"/>
    <row r="35" spans="1:1" s="9" customFormat="1" ht="10.5" x14ac:dyDescent="0.25"/>
    <row r="36" spans="1:1" s="9" customFormat="1" ht="10.5" x14ac:dyDescent="0.25">
      <c r="A36" s="9" t="s">
        <v>17</v>
      </c>
    </row>
    <row r="37" spans="1:1" s="9" customFormat="1" ht="10.5" x14ac:dyDescent="0.25">
      <c r="A37" s="9" t="s">
        <v>18</v>
      </c>
    </row>
    <row r="38" spans="1:1" s="9" customFormat="1" ht="10.5" x14ac:dyDescent="0.25">
      <c r="A38" s="9" t="s">
        <v>19</v>
      </c>
    </row>
    <row r="39" spans="1:1" s="9" customFormat="1" ht="10.5" x14ac:dyDescent="0.25">
      <c r="A39" s="9" t="s">
        <v>20</v>
      </c>
    </row>
    <row r="40" spans="1:1" s="9" customFormat="1" ht="10.5" x14ac:dyDescent="0.25">
      <c r="A40" s="13" t="s">
        <v>21</v>
      </c>
    </row>
    <row r="41" spans="1:1" s="9" customFormat="1" ht="10.5" x14ac:dyDescent="0.25"/>
    <row r="42" spans="1:1" s="9" customFormat="1" ht="10.5" x14ac:dyDescent="0.25"/>
    <row r="43" spans="1:1" s="1" customFormat="1" ht="14" x14ac:dyDescent="0.3"/>
    <row r="44" spans="1:1" s="1" customFormat="1" ht="14" x14ac:dyDescent="0.3"/>
    <row r="45" spans="1:1" s="1" customFormat="1" ht="14" x14ac:dyDescent="0.3"/>
  </sheetData>
  <mergeCells count="16">
    <mergeCell ref="A26:H26"/>
    <mergeCell ref="A8:B8"/>
    <mergeCell ref="A24:H24"/>
    <mergeCell ref="A4:H4"/>
    <mergeCell ref="A5:B7"/>
    <mergeCell ref="C5:C7"/>
    <mergeCell ref="D5:H5"/>
    <mergeCell ref="F6:F7"/>
    <mergeCell ref="H6:H7"/>
    <mergeCell ref="G6:G7"/>
    <mergeCell ref="A21:C21"/>
    <mergeCell ref="A1:H1"/>
    <mergeCell ref="A2:H3"/>
    <mergeCell ref="A22:G22"/>
    <mergeCell ref="A23:G23"/>
    <mergeCell ref="A25:H25"/>
  </mergeCells>
  <hyperlinks>
    <hyperlink ref="A33" r:id="rId1" display="mailto:ieva.berzina@lm.gov.lv" xr:uid="{FEAA9A82-4234-4D37-AA4D-6435BD810CDA}"/>
    <hyperlink ref="A40" r:id="rId2" xr:uid="{74F56E69-EE48-4284-A705-77F7743697C3}"/>
  </hyperlinks>
  <pageMargins left="0.7" right="0.7" top="0.75" bottom="0.75" header="0.3" footer="0.3"/>
  <pageSetup paperSize="9" orientation="portrait" verticalDpi="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2026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Lismente</dc:creator>
  <cp:lastModifiedBy>Sandra Strēle</cp:lastModifiedBy>
  <cp:lastPrinted>2024-08-19T17:28:04Z</cp:lastPrinted>
  <dcterms:created xsi:type="dcterms:W3CDTF">2024-08-13T06:55:19Z</dcterms:created>
  <dcterms:modified xsi:type="dcterms:W3CDTF">2026-09-05T13:29:41Z</dcterms:modified>
</cp:coreProperties>
</file>