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file-itd-01.lm.local\LRLMSharedFolders$\FAD\FVD\Apropriacija\2026_gads\APRO_2026_AUGUSTS\Aprēķini\Pielikumi_anotācijai_APRO\"/>
    </mc:Choice>
  </mc:AlternateContent>
  <xr:revisionPtr revIDLastSave="0" documentId="13_ncr:1_{93C80559-0319-42A5-A616-1352677B4D46}" xr6:coauthVersionLast="47" xr6:coauthVersionMax="47" xr10:uidLastSave="{00000000-0000-0000-0000-000000000000}"/>
  <bookViews>
    <workbookView xWindow="-28920" yWindow="-120" windowWidth="29040" windowHeight="15720" xr2:uid="{375D7F21-19DE-4EC7-8E13-F568E462DC0C}"/>
  </bookViews>
  <sheets>
    <sheet name="Vardarbībā_cietušie_pilngad"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1" i="5" l="1"/>
  <c r="J25" i="5"/>
  <c r="G17" i="5"/>
  <c r="D17" i="5"/>
  <c r="D18" i="5" s="1"/>
  <c r="D19" i="5" s="1"/>
  <c r="D20" i="5" s="1"/>
  <c r="J16" i="5"/>
  <c r="J9" i="5"/>
  <c r="G21" i="5"/>
  <c r="F16" i="5"/>
  <c r="I16" i="5"/>
  <c r="D21" i="5" l="1"/>
  <c r="G18" i="5"/>
  <c r="G19" i="5" s="1"/>
  <c r="G20" i="5" s="1"/>
  <c r="J15" i="5"/>
  <c r="F15" i="5"/>
  <c r="I15" i="5"/>
  <c r="F14" i="5" l="1"/>
  <c r="F17" i="5" s="1"/>
  <c r="E17" i="5" s="1"/>
  <c r="I10" i="5"/>
  <c r="I11" i="5"/>
  <c r="I12" i="5"/>
  <c r="I13" i="5"/>
  <c r="I14" i="5"/>
  <c r="I17" i="5" s="1"/>
  <c r="H17" i="5" s="1"/>
  <c r="F12" i="5" l="1"/>
  <c r="F13" i="5"/>
  <c r="F9" i="5" l="1"/>
  <c r="J14" i="5" l="1"/>
  <c r="J13" i="5"/>
  <c r="J12" i="5"/>
  <c r="J11" i="5"/>
  <c r="F11" i="5"/>
  <c r="J10" i="5"/>
  <c r="F10" i="5"/>
  <c r="F21" i="5" s="1"/>
  <c r="I9" i="5"/>
  <c r="I21" i="5" s="1"/>
  <c r="F18" i="5" l="1"/>
  <c r="I18" i="5"/>
  <c r="I19" i="5" l="1"/>
  <c r="H18" i="5"/>
  <c r="J17" i="5"/>
  <c r="F19" i="5"/>
  <c r="E18" i="5"/>
  <c r="J18" i="5" l="1"/>
  <c r="F20" i="5"/>
  <c r="E20" i="5" s="1"/>
  <c r="E19" i="5"/>
  <c r="I20" i="5"/>
  <c r="H20" i="5" s="1"/>
  <c r="H19" i="5"/>
  <c r="H21" i="5" s="1"/>
  <c r="J19" i="5" l="1"/>
  <c r="E21" i="5"/>
  <c r="J20" i="5"/>
  <c r="J23" i="5" l="1"/>
</calcChain>
</file>

<file path=xl/sharedStrings.xml><?xml version="1.0" encoding="utf-8"?>
<sst xmlns="http://schemas.openxmlformats.org/spreadsheetml/2006/main" count="77" uniqueCount="57">
  <si>
    <t>februāris</t>
  </si>
  <si>
    <t>marts</t>
  </si>
  <si>
    <t>aprīlis</t>
  </si>
  <si>
    <t>jūlijs</t>
  </si>
  <si>
    <t>augusts</t>
  </si>
  <si>
    <t>septembris</t>
  </si>
  <si>
    <t>oktobris</t>
  </si>
  <si>
    <t>novembris</t>
  </si>
  <si>
    <t>decembris</t>
  </si>
  <si>
    <t>fakts</t>
  </si>
  <si>
    <t>plāns</t>
  </si>
  <si>
    <t>periods</t>
  </si>
  <si>
    <t>euro</t>
  </si>
  <si>
    <t>5=4/3</t>
  </si>
  <si>
    <t>8=7/6</t>
  </si>
  <si>
    <t xml:space="preserve">Starpība </t>
  </si>
  <si>
    <t>Vardarbībā cietušo SR</t>
  </si>
  <si>
    <t>Augsta riska pakalpojums</t>
  </si>
  <si>
    <t>Pamat pakalpojums</t>
  </si>
  <si>
    <t>finansējums (Naudas plūsma)</t>
  </si>
  <si>
    <t xml:space="preserve">janvāris </t>
  </si>
  <si>
    <t>saņēmēju skaits*</t>
  </si>
  <si>
    <t>Sandra Strēle</t>
  </si>
  <si>
    <t>Labklājības ministrija</t>
  </si>
  <si>
    <t>Finanšu vadības departaments</t>
  </si>
  <si>
    <t>Tālr. 64331831</t>
  </si>
  <si>
    <t>Sandra.Strele@lm.gov.lv</t>
  </si>
  <si>
    <t>Marika Baumgarte</t>
  </si>
  <si>
    <t>Tālr. 67 021 674</t>
  </si>
  <si>
    <t>marika.baumgarte@lm.gov.lv</t>
  </si>
  <si>
    <t>finansējums 
(Naudas plūsma)</t>
  </si>
  <si>
    <t>Tiesību akta projekta "Par apropriācijas pārdali neatliekamu
 un nozīmīgu pasākumu īstenošanai labklājības nozarē" anotācijai</t>
  </si>
  <si>
    <t>Pakalpojuma izmaksu pieaugums pret iepriekšējo gadu, %</t>
  </si>
  <si>
    <t xml:space="preserve"> Sociālās rehabilitācijas pakalpojuma no vardarbības cietušām pilngadīgām personām plānotā izpilde 2026. gadā</t>
  </si>
  <si>
    <t>norēķins par 2025.g. decembri</t>
  </si>
  <si>
    <t>norēķins par 2026.g. janvāri</t>
  </si>
  <si>
    <t>norēķins par 2026.g. februāri</t>
  </si>
  <si>
    <t>norēķins par 2026.g. martu</t>
  </si>
  <si>
    <t>norēķins par 2026.g. aprīli</t>
  </si>
  <si>
    <t>norēķins par 2026.g. maiju</t>
  </si>
  <si>
    <t>norēķins par 2026.g. jūniju</t>
  </si>
  <si>
    <t>norēķins par 2026.g. jūliju</t>
  </si>
  <si>
    <t>norēķins par 2026.g. augustu</t>
  </si>
  <si>
    <t>norēķins par 2026.g. septembri</t>
  </si>
  <si>
    <t>norēķins par 2026.g. oktobri</t>
  </si>
  <si>
    <t>norēķins par 2026.g. novembri</t>
  </si>
  <si>
    <t>Pakalpojuma izpilde 2025.g.</t>
  </si>
  <si>
    <t>maijs***</t>
  </si>
  <si>
    <t>statuss  *****</t>
  </si>
  <si>
    <t>Pakalpojumam pieejamais finansējums 2026. gadā</t>
  </si>
  <si>
    <t>jūnijs</t>
  </si>
  <si>
    <t>Vidēji/ KOPĀ</t>
  </si>
  <si>
    <t>vidēji uz vienu pakalpojuma saņēmēju**</t>
  </si>
  <si>
    <t xml:space="preserve">**Izdevumi vidēji uz 1 pakalpojumu saņēmēju mēnesī periodā 2026. gada augusts - 2026. gada novembris atbilstoši vidējām pakalpojuma izmaksām uz 1 pakalpojuma saņēmēju periodā 2026. gada maijs - 2026. gada jūlijs (iepriekšējo 3 mēn vidējais rādītājs). </t>
  </si>
  <si>
    <t>*** Izmaksas maijā ir lielākas, jo Rīgas pašvaldības atkaites iesniegšana kavējās, kā rezultātā personu skaits atbilst periodam, bet izmaksdas par izdevumiem Rīgas pašvaldībai maijā ir par martu un aprīli.</t>
  </si>
  <si>
    <t>* personu skaitu nevar skaitīt kopā, jo tie nav unikālie dati (persona augsta riska pakalpojumu saņem pēc saņemta pamatpakalpojuma un persona vienlaicīgi var būt vienā un tajā pašā periodā gan pie pamatpakalpojuma gan augsta riska pakalpojuma, kā arī augsta riska pakalpojumu viena un tā pati persona saņem katru mēnesi līdz pakalpojuma pabeigšanai).
Pakalpojumu saņēmēju skaits vidēji mēnesī periodā 2026. gada augusts - 2026. gada novembris plānots atbilstoši pakalpojuma izpildes rādītājiem iepriekšējos 3 mēnešos (2026. gada maijs - 2026. gada jūlijs).</t>
  </si>
  <si>
    <t>3.pielikums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</si>
</sst>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theme="1"/>
      <name val="Calibri"/>
      <family val="2"/>
      <charset val="186"/>
      <scheme val="minor"/>
    </font>
    <font>
      <sz val="11"/>
      <color theme="1"/>
      <name val="Times New Roman"/>
      <family val="1"/>
      <charset val="186"/>
    </font>
    <font>
      <sz val="11"/>
      <name val="Times New Roman"/>
      <family val="1"/>
      <charset val="186"/>
    </font>
    <font>
      <i/>
      <sz val="11"/>
      <color theme="1"/>
      <name val="Times New Roman"/>
      <family val="1"/>
      <charset val="186"/>
    </font>
    <font>
      <b/>
      <sz val="11"/>
      <color theme="1"/>
      <name val="Times New Roman"/>
      <family val="1"/>
      <charset val="186"/>
    </font>
    <font>
      <sz val="10"/>
      <name val="Arial"/>
      <family val="2"/>
      <charset val="186"/>
    </font>
    <font>
      <i/>
      <sz val="11"/>
      <name val="Times New Roman"/>
      <family val="1"/>
      <charset val="186"/>
    </font>
    <font>
      <sz val="8"/>
      <color theme="1"/>
      <name val="Times New Roman"/>
      <family val="1"/>
      <charset val="186"/>
    </font>
    <font>
      <i/>
      <sz val="8"/>
      <color theme="1"/>
      <name val="Times New Roman"/>
      <family val="1"/>
      <charset val="186"/>
    </font>
    <font>
      <b/>
      <i/>
      <sz val="11"/>
      <color rgb="FFC00000"/>
      <name val="Times New Roman"/>
      <family val="1"/>
      <charset val="186"/>
    </font>
    <font>
      <i/>
      <sz val="8"/>
      <name val="Times New Roman"/>
      <family val="1"/>
      <charset val="186"/>
    </font>
    <font>
      <sz val="7"/>
      <color theme="1"/>
      <name val="Times New Roman"/>
      <family val="1"/>
      <charset val="186"/>
    </font>
    <font>
      <i/>
      <sz val="7"/>
      <color theme="1"/>
      <name val="Times New Roman"/>
      <family val="1"/>
      <charset val="186"/>
    </font>
    <font>
      <b/>
      <i/>
      <u/>
      <sz val="7"/>
      <color theme="1"/>
      <name val="Times New Roman"/>
      <family val="1"/>
      <charset val="186"/>
    </font>
    <font>
      <i/>
      <sz val="9"/>
      <color theme="1"/>
      <name val="Times New Roman"/>
      <family val="1"/>
      <charset val="186"/>
    </font>
    <font>
      <u/>
      <sz val="11"/>
      <color theme="10"/>
      <name val="Calibri"/>
      <family val="2"/>
      <charset val="186"/>
      <scheme val="minor"/>
    </font>
    <font>
      <sz val="8"/>
      <color rgb="FF000000"/>
      <name val="Times New Roman"/>
      <family val="1"/>
      <charset val="186"/>
    </font>
    <font>
      <u/>
      <sz val="8"/>
      <color theme="10"/>
      <name val="Times New Roman"/>
      <family val="1"/>
      <charset val="186"/>
    </font>
    <font>
      <b/>
      <sz val="12"/>
      <color theme="1"/>
      <name val="Times New Roman"/>
      <family val="1"/>
      <charset val="186"/>
    </font>
    <font>
      <sz val="11"/>
      <color rgb="FF00B0F0"/>
      <name val="Times New Roman"/>
      <family val="1"/>
      <charset val="186"/>
    </font>
    <font>
      <i/>
      <sz val="8"/>
      <color rgb="FF00B0F0"/>
      <name val="Times New Roman"/>
      <family val="1"/>
      <charset val="186"/>
    </font>
    <font>
      <i/>
      <sz val="11"/>
      <color rgb="FF00B0F0"/>
      <name val="Times New Roman"/>
      <family val="1"/>
      <charset val="186"/>
    </font>
    <font>
      <b/>
      <sz val="11"/>
      <name val="Times New Roman"/>
      <family val="1"/>
      <charset val="186"/>
    </font>
    <font>
      <b/>
      <i/>
      <sz val="11"/>
      <color theme="0" tint="-0.34998626667073579"/>
      <name val="Times New Roman"/>
      <family val="1"/>
      <charset val="186"/>
    </font>
  </fonts>
  <fills count="3">
    <fill>
      <patternFill patternType="none"/>
    </fill>
    <fill>
      <patternFill patternType="gray125"/>
    </fill>
    <fill>
      <patternFill patternType="solid">
        <fgColor theme="7" tint="0.59999389629810485"/>
        <bgColor indexed="64"/>
      </patternFill>
    </fill>
  </fills>
  <borders count="2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5" fillId="0" borderId="0"/>
    <xf numFmtId="0" fontId="15" fillId="0" borderId="0" applyNumberFormat="0" applyFill="0" applyBorder="0" applyAlignment="0" applyProtection="0"/>
    <xf numFmtId="0" fontId="5" fillId="0" borderId="0"/>
  </cellStyleXfs>
  <cellXfs count="80">
    <xf numFmtId="0" fontId="0" fillId="0" borderId="0" xfId="0"/>
    <xf numFmtId="0" fontId="1" fillId="0" borderId="0" xfId="0" applyFont="1"/>
    <xf numFmtId="0" fontId="8" fillId="0" borderId="0" xfId="0" applyFont="1" applyAlignment="1">
      <alignment horizontal="center"/>
    </xf>
    <xf numFmtId="0" fontId="3" fillId="0" borderId="0" xfId="0" applyFont="1"/>
    <xf numFmtId="0" fontId="10" fillId="0" borderId="1" xfId="0" applyFont="1" applyBorder="1" applyAlignment="1">
      <alignment horizontal="center"/>
    </xf>
    <xf numFmtId="0" fontId="2" fillId="0" borderId="4" xfId="0" applyFont="1" applyBorder="1" applyAlignment="1">
      <alignment horizontal="center"/>
    </xf>
    <xf numFmtId="0" fontId="10" fillId="0" borderId="2" xfId="0" applyFont="1" applyBorder="1" applyAlignment="1">
      <alignment horizontal="left"/>
    </xf>
    <xf numFmtId="0" fontId="8" fillId="0" borderId="2" xfId="0" applyFont="1" applyBorder="1"/>
    <xf numFmtId="0" fontId="2" fillId="0" borderId="4" xfId="0" applyFont="1" applyBorder="1" applyAlignment="1">
      <alignment horizontal="right"/>
    </xf>
    <xf numFmtId="0" fontId="11" fillId="0" borderId="11" xfId="0" applyFont="1" applyBorder="1" applyAlignment="1">
      <alignment horizontal="center" wrapText="1"/>
    </xf>
    <xf numFmtId="0" fontId="11" fillId="0" borderId="3" xfId="0" applyFont="1" applyBorder="1" applyAlignment="1">
      <alignment horizontal="center" wrapText="1"/>
    </xf>
    <xf numFmtId="0" fontId="12" fillId="0" borderId="7" xfId="0" applyFont="1" applyBorder="1" applyAlignment="1">
      <alignment horizontal="center" wrapText="1"/>
    </xf>
    <xf numFmtId="0" fontId="11" fillId="0" borderId="15" xfId="0" applyFont="1" applyBorder="1" applyAlignment="1">
      <alignment horizontal="center" wrapText="1"/>
    </xf>
    <xf numFmtId="0" fontId="13" fillId="0" borderId="4" xfId="0" applyFont="1" applyBorder="1" applyAlignment="1">
      <alignment horizontal="center" wrapText="1"/>
    </xf>
    <xf numFmtId="0" fontId="12" fillId="0" borderId="2" xfId="0" applyFont="1" applyBorder="1" applyAlignment="1">
      <alignment horizontal="center" wrapText="1"/>
    </xf>
    <xf numFmtId="0" fontId="12" fillId="0" borderId="8" xfId="0" applyFont="1" applyBorder="1" applyAlignment="1">
      <alignment horizontal="center" wrapText="1"/>
    </xf>
    <xf numFmtId="0" fontId="12" fillId="0" borderId="15" xfId="0" applyFont="1" applyBorder="1" applyAlignment="1">
      <alignment horizontal="center" wrapText="1"/>
    </xf>
    <xf numFmtId="0" fontId="12" fillId="0" borderId="4" xfId="0" applyFont="1" applyBorder="1" applyAlignment="1">
      <alignment horizontal="center" wrapText="1"/>
    </xf>
    <xf numFmtId="0" fontId="12" fillId="0" borderId="15" xfId="0" applyFont="1" applyFill="1" applyBorder="1" applyAlignment="1">
      <alignment horizontal="center" wrapText="1"/>
    </xf>
    <xf numFmtId="3" fontId="2" fillId="0" borderId="15" xfId="0" applyNumberFormat="1" applyFont="1" applyBorder="1" applyAlignment="1">
      <alignment horizontal="right"/>
    </xf>
    <xf numFmtId="3" fontId="4" fillId="0" borderId="9" xfId="0" applyNumberFormat="1" applyFont="1" applyBorder="1" applyAlignment="1">
      <alignment horizontal="right"/>
    </xf>
    <xf numFmtId="4" fontId="6" fillId="0" borderId="8" xfId="0" applyNumberFormat="1" applyFont="1" applyBorder="1" applyAlignment="1">
      <alignment horizontal="right"/>
    </xf>
    <xf numFmtId="4" fontId="2" fillId="0" borderId="2" xfId="0" applyNumberFormat="1" applyFont="1" applyBorder="1" applyAlignment="1">
      <alignment horizontal="right"/>
    </xf>
    <xf numFmtId="0" fontId="7" fillId="0" borderId="0" xfId="0" applyFont="1"/>
    <xf numFmtId="0" fontId="8" fillId="0" borderId="0" xfId="0" applyFont="1"/>
    <xf numFmtId="0" fontId="16" fillId="0" borderId="0" xfId="0" applyFont="1" applyAlignment="1">
      <alignment vertical="center"/>
    </xf>
    <xf numFmtId="0" fontId="17" fillId="0" borderId="0" xfId="2" applyFont="1" applyAlignment="1">
      <alignment vertical="center"/>
    </xf>
    <xf numFmtId="0" fontId="17" fillId="0" borderId="0" xfId="2" applyFont="1"/>
    <xf numFmtId="0" fontId="12" fillId="0" borderId="1" xfId="0" applyFont="1" applyBorder="1" applyAlignment="1">
      <alignment horizontal="center"/>
    </xf>
    <xf numFmtId="0" fontId="20" fillId="0" borderId="2" xfId="0" applyFont="1" applyBorder="1"/>
    <xf numFmtId="0" fontId="20" fillId="0" borderId="1" xfId="0" applyFont="1" applyBorder="1" applyAlignment="1">
      <alignment horizontal="center"/>
    </xf>
    <xf numFmtId="4" fontId="19" fillId="0" borderId="2" xfId="0" applyNumberFormat="1" applyFont="1" applyBorder="1" applyAlignment="1">
      <alignment horizontal="right"/>
    </xf>
    <xf numFmtId="4" fontId="21" fillId="0" borderId="8" xfId="0" applyNumberFormat="1" applyFont="1" applyBorder="1" applyAlignment="1">
      <alignment horizontal="right"/>
    </xf>
    <xf numFmtId="3" fontId="19" fillId="0" borderId="15" xfId="0" applyNumberFormat="1" applyFont="1" applyBorder="1" applyAlignment="1">
      <alignment horizontal="right"/>
    </xf>
    <xf numFmtId="0" fontId="21" fillId="0" borderId="4" xfId="0" applyFont="1" applyBorder="1" applyAlignment="1">
      <alignment horizontal="right"/>
    </xf>
    <xf numFmtId="0" fontId="2" fillId="0" borderId="4" xfId="0" applyFont="1" applyFill="1" applyBorder="1" applyAlignment="1">
      <alignment horizontal="right"/>
    </xf>
    <xf numFmtId="0" fontId="10" fillId="0" borderId="2" xfId="0" applyFont="1" applyFill="1" applyBorder="1"/>
    <xf numFmtId="0" fontId="10" fillId="0" borderId="1" xfId="0" applyFont="1" applyFill="1" applyBorder="1" applyAlignment="1">
      <alignment horizontal="center"/>
    </xf>
    <xf numFmtId="0" fontId="2" fillId="0" borderId="4" xfId="0" applyFont="1" applyFill="1" applyBorder="1" applyAlignment="1">
      <alignment horizontal="center"/>
    </xf>
    <xf numFmtId="4" fontId="2" fillId="0" borderId="2" xfId="0" applyNumberFormat="1" applyFont="1" applyFill="1" applyBorder="1" applyAlignment="1">
      <alignment horizontal="right"/>
    </xf>
    <xf numFmtId="3" fontId="2" fillId="0" borderId="15" xfId="0" applyNumberFormat="1" applyFont="1" applyFill="1" applyBorder="1" applyAlignment="1">
      <alignment horizontal="right"/>
    </xf>
    <xf numFmtId="0" fontId="10" fillId="0" borderId="2" xfId="0" applyFont="1" applyBorder="1"/>
    <xf numFmtId="0" fontId="22" fillId="2" borderId="12" xfId="0" applyFont="1" applyFill="1" applyBorder="1" applyAlignment="1">
      <alignment horizontal="right"/>
    </xf>
    <xf numFmtId="0" fontId="22" fillId="2" borderId="13" xfId="0" applyFont="1" applyFill="1" applyBorder="1" applyAlignment="1">
      <alignment horizontal="right"/>
    </xf>
    <xf numFmtId="0" fontId="10" fillId="2" borderId="16" xfId="0" applyFont="1" applyFill="1" applyBorder="1" applyAlignment="1">
      <alignment horizontal="center"/>
    </xf>
    <xf numFmtId="4" fontId="22" fillId="2" borderId="13" xfId="0" applyNumberFormat="1" applyFont="1" applyFill="1" applyBorder="1" applyAlignment="1">
      <alignment horizontal="right"/>
    </xf>
    <xf numFmtId="3" fontId="22" fillId="2" borderId="12" xfId="0" applyNumberFormat="1" applyFont="1" applyFill="1" applyBorder="1" applyAlignment="1">
      <alignment horizontal="center"/>
    </xf>
    <xf numFmtId="0" fontId="19" fillId="0" borderId="4" xfId="0" applyFont="1" applyFill="1" applyBorder="1" applyAlignment="1">
      <alignment horizontal="right"/>
    </xf>
    <xf numFmtId="0" fontId="20" fillId="0" borderId="2" xfId="0" applyFont="1" applyFill="1" applyBorder="1"/>
    <xf numFmtId="3" fontId="19" fillId="0" borderId="15" xfId="0" applyNumberFormat="1" applyFont="1" applyFill="1" applyBorder="1" applyAlignment="1">
      <alignment horizontal="right"/>
    </xf>
    <xf numFmtId="0" fontId="21" fillId="0" borderId="4" xfId="0" applyFont="1" applyFill="1" applyBorder="1" applyAlignment="1">
      <alignment horizontal="right"/>
    </xf>
    <xf numFmtId="3" fontId="19" fillId="0" borderId="4" xfId="0" applyNumberFormat="1" applyFont="1" applyBorder="1" applyAlignment="1">
      <alignment horizontal="center"/>
    </xf>
    <xf numFmtId="0" fontId="14" fillId="0" borderId="0" xfId="0" applyFont="1" applyAlignment="1">
      <alignment wrapText="1"/>
    </xf>
    <xf numFmtId="3" fontId="22" fillId="2" borderId="17" xfId="0" applyNumberFormat="1" applyFont="1" applyFill="1" applyBorder="1" applyAlignment="1">
      <alignment horizontal="right"/>
    </xf>
    <xf numFmtId="4" fontId="22" fillId="2" borderId="12" xfId="0" applyNumberFormat="1" applyFont="1" applyFill="1" applyBorder="1" applyAlignment="1">
      <alignment horizontal="right"/>
    </xf>
    <xf numFmtId="0" fontId="23" fillId="0" borderId="1" xfId="0" applyFont="1" applyBorder="1" applyAlignment="1">
      <alignment horizontal="right"/>
    </xf>
    <xf numFmtId="3" fontId="23" fillId="0" borderId="21" xfId="0" applyNumberFormat="1" applyFont="1" applyBorder="1" applyAlignment="1">
      <alignment horizontal="right"/>
    </xf>
    <xf numFmtId="164" fontId="23" fillId="0" borderId="21" xfId="0" applyNumberFormat="1" applyFont="1" applyBorder="1" applyAlignment="1">
      <alignment horizontal="right"/>
    </xf>
    <xf numFmtId="3" fontId="9" fillId="0" borderId="19" xfId="0" applyNumberFormat="1" applyFont="1" applyBorder="1" applyAlignment="1">
      <alignment horizontal="right"/>
    </xf>
    <xf numFmtId="0" fontId="14" fillId="0" borderId="0" xfId="0" applyFont="1" applyBorder="1" applyAlignment="1">
      <alignment horizontal="left" vertical="top" wrapText="1"/>
    </xf>
    <xf numFmtId="0" fontId="14" fillId="0" borderId="0" xfId="0" applyFont="1" applyAlignment="1">
      <alignment horizontal="left" wrapText="1"/>
    </xf>
    <xf numFmtId="0" fontId="4" fillId="0" borderId="5" xfId="0" applyFont="1" applyBorder="1" applyAlignment="1">
      <alignment horizontal="right"/>
    </xf>
    <xf numFmtId="0" fontId="4" fillId="0" borderId="6" xfId="0" applyFont="1" applyBorder="1" applyAlignment="1">
      <alignment horizontal="right"/>
    </xf>
    <xf numFmtId="0" fontId="9" fillId="0" borderId="18" xfId="0" applyFont="1" applyBorder="1" applyAlignment="1">
      <alignment horizontal="right"/>
    </xf>
    <xf numFmtId="0" fontId="9" fillId="0" borderId="14" xfId="0" applyFont="1" applyBorder="1" applyAlignment="1">
      <alignment horizontal="right"/>
    </xf>
    <xf numFmtId="0" fontId="18" fillId="0" borderId="10" xfId="0" applyFont="1" applyBorder="1" applyAlignment="1">
      <alignment horizontal="center" vertical="center" wrapText="1"/>
    </xf>
    <xf numFmtId="0" fontId="11" fillId="0" borderId="11"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2" xfId="0" applyFont="1" applyBorder="1" applyAlignment="1">
      <alignment horizontal="center"/>
    </xf>
    <xf numFmtId="0" fontId="12" fillId="0" borderId="3" xfId="0" applyFont="1" applyBorder="1" applyAlignment="1">
      <alignment horizontal="center" wrapText="1"/>
    </xf>
    <xf numFmtId="0" fontId="12" fillId="0" borderId="1" xfId="0" applyFont="1" applyBorder="1" applyAlignment="1">
      <alignment horizontal="center" wrapText="1"/>
    </xf>
    <xf numFmtId="0" fontId="11" fillId="0" borderId="14" xfId="0" applyFont="1" applyBorder="1" applyAlignment="1">
      <alignment horizontal="center"/>
    </xf>
    <xf numFmtId="0" fontId="11" fillId="0" borderId="7" xfId="0" applyFont="1" applyBorder="1" applyAlignment="1">
      <alignment horizontal="center"/>
    </xf>
    <xf numFmtId="0" fontId="12" fillId="0" borderId="4" xfId="0" applyFont="1" applyBorder="1" applyAlignment="1">
      <alignment horizontal="center"/>
    </xf>
    <xf numFmtId="0" fontId="12" fillId="0" borderId="2" xfId="0" applyFont="1" applyBorder="1" applyAlignment="1">
      <alignment horizontal="center"/>
    </xf>
    <xf numFmtId="0" fontId="23" fillId="0" borderId="20" xfId="0" applyFont="1" applyBorder="1" applyAlignment="1">
      <alignment horizontal="right"/>
    </xf>
    <xf numFmtId="0" fontId="23" fillId="0" borderId="1" xfId="0" applyFont="1" applyBorder="1" applyAlignment="1">
      <alignment horizontal="right"/>
    </xf>
    <xf numFmtId="0" fontId="2" fillId="0" borderId="0" xfId="0" applyFont="1" applyAlignment="1">
      <alignment horizontal="right"/>
    </xf>
    <xf numFmtId="0" fontId="2" fillId="0" borderId="0" xfId="0" applyFont="1" applyAlignment="1">
      <alignment horizontal="right" vertical="top" wrapText="1"/>
    </xf>
  </cellXfs>
  <cellStyles count="4">
    <cellStyle name="Hipersaite" xfId="2" builtinId="8"/>
    <cellStyle name="Normal 2" xfId="1" xr:uid="{9C1B3C6B-260A-4AF9-8C49-9E5CF858F003}"/>
    <cellStyle name="Normal 3" xfId="3" xr:uid="{1CAC7050-7DBD-4771-AB95-9D50B9AF5362}"/>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andra.Strele@lm.gov.lv" TargetMode="External"/><Relationship Id="rId1" Type="http://schemas.openxmlformats.org/officeDocument/2006/relationships/hyperlink" Target="mailto:ieva.berzina@l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69F0F-B38A-4692-A1D7-1AB0F3D21C91}">
  <sheetPr>
    <pageSetUpPr fitToPage="1"/>
  </sheetPr>
  <dimension ref="A1:J44"/>
  <sheetViews>
    <sheetView tabSelected="1" zoomScale="90" zoomScaleNormal="90" workbookViewId="0">
      <selection activeCell="N16" sqref="N16"/>
    </sheetView>
  </sheetViews>
  <sheetFormatPr defaultColWidth="8.81640625" defaultRowHeight="14" x14ac:dyDescent="0.3"/>
  <cols>
    <col min="1" max="1" width="15.6328125" style="1" customWidth="1"/>
    <col min="2" max="2" width="21.1796875" style="1" customWidth="1"/>
    <col min="3" max="3" width="7.1796875" style="1" customWidth="1"/>
    <col min="4" max="4" width="9" style="1" customWidth="1"/>
    <col min="5" max="6" width="13.1796875" style="1" customWidth="1"/>
    <col min="7" max="7" width="9" style="1" customWidth="1"/>
    <col min="8" max="10" width="13.1796875" style="1" customWidth="1"/>
    <col min="11" max="16384" width="8.81640625" style="1"/>
  </cols>
  <sheetData>
    <row r="1" spans="1:10" ht="14.5" customHeight="1" x14ac:dyDescent="0.3">
      <c r="A1" s="78" t="s">
        <v>56</v>
      </c>
      <c r="B1" s="78"/>
      <c r="C1" s="78"/>
      <c r="D1" s="78"/>
      <c r="E1" s="78"/>
      <c r="F1" s="78"/>
      <c r="G1" s="78"/>
      <c r="H1" s="78"/>
      <c r="I1" s="78"/>
      <c r="J1" s="78"/>
    </row>
    <row r="2" spans="1:10" ht="19" customHeight="1" x14ac:dyDescent="0.3">
      <c r="A2" s="79" t="s">
        <v>31</v>
      </c>
      <c r="B2" s="79"/>
      <c r="C2" s="79"/>
      <c r="D2" s="79"/>
      <c r="E2" s="79"/>
      <c r="F2" s="79"/>
      <c r="G2" s="79"/>
      <c r="H2" s="79"/>
      <c r="I2" s="79"/>
      <c r="J2" s="79"/>
    </row>
    <row r="3" spans="1:10" ht="18.5" customHeight="1" x14ac:dyDescent="0.3">
      <c r="A3" s="79"/>
      <c r="B3" s="79"/>
      <c r="C3" s="79"/>
      <c r="D3" s="79"/>
      <c r="E3" s="79"/>
      <c r="F3" s="79"/>
      <c r="G3" s="79"/>
      <c r="H3" s="79"/>
      <c r="I3" s="79"/>
      <c r="J3" s="79"/>
    </row>
    <row r="4" spans="1:10" ht="15.5" thickBot="1" x14ac:dyDescent="0.35">
      <c r="A4" s="65" t="s">
        <v>33</v>
      </c>
      <c r="B4" s="65"/>
      <c r="C4" s="65"/>
      <c r="D4" s="65"/>
      <c r="E4" s="65"/>
      <c r="F4" s="65"/>
      <c r="G4" s="65"/>
      <c r="H4" s="65"/>
      <c r="I4" s="65"/>
      <c r="J4" s="65"/>
    </row>
    <row r="5" spans="1:10" ht="14.15" customHeight="1" thickBot="1" x14ac:dyDescent="0.35">
      <c r="A5" s="66" t="s">
        <v>11</v>
      </c>
      <c r="B5" s="67"/>
      <c r="C5" s="70" t="s">
        <v>48</v>
      </c>
      <c r="D5" s="72" t="s">
        <v>16</v>
      </c>
      <c r="E5" s="72"/>
      <c r="F5" s="72"/>
      <c r="G5" s="72"/>
      <c r="H5" s="72"/>
      <c r="I5" s="72"/>
      <c r="J5" s="73"/>
    </row>
    <row r="6" spans="1:10" ht="30" customHeight="1" x14ac:dyDescent="0.3">
      <c r="A6" s="68"/>
      <c r="B6" s="69"/>
      <c r="C6" s="71"/>
      <c r="D6" s="9" t="s">
        <v>21</v>
      </c>
      <c r="E6" s="10" t="s">
        <v>19</v>
      </c>
      <c r="F6" s="11" t="s">
        <v>52</v>
      </c>
      <c r="G6" s="9" t="s">
        <v>21</v>
      </c>
      <c r="H6" s="10" t="s">
        <v>19</v>
      </c>
      <c r="I6" s="11" t="s">
        <v>52</v>
      </c>
      <c r="J6" s="12" t="s">
        <v>30</v>
      </c>
    </row>
    <row r="7" spans="1:10" ht="21.65" customHeight="1" x14ac:dyDescent="0.3">
      <c r="A7" s="68"/>
      <c r="B7" s="69"/>
      <c r="C7" s="71"/>
      <c r="D7" s="13" t="s">
        <v>18</v>
      </c>
      <c r="E7" s="14" t="s">
        <v>12</v>
      </c>
      <c r="F7" s="15" t="s">
        <v>12</v>
      </c>
      <c r="G7" s="13" t="s">
        <v>17</v>
      </c>
      <c r="H7" s="14" t="s">
        <v>12</v>
      </c>
      <c r="I7" s="15" t="s">
        <v>12</v>
      </c>
      <c r="J7" s="16" t="s">
        <v>12</v>
      </c>
    </row>
    <row r="8" spans="1:10" ht="15.5" customHeight="1" x14ac:dyDescent="0.3">
      <c r="A8" s="74">
        <v>1</v>
      </c>
      <c r="B8" s="75"/>
      <c r="C8" s="28">
        <v>2</v>
      </c>
      <c r="D8" s="17">
        <v>3</v>
      </c>
      <c r="E8" s="14">
        <v>4</v>
      </c>
      <c r="F8" s="15" t="s">
        <v>13</v>
      </c>
      <c r="G8" s="17">
        <v>6</v>
      </c>
      <c r="H8" s="14">
        <v>7</v>
      </c>
      <c r="I8" s="15" t="s">
        <v>14</v>
      </c>
      <c r="J8" s="18">
        <v>9</v>
      </c>
    </row>
    <row r="9" spans="1:10" ht="16" customHeight="1" x14ac:dyDescent="0.3">
      <c r="A9" s="8" t="s">
        <v>20</v>
      </c>
      <c r="B9" s="6" t="s">
        <v>34</v>
      </c>
      <c r="C9" s="4" t="s">
        <v>9</v>
      </c>
      <c r="D9" s="5">
        <v>135</v>
      </c>
      <c r="E9" s="22">
        <v>69556.23</v>
      </c>
      <c r="F9" s="21">
        <f>E9/D9</f>
        <v>515.23133333333328</v>
      </c>
      <c r="G9" s="5">
        <v>191</v>
      </c>
      <c r="H9" s="22">
        <v>90452.78</v>
      </c>
      <c r="I9" s="21">
        <f>H9/G9</f>
        <v>473.57476439790577</v>
      </c>
      <c r="J9" s="19">
        <f>E9+H9</f>
        <v>160009.01</v>
      </c>
    </row>
    <row r="10" spans="1:10" ht="16" customHeight="1" x14ac:dyDescent="0.3">
      <c r="A10" s="8" t="s">
        <v>0</v>
      </c>
      <c r="B10" s="7" t="s">
        <v>35</v>
      </c>
      <c r="C10" s="4" t="s">
        <v>9</v>
      </c>
      <c r="D10" s="5">
        <v>138</v>
      </c>
      <c r="E10" s="22">
        <v>88729.19</v>
      </c>
      <c r="F10" s="21">
        <f t="shared" ref="F10:F16" si="0">E10/D10</f>
        <v>642.96514492753624</v>
      </c>
      <c r="G10" s="5">
        <v>187</v>
      </c>
      <c r="H10" s="22">
        <v>99041.97</v>
      </c>
      <c r="I10" s="21">
        <f t="shared" ref="I10:I16" si="1">H10/G10</f>
        <v>529.63620320855614</v>
      </c>
      <c r="J10" s="19">
        <f t="shared" ref="J10:J17" si="2">E10+H10</f>
        <v>187771.16</v>
      </c>
    </row>
    <row r="11" spans="1:10" ht="16" customHeight="1" x14ac:dyDescent="0.3">
      <c r="A11" s="8" t="s">
        <v>1</v>
      </c>
      <c r="B11" s="7" t="s">
        <v>36</v>
      </c>
      <c r="C11" s="4" t="s">
        <v>9</v>
      </c>
      <c r="D11" s="5">
        <v>139</v>
      </c>
      <c r="E11" s="22">
        <v>94560.71</v>
      </c>
      <c r="F11" s="21">
        <f t="shared" si="0"/>
        <v>680.29287769784173</v>
      </c>
      <c r="G11" s="5">
        <v>202</v>
      </c>
      <c r="H11" s="22">
        <v>77039.58</v>
      </c>
      <c r="I11" s="21">
        <f t="shared" si="1"/>
        <v>381.3840594059406</v>
      </c>
      <c r="J11" s="19">
        <f t="shared" si="2"/>
        <v>171600.29</v>
      </c>
    </row>
    <row r="12" spans="1:10" ht="16" customHeight="1" x14ac:dyDescent="0.3">
      <c r="A12" s="35" t="s">
        <v>2</v>
      </c>
      <c r="B12" s="36" t="s">
        <v>37</v>
      </c>
      <c r="C12" s="37" t="s">
        <v>9</v>
      </c>
      <c r="D12" s="38">
        <v>196</v>
      </c>
      <c r="E12" s="39">
        <v>62389.07</v>
      </c>
      <c r="F12" s="21">
        <f t="shared" si="0"/>
        <v>318.31158163265309</v>
      </c>
      <c r="G12" s="38">
        <v>206</v>
      </c>
      <c r="H12" s="39">
        <v>43283.199999999997</v>
      </c>
      <c r="I12" s="21">
        <f t="shared" si="1"/>
        <v>210.11262135922328</v>
      </c>
      <c r="J12" s="40">
        <f t="shared" si="2"/>
        <v>105672.26999999999</v>
      </c>
    </row>
    <row r="13" spans="1:10" ht="16" customHeight="1" x14ac:dyDescent="0.3">
      <c r="A13" s="8" t="s">
        <v>47</v>
      </c>
      <c r="B13" s="41" t="s">
        <v>38</v>
      </c>
      <c r="C13" s="4" t="s">
        <v>9</v>
      </c>
      <c r="D13" s="5">
        <v>161</v>
      </c>
      <c r="E13" s="22">
        <v>128635.77</v>
      </c>
      <c r="F13" s="21">
        <f t="shared" si="0"/>
        <v>798.97993788819883</v>
      </c>
      <c r="G13" s="5">
        <v>207</v>
      </c>
      <c r="H13" s="22">
        <v>98951.76</v>
      </c>
      <c r="I13" s="21">
        <f t="shared" si="1"/>
        <v>478.02782608695651</v>
      </c>
      <c r="J13" s="19">
        <f t="shared" si="2"/>
        <v>227587.53</v>
      </c>
    </row>
    <row r="14" spans="1:10" ht="16" customHeight="1" x14ac:dyDescent="0.3">
      <c r="A14" s="8" t="s">
        <v>50</v>
      </c>
      <c r="B14" s="41" t="s">
        <v>39</v>
      </c>
      <c r="C14" s="4" t="s">
        <v>9</v>
      </c>
      <c r="D14" s="5">
        <v>161</v>
      </c>
      <c r="E14" s="22">
        <v>68908.070000000007</v>
      </c>
      <c r="F14" s="21">
        <f t="shared" si="0"/>
        <v>428.00043478260875</v>
      </c>
      <c r="G14" s="5">
        <v>197</v>
      </c>
      <c r="H14" s="22">
        <v>48304.06</v>
      </c>
      <c r="I14" s="21">
        <f t="shared" si="1"/>
        <v>245.19827411167512</v>
      </c>
      <c r="J14" s="19">
        <f t="shared" si="2"/>
        <v>117212.13</v>
      </c>
    </row>
    <row r="15" spans="1:10" ht="16" customHeight="1" x14ac:dyDescent="0.3">
      <c r="A15" s="8" t="s">
        <v>3</v>
      </c>
      <c r="B15" s="41" t="s">
        <v>40</v>
      </c>
      <c r="C15" s="4" t="s">
        <v>9</v>
      </c>
      <c r="D15" s="5">
        <v>172</v>
      </c>
      <c r="E15" s="22">
        <v>92642.02</v>
      </c>
      <c r="F15" s="21">
        <f t="shared" si="0"/>
        <v>538.61639534883727</v>
      </c>
      <c r="G15" s="5">
        <v>212</v>
      </c>
      <c r="H15" s="22">
        <v>81543.360000000001</v>
      </c>
      <c r="I15" s="21">
        <f t="shared" si="1"/>
        <v>384.63849056603772</v>
      </c>
      <c r="J15" s="19">
        <f>E15+H15</f>
        <v>174185.38</v>
      </c>
    </row>
    <row r="16" spans="1:10" ht="16" customHeight="1" x14ac:dyDescent="0.3">
      <c r="A16" s="35" t="s">
        <v>4</v>
      </c>
      <c r="B16" s="36" t="s">
        <v>41</v>
      </c>
      <c r="C16" s="4" t="s">
        <v>9</v>
      </c>
      <c r="D16" s="38">
        <v>161</v>
      </c>
      <c r="E16" s="39">
        <v>122620.89</v>
      </c>
      <c r="F16" s="21">
        <f t="shared" si="0"/>
        <v>761.62043478260864</v>
      </c>
      <c r="G16" s="38">
        <v>207</v>
      </c>
      <c r="H16" s="39">
        <v>85808.46</v>
      </c>
      <c r="I16" s="21">
        <f t="shared" si="1"/>
        <v>414.53362318840584</v>
      </c>
      <c r="J16" s="40">
        <f>E16+H16</f>
        <v>208429.35</v>
      </c>
    </row>
    <row r="17" spans="1:10" ht="16" customHeight="1" x14ac:dyDescent="0.3">
      <c r="A17" s="47" t="s">
        <v>5</v>
      </c>
      <c r="B17" s="48" t="s">
        <v>42</v>
      </c>
      <c r="C17" s="30" t="s">
        <v>10</v>
      </c>
      <c r="D17" s="51">
        <f>AVERAGE(D14:D16)</f>
        <v>164.66666666666666</v>
      </c>
      <c r="E17" s="31">
        <f>D17*F17</f>
        <v>94861.023207504768</v>
      </c>
      <c r="F17" s="32">
        <f>AVERAGE(F14:F16)</f>
        <v>576.07908830468489</v>
      </c>
      <c r="G17" s="51">
        <f>AVERAGE(G14:G16)</f>
        <v>205.33333333333334</v>
      </c>
      <c r="H17" s="31">
        <f>G17*I17</f>
        <v>71481.350991725456</v>
      </c>
      <c r="I17" s="32">
        <f>AVERAGE(I14:I16)</f>
        <v>348.12346262203954</v>
      </c>
      <c r="J17" s="49">
        <f t="shared" si="2"/>
        <v>166342.37419923022</v>
      </c>
    </row>
    <row r="18" spans="1:10" ht="16" customHeight="1" x14ac:dyDescent="0.3">
      <c r="A18" s="50" t="s">
        <v>6</v>
      </c>
      <c r="B18" s="48" t="s">
        <v>43</v>
      </c>
      <c r="C18" s="30" t="s">
        <v>10</v>
      </c>
      <c r="D18" s="51">
        <f>D17</f>
        <v>164.66666666666666</v>
      </c>
      <c r="E18" s="31">
        <f t="shared" ref="E18:E20" si="3">D18*F18</f>
        <v>94861.023207504768</v>
      </c>
      <c r="F18" s="32">
        <f>F17</f>
        <v>576.07908830468489</v>
      </c>
      <c r="G18" s="51">
        <f>G17</f>
        <v>205.33333333333334</v>
      </c>
      <c r="H18" s="31">
        <f t="shared" ref="H18:H20" si="4">G18*I18</f>
        <v>71481.350991725456</v>
      </c>
      <c r="I18" s="32">
        <f>I17</f>
        <v>348.12346262203954</v>
      </c>
      <c r="J18" s="49">
        <f>E18+H18</f>
        <v>166342.37419923022</v>
      </c>
    </row>
    <row r="19" spans="1:10" ht="16" customHeight="1" x14ac:dyDescent="0.3">
      <c r="A19" s="34" t="s">
        <v>7</v>
      </c>
      <c r="B19" s="29" t="s">
        <v>44</v>
      </c>
      <c r="C19" s="30" t="s">
        <v>10</v>
      </c>
      <c r="D19" s="51">
        <f t="shared" ref="D19:D20" si="5">D18</f>
        <v>164.66666666666666</v>
      </c>
      <c r="E19" s="31">
        <f t="shared" si="3"/>
        <v>94861.023207504768</v>
      </c>
      <c r="F19" s="32">
        <f t="shared" ref="F19:F20" si="6">F18</f>
        <v>576.07908830468489</v>
      </c>
      <c r="G19" s="51">
        <f t="shared" ref="G19:G20" si="7">G18</f>
        <v>205.33333333333334</v>
      </c>
      <c r="H19" s="31">
        <f t="shared" si="4"/>
        <v>71481.350991725456</v>
      </c>
      <c r="I19" s="32">
        <f t="shared" ref="I19:I20" si="8">I18</f>
        <v>348.12346262203954</v>
      </c>
      <c r="J19" s="33">
        <f t="shared" ref="J19:J20" si="9">E19+H19</f>
        <v>166342.37419923022</v>
      </c>
    </row>
    <row r="20" spans="1:10" ht="16" customHeight="1" x14ac:dyDescent="0.3">
      <c r="A20" s="34" t="s">
        <v>8</v>
      </c>
      <c r="B20" s="29" t="s">
        <v>45</v>
      </c>
      <c r="C20" s="30" t="s">
        <v>10</v>
      </c>
      <c r="D20" s="51">
        <f t="shared" si="5"/>
        <v>164.66666666666666</v>
      </c>
      <c r="E20" s="31">
        <f t="shared" si="3"/>
        <v>94861.023207504768</v>
      </c>
      <c r="F20" s="32">
        <f t="shared" si="6"/>
        <v>576.07908830468489</v>
      </c>
      <c r="G20" s="51">
        <f t="shared" si="7"/>
        <v>205.33333333333334</v>
      </c>
      <c r="H20" s="31">
        <f t="shared" si="4"/>
        <v>71481.350991725456</v>
      </c>
      <c r="I20" s="32">
        <f t="shared" si="8"/>
        <v>348.12346262203954</v>
      </c>
      <c r="J20" s="33">
        <f t="shared" si="9"/>
        <v>166342.37419923022</v>
      </c>
    </row>
    <row r="21" spans="1:10" ht="16" customHeight="1" thickBot="1" x14ac:dyDescent="0.35">
      <c r="A21" s="42" t="s">
        <v>51</v>
      </c>
      <c r="B21" s="43"/>
      <c r="C21" s="44" t="s">
        <v>10</v>
      </c>
      <c r="D21" s="46">
        <f>AVERAGE(D9:D20)</f>
        <v>160.13888888888891</v>
      </c>
      <c r="E21" s="45">
        <f>SUM(E9:E20)</f>
        <v>1107486.0428300193</v>
      </c>
      <c r="F21" s="54">
        <f>AVERAGE(F9:F16)</f>
        <v>585.5022675492022</v>
      </c>
      <c r="G21" s="46">
        <f>AVERAGE(G9:G16)</f>
        <v>201.125</v>
      </c>
      <c r="H21" s="45">
        <f>SUM(H9:H20)</f>
        <v>910350.57396690187</v>
      </c>
      <c r="I21" s="54">
        <f>AVERAGE(I9:I16)</f>
        <v>389.63823279058761</v>
      </c>
      <c r="J21" s="53">
        <f>ROUNDUP(SUM(J9:J20),0)</f>
        <v>2017837</v>
      </c>
    </row>
    <row r="22" spans="1:10" ht="14.5" thickBot="1" x14ac:dyDescent="0.35">
      <c r="A22" s="61" t="s">
        <v>49</v>
      </c>
      <c r="B22" s="62"/>
      <c r="C22" s="62"/>
      <c r="D22" s="62"/>
      <c r="E22" s="62"/>
      <c r="F22" s="62"/>
      <c r="G22" s="62"/>
      <c r="H22" s="62"/>
      <c r="I22" s="62"/>
      <c r="J22" s="20">
        <v>1585049</v>
      </c>
    </row>
    <row r="23" spans="1:10" x14ac:dyDescent="0.3">
      <c r="A23" s="63" t="s">
        <v>15</v>
      </c>
      <c r="B23" s="64"/>
      <c r="C23" s="64"/>
      <c r="D23" s="64"/>
      <c r="E23" s="64"/>
      <c r="F23" s="64"/>
      <c r="G23" s="64"/>
      <c r="H23" s="64"/>
      <c r="I23" s="64"/>
      <c r="J23" s="58">
        <f>J22-J21</f>
        <v>-432788</v>
      </c>
    </row>
    <row r="24" spans="1:10" x14ac:dyDescent="0.3">
      <c r="A24" s="55"/>
      <c r="B24" s="76" t="s">
        <v>46</v>
      </c>
      <c r="C24" s="76"/>
      <c r="D24" s="76"/>
      <c r="E24" s="76"/>
      <c r="F24" s="76"/>
      <c r="G24" s="76"/>
      <c r="H24" s="76"/>
      <c r="I24" s="76"/>
      <c r="J24" s="56">
        <v>1603533.03</v>
      </c>
    </row>
    <row r="25" spans="1:10" x14ac:dyDescent="0.3">
      <c r="A25" s="77" t="s">
        <v>32</v>
      </c>
      <c r="B25" s="76"/>
      <c r="C25" s="76"/>
      <c r="D25" s="76"/>
      <c r="E25" s="76"/>
      <c r="F25" s="76"/>
      <c r="G25" s="76"/>
      <c r="H25" s="76"/>
      <c r="I25" s="76"/>
      <c r="J25" s="57">
        <f>J21/J24*100-100</f>
        <v>25.836946433214408</v>
      </c>
    </row>
    <row r="26" spans="1:10" ht="51" customHeight="1" x14ac:dyDescent="0.3">
      <c r="A26" s="59" t="s">
        <v>55</v>
      </c>
      <c r="B26" s="59"/>
      <c r="C26" s="59"/>
      <c r="D26" s="59"/>
      <c r="E26" s="59"/>
      <c r="F26" s="59"/>
      <c r="G26" s="59"/>
      <c r="H26" s="59"/>
      <c r="I26" s="59"/>
      <c r="J26" s="59"/>
    </row>
    <row r="27" spans="1:10" ht="26" customHeight="1" x14ac:dyDescent="0.3">
      <c r="A27" s="59" t="s">
        <v>53</v>
      </c>
      <c r="B27" s="59"/>
      <c r="C27" s="59"/>
      <c r="D27" s="59"/>
      <c r="E27" s="59"/>
      <c r="F27" s="59"/>
      <c r="G27" s="59"/>
      <c r="H27" s="59"/>
      <c r="I27" s="59"/>
      <c r="J27" s="59"/>
    </row>
    <row r="28" spans="1:10" ht="28" customHeight="1" x14ac:dyDescent="0.3">
      <c r="A28" s="60" t="s">
        <v>54</v>
      </c>
      <c r="B28" s="60"/>
      <c r="C28" s="60"/>
      <c r="D28" s="60"/>
      <c r="E28" s="60"/>
      <c r="F28" s="60"/>
      <c r="G28" s="60"/>
      <c r="H28" s="60"/>
      <c r="I28" s="60"/>
      <c r="J28" s="60"/>
    </row>
    <row r="29" spans="1:10" ht="14.25" customHeight="1" x14ac:dyDescent="0.3">
      <c r="A29" s="52"/>
      <c r="B29" s="52"/>
      <c r="C29" s="52"/>
      <c r="D29" s="52"/>
      <c r="E29" s="52"/>
      <c r="F29" s="52"/>
      <c r="G29" s="52"/>
      <c r="H29" s="52"/>
      <c r="I29" s="52"/>
      <c r="J29" s="52"/>
    </row>
    <row r="30" spans="1:10" x14ac:dyDescent="0.3">
      <c r="C30" s="2"/>
      <c r="F30" s="3"/>
    </row>
    <row r="31" spans="1:10" s="23" customFormat="1" ht="10.5" x14ac:dyDescent="0.25">
      <c r="A31" s="25" t="s">
        <v>27</v>
      </c>
      <c r="C31" s="2"/>
      <c r="F31" s="24"/>
    </row>
    <row r="32" spans="1:10" s="23" customFormat="1" ht="10.5" x14ac:dyDescent="0.25">
      <c r="A32" s="23" t="s">
        <v>23</v>
      </c>
    </row>
    <row r="33" spans="1:1" s="23" customFormat="1" ht="10.5" x14ac:dyDescent="0.25">
      <c r="A33" s="23" t="s">
        <v>24</v>
      </c>
    </row>
    <row r="34" spans="1:1" s="23" customFormat="1" ht="10.5" x14ac:dyDescent="0.25">
      <c r="A34" s="25" t="s">
        <v>28</v>
      </c>
    </row>
    <row r="35" spans="1:1" s="23" customFormat="1" ht="10.5" x14ac:dyDescent="0.25">
      <c r="A35" s="26" t="s">
        <v>29</v>
      </c>
    </row>
    <row r="36" spans="1:1" s="23" customFormat="1" ht="10.5" x14ac:dyDescent="0.25"/>
    <row r="37" spans="1:1" s="23" customFormat="1" ht="10.5" x14ac:dyDescent="0.25"/>
    <row r="38" spans="1:1" s="23" customFormat="1" ht="10.5" x14ac:dyDescent="0.25">
      <c r="A38" s="23" t="s">
        <v>22</v>
      </c>
    </row>
    <row r="39" spans="1:1" s="23" customFormat="1" ht="10.5" x14ac:dyDescent="0.25">
      <c r="A39" s="23" t="s">
        <v>23</v>
      </c>
    </row>
    <row r="40" spans="1:1" s="23" customFormat="1" ht="10.5" x14ac:dyDescent="0.25">
      <c r="A40" s="23" t="s">
        <v>24</v>
      </c>
    </row>
    <row r="41" spans="1:1" s="23" customFormat="1" ht="10.5" x14ac:dyDescent="0.25">
      <c r="A41" s="23" t="s">
        <v>25</v>
      </c>
    </row>
    <row r="42" spans="1:1" s="23" customFormat="1" ht="10.5" x14ac:dyDescent="0.25">
      <c r="A42" s="27" t="s">
        <v>26</v>
      </c>
    </row>
    <row r="43" spans="1:1" s="23" customFormat="1" ht="10.5" x14ac:dyDescent="0.25"/>
    <row r="44" spans="1:1" s="23" customFormat="1" ht="10.5" x14ac:dyDescent="0.25"/>
  </sheetData>
  <mergeCells count="14">
    <mergeCell ref="A1:J1"/>
    <mergeCell ref="A2:J3"/>
    <mergeCell ref="A27:J27"/>
    <mergeCell ref="A28:J28"/>
    <mergeCell ref="A22:I22"/>
    <mergeCell ref="A23:I23"/>
    <mergeCell ref="A26:J26"/>
    <mergeCell ref="A4:J4"/>
    <mergeCell ref="A5:B7"/>
    <mergeCell ref="C5:C7"/>
    <mergeCell ref="D5:J5"/>
    <mergeCell ref="A8:B8"/>
    <mergeCell ref="B24:I24"/>
    <mergeCell ref="A25:I25"/>
  </mergeCells>
  <hyperlinks>
    <hyperlink ref="A35" r:id="rId1" display="mailto:ieva.berzina@lm.gov.lv" xr:uid="{FB84F173-2486-40DE-B11A-7356CBCF12D6}"/>
    <hyperlink ref="A42" r:id="rId2" xr:uid="{2F8108B2-94FB-4C8A-8959-A74D5536A1CE}"/>
  </hyperlinks>
  <printOptions horizontalCentered="1"/>
  <pageMargins left="1.1811023622047245" right="0.78740157480314965" top="0.74803149606299213" bottom="0.74803149606299213" header="0.31496062992125984" footer="0.31496062992125984"/>
  <pageSetup paperSize="9" scale="83"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Vardarbībā_cietušie_pilngad</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Lismente</dc:creator>
  <cp:lastModifiedBy>Sandra Strēle</cp:lastModifiedBy>
  <cp:lastPrinted>2024-08-15T15:45:14Z</cp:lastPrinted>
  <dcterms:created xsi:type="dcterms:W3CDTF">2024-08-13T06:55:19Z</dcterms:created>
  <dcterms:modified xsi:type="dcterms:W3CDTF">2026-09-05T13:30:47Z</dcterms:modified>
</cp:coreProperties>
</file>