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Ivita_Lazdina\Desktop\PATVERUMA_MEKLETAJI\Pilns_2023\Anotācija_labots_FM\"/>
    </mc:Choice>
  </mc:AlternateContent>
  <xr:revisionPtr revIDLastSave="0" documentId="13_ncr:1_{CCEA3D60-879C-473E-ABC8-9B443DB223BD}" xr6:coauthVersionLast="47" xr6:coauthVersionMax="47" xr10:uidLastSave="{00000000-0000-0000-0000-000000000000}"/>
  <bookViews>
    <workbookView xWindow="11940" yWindow="0" windowWidth="16770" windowHeight="15600" xr2:uid="{EAE74054-5BE4-45EA-85AD-1FC1C347DC0A}"/>
  </bookViews>
  <sheets>
    <sheet name="Pielikums_Nr.1" sheetId="1" r:id="rId1"/>
    <sheet name="Pielikums_Nr.2" sheetId="6" r:id="rId2"/>
    <sheet name="Pielikums_Nr.2_turp1" sheetId="3" r:id="rId3"/>
    <sheet name="Pielikums_Nr.2_turp2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3" l="1"/>
  <c r="D6" i="3"/>
  <c r="D7" i="3"/>
  <c r="D8" i="3"/>
  <c r="D9" i="3"/>
  <c r="D10" i="3"/>
  <c r="D11" i="3"/>
  <c r="D12" i="3"/>
  <c r="D13" i="3"/>
  <c r="D14" i="3"/>
  <c r="D15" i="3"/>
  <c r="D4" i="3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4" i="4"/>
  <c r="D137" i="4"/>
  <c r="J9" i="1"/>
  <c r="J7" i="1"/>
  <c r="J60" i="1" l="1"/>
  <c r="I60" i="1"/>
  <c r="H60" i="1"/>
  <c r="E60" i="1"/>
  <c r="J59" i="1"/>
  <c r="I59" i="1"/>
  <c r="H59" i="1"/>
  <c r="E59" i="1"/>
  <c r="J58" i="1"/>
  <c r="I58" i="1"/>
  <c r="H58" i="1"/>
  <c r="E58" i="1"/>
  <c r="J57" i="1"/>
  <c r="I57" i="1"/>
  <c r="H57" i="1"/>
  <c r="E57" i="1"/>
  <c r="J56" i="1"/>
  <c r="I56" i="1"/>
  <c r="H56" i="1"/>
  <c r="E56" i="1"/>
  <c r="J55" i="1"/>
  <c r="I55" i="1"/>
  <c r="H55" i="1"/>
  <c r="E55" i="1"/>
  <c r="J54" i="1"/>
  <c r="I54" i="1"/>
  <c r="H54" i="1"/>
  <c r="E54" i="1"/>
  <c r="K54" i="1" s="1"/>
  <c r="G53" i="1"/>
  <c r="F53" i="1"/>
  <c r="D53" i="1"/>
  <c r="C53" i="1"/>
  <c r="B53" i="1"/>
  <c r="J52" i="1"/>
  <c r="I52" i="1"/>
  <c r="H52" i="1"/>
  <c r="E52" i="1"/>
  <c r="J51" i="1"/>
  <c r="I51" i="1"/>
  <c r="H51" i="1"/>
  <c r="E51" i="1"/>
  <c r="J50" i="1"/>
  <c r="I50" i="1"/>
  <c r="H50" i="1"/>
  <c r="E50" i="1"/>
  <c r="J49" i="1"/>
  <c r="I49" i="1"/>
  <c r="H49" i="1"/>
  <c r="E49" i="1"/>
  <c r="J48" i="1"/>
  <c r="I48" i="1"/>
  <c r="H48" i="1"/>
  <c r="E48" i="1"/>
  <c r="J47" i="1"/>
  <c r="I47" i="1"/>
  <c r="H47" i="1"/>
  <c r="E47" i="1"/>
  <c r="J46" i="1"/>
  <c r="I46" i="1"/>
  <c r="H46" i="1"/>
  <c r="E46" i="1"/>
  <c r="J45" i="1"/>
  <c r="I45" i="1"/>
  <c r="H45" i="1"/>
  <c r="E45" i="1"/>
  <c r="J44" i="1"/>
  <c r="I44" i="1"/>
  <c r="H44" i="1"/>
  <c r="E44" i="1"/>
  <c r="J43" i="1"/>
  <c r="I43" i="1"/>
  <c r="H43" i="1"/>
  <c r="E43" i="1"/>
  <c r="J42" i="1"/>
  <c r="I42" i="1"/>
  <c r="H42" i="1"/>
  <c r="E42" i="1"/>
  <c r="J41" i="1"/>
  <c r="I41" i="1"/>
  <c r="H41" i="1"/>
  <c r="E41" i="1"/>
  <c r="J40" i="1"/>
  <c r="I40" i="1"/>
  <c r="H40" i="1"/>
  <c r="E40" i="1"/>
  <c r="J39" i="1"/>
  <c r="I39" i="1"/>
  <c r="H39" i="1"/>
  <c r="E39" i="1"/>
  <c r="J38" i="1"/>
  <c r="I38" i="1"/>
  <c r="H38" i="1"/>
  <c r="E38" i="1"/>
  <c r="J37" i="1"/>
  <c r="I37" i="1"/>
  <c r="H37" i="1"/>
  <c r="E37" i="1"/>
  <c r="J36" i="1"/>
  <c r="I36" i="1"/>
  <c r="H36" i="1"/>
  <c r="E36" i="1"/>
  <c r="J35" i="1"/>
  <c r="I35" i="1"/>
  <c r="H35" i="1"/>
  <c r="E35" i="1"/>
  <c r="J34" i="1"/>
  <c r="I34" i="1"/>
  <c r="H34" i="1"/>
  <c r="E34" i="1"/>
  <c r="K34" i="1" s="1"/>
  <c r="J33" i="1"/>
  <c r="I33" i="1"/>
  <c r="H33" i="1"/>
  <c r="E33" i="1"/>
  <c r="J32" i="1"/>
  <c r="I32" i="1"/>
  <c r="H32" i="1"/>
  <c r="E32" i="1"/>
  <c r="K32" i="1" s="1"/>
  <c r="J31" i="1"/>
  <c r="I31" i="1"/>
  <c r="H31" i="1"/>
  <c r="E31" i="1"/>
  <c r="J30" i="1"/>
  <c r="I30" i="1"/>
  <c r="H30" i="1"/>
  <c r="E30" i="1"/>
  <c r="K30" i="1" s="1"/>
  <c r="J29" i="1"/>
  <c r="I29" i="1"/>
  <c r="H29" i="1"/>
  <c r="E29" i="1"/>
  <c r="J28" i="1"/>
  <c r="I28" i="1"/>
  <c r="H28" i="1"/>
  <c r="E28" i="1"/>
  <c r="G27" i="1"/>
  <c r="F27" i="1"/>
  <c r="D27" i="1"/>
  <c r="C27" i="1"/>
  <c r="B27" i="1"/>
  <c r="J26" i="1"/>
  <c r="I26" i="1"/>
  <c r="H26" i="1"/>
  <c r="E26" i="1"/>
  <c r="J25" i="1"/>
  <c r="I25" i="1"/>
  <c r="H25" i="1"/>
  <c r="E25" i="1"/>
  <c r="J24" i="1"/>
  <c r="I24" i="1"/>
  <c r="H24" i="1"/>
  <c r="E24" i="1"/>
  <c r="J23" i="1"/>
  <c r="I23" i="1"/>
  <c r="H23" i="1"/>
  <c r="E23" i="1"/>
  <c r="J22" i="1"/>
  <c r="I22" i="1"/>
  <c r="H22" i="1"/>
  <c r="E22" i="1"/>
  <c r="J21" i="1"/>
  <c r="I21" i="1"/>
  <c r="H21" i="1"/>
  <c r="E21" i="1"/>
  <c r="J20" i="1"/>
  <c r="I20" i="1"/>
  <c r="H20" i="1"/>
  <c r="E20" i="1"/>
  <c r="J19" i="1"/>
  <c r="I19" i="1"/>
  <c r="H19" i="1"/>
  <c r="E19" i="1"/>
  <c r="J18" i="1"/>
  <c r="I18" i="1"/>
  <c r="H18" i="1"/>
  <c r="E18" i="1"/>
  <c r="J17" i="1"/>
  <c r="I17" i="1"/>
  <c r="H17" i="1"/>
  <c r="E17" i="1"/>
  <c r="J16" i="1"/>
  <c r="I16" i="1"/>
  <c r="H16" i="1"/>
  <c r="E16" i="1"/>
  <c r="J15" i="1"/>
  <c r="I15" i="1"/>
  <c r="H15" i="1"/>
  <c r="E15" i="1"/>
  <c r="J14" i="1"/>
  <c r="I14" i="1"/>
  <c r="H14" i="1"/>
  <c r="E14" i="1"/>
  <c r="J13" i="1"/>
  <c r="I13" i="1"/>
  <c r="H13" i="1"/>
  <c r="E13" i="1"/>
  <c r="G12" i="1"/>
  <c r="F12" i="1"/>
  <c r="D12" i="1"/>
  <c r="C12" i="1"/>
  <c r="B12" i="1"/>
  <c r="J11" i="1"/>
  <c r="I11" i="1"/>
  <c r="E11" i="1"/>
  <c r="K11" i="1" s="1"/>
  <c r="J10" i="1"/>
  <c r="I10" i="1"/>
  <c r="E10" i="1"/>
  <c r="K10" i="1" s="1"/>
  <c r="I9" i="1"/>
  <c r="E9" i="1"/>
  <c r="K9" i="1" s="1"/>
  <c r="J8" i="1"/>
  <c r="I8" i="1"/>
  <c r="E8" i="1"/>
  <c r="K8" i="1" s="1"/>
  <c r="I7" i="1"/>
  <c r="E7" i="1"/>
  <c r="K7" i="1" s="1"/>
  <c r="D6" i="1"/>
  <c r="J6" i="1" s="1"/>
  <c r="C6" i="1"/>
  <c r="I6" i="1" s="1"/>
  <c r="B6" i="1"/>
  <c r="K60" i="1" l="1"/>
  <c r="K45" i="1"/>
  <c r="K55" i="1"/>
  <c r="K57" i="1"/>
  <c r="K42" i="1"/>
  <c r="K22" i="1"/>
  <c r="K24" i="1"/>
  <c r="K26" i="1"/>
  <c r="K36" i="1"/>
  <c r="K21" i="1"/>
  <c r="K23" i="1"/>
  <c r="K29" i="1"/>
  <c r="K31" i="1"/>
  <c r="K35" i="1"/>
  <c r="J53" i="1"/>
  <c r="D61" i="1"/>
  <c r="C61" i="1"/>
  <c r="K44" i="1"/>
  <c r="F61" i="1"/>
  <c r="G61" i="1"/>
  <c r="B61" i="1"/>
  <c r="K38" i="1"/>
  <c r="K15" i="1"/>
  <c r="K17" i="1"/>
  <c r="K19" i="1"/>
  <c r="K46" i="1"/>
  <c r="K48" i="1"/>
  <c r="K50" i="1"/>
  <c r="K52" i="1"/>
  <c r="K37" i="1"/>
  <c r="K39" i="1"/>
  <c r="K41" i="1"/>
  <c r="K14" i="1"/>
  <c r="K16" i="1"/>
  <c r="K20" i="1"/>
  <c r="K47" i="1"/>
  <c r="K51" i="1"/>
  <c r="H53" i="1"/>
  <c r="I12" i="1"/>
  <c r="K18" i="1"/>
  <c r="K33" i="1"/>
  <c r="J12" i="1"/>
  <c r="J27" i="1"/>
  <c r="E12" i="1"/>
  <c r="E27" i="1"/>
  <c r="K43" i="1"/>
  <c r="K56" i="1"/>
  <c r="K58" i="1"/>
  <c r="K49" i="1"/>
  <c r="I27" i="1"/>
  <c r="E6" i="1"/>
  <c r="K6" i="1" s="1"/>
  <c r="H12" i="1"/>
  <c r="H27" i="1"/>
  <c r="K25" i="1"/>
  <c r="K40" i="1"/>
  <c r="I53" i="1"/>
  <c r="K59" i="1"/>
  <c r="E53" i="1"/>
  <c r="K13" i="1"/>
  <c r="K28" i="1"/>
  <c r="J61" i="1" l="1"/>
  <c r="H61" i="1"/>
  <c r="K12" i="1"/>
  <c r="E61" i="1"/>
  <c r="I61" i="1"/>
  <c r="K27" i="1"/>
  <c r="K53" i="1"/>
  <c r="K61" i="1" l="1"/>
  <c r="D16" i="3"/>
</calcChain>
</file>

<file path=xl/sharedStrings.xml><?xml version="1.0" encoding="utf-8"?>
<sst xmlns="http://schemas.openxmlformats.org/spreadsheetml/2006/main" count="699" uniqueCount="131">
  <si>
    <t>Rīcības plāna pasākums/ Ārstniecības iestāde</t>
  </si>
  <si>
    <t>Aprūpes epizožu/ hospitalizāciju skaits</t>
  </si>
  <si>
    <t>Summa par pakalpojumu EUR</t>
  </si>
  <si>
    <t>Valsts kompensētās pacienta iemaksas EUR</t>
  </si>
  <si>
    <t>Izdevumi  kopā, EUR</t>
  </si>
  <si>
    <t>t.sk. bērniem</t>
  </si>
  <si>
    <t>t.sk. pieaugušajiem</t>
  </si>
  <si>
    <t>kopā</t>
  </si>
  <si>
    <t>10=4+7</t>
  </si>
  <si>
    <t>11=5+8</t>
  </si>
  <si>
    <t>12=6+9</t>
  </si>
  <si>
    <t>Zobārstniecība</t>
  </si>
  <si>
    <t>Rīgas Stradiņa universitātes Stomatoloģijas institūts, Sabiedrība ar ierobežotu atbildību</t>
  </si>
  <si>
    <t>Veselības centru apvienība, AS</t>
  </si>
  <si>
    <t>DIADENT, Sabiedrība ar ierobežotu atbildību</t>
  </si>
  <si>
    <t>Valaine Daina - zobu higiēnista prakse</t>
  </si>
  <si>
    <t>Sigma Z, SIA</t>
  </si>
  <si>
    <t>Primārā veselības aprūpe</t>
  </si>
  <si>
    <t>RIVA MED, SIA</t>
  </si>
  <si>
    <t>Dimenšteins Pāvels - ģimenes ārsta prakse</t>
  </si>
  <si>
    <t>Ilzes Āboliņas ārsta prakse, SIA</t>
  </si>
  <si>
    <t>DOKTORĀTS ANIMA, Sabiedrība ar ierobežotu atbildību</t>
  </si>
  <si>
    <t>Daugavpils bērnu veselības centrs, Sabiedrība ar ierobežotu atbildību</t>
  </si>
  <si>
    <t>Kauguru veselības centrs, Pašvaldības sabiedrība ar ierobežotu atbildību</t>
  </si>
  <si>
    <t>Kosova Tatjana - ģimenes ārsta prakse</t>
  </si>
  <si>
    <t xml:space="preserve">JAUNLIEPĀJAS PRIMĀRĀS VESELĪBAS APRŪPES CENTRS, Sabiedrība ar ierobežotu atbildību </t>
  </si>
  <si>
    <t>Stabingis Jānis - ģimenes ārsta prakse</t>
  </si>
  <si>
    <t>Krasnikova Jeļena - ģimenes ārsta prakse, SIA</t>
  </si>
  <si>
    <t>Ročāne Dace - ģimenes ārsta prakse</t>
  </si>
  <si>
    <t>Minute Clinic, SIA</t>
  </si>
  <si>
    <t>Ludmilas Zeiļukas ārsta prakse, SIA</t>
  </si>
  <si>
    <t>Sekundārā ambulatorā veselības aprūpe</t>
  </si>
  <si>
    <t>Rīgas Austrumu klīniskā universitātes slimnīca, SIA</t>
  </si>
  <si>
    <t>Rīgas veselības centrs, SIA</t>
  </si>
  <si>
    <t>Traumatoloģijas un ortopēdijas slimnīca, Valsts sabiedrība ar ierobežotu atbildību</t>
  </si>
  <si>
    <t>Paula Stradiņa klīniskā universitātes slimnīca, Valsts sabiedrība ar ierobežotu atbildību</t>
  </si>
  <si>
    <t>Bērnu klīniskā universitātes slimnīca, Valsts sabiedrība ar ierobežotu atbildību</t>
  </si>
  <si>
    <t>Rīgas 1. slimnīca, SIA</t>
  </si>
  <si>
    <t>Rīgas Dzemdību nams, SIA</t>
  </si>
  <si>
    <t>DZELZCEĻA VESELĪBAS CENTRS, Sabiedrība ar ierobežotu atbildību</t>
  </si>
  <si>
    <t>MOŽUMS-1, Sabiedrība ar ierobežotu atbildību</t>
  </si>
  <si>
    <t>Dziedniecība, Sabiedrība ar ierobežotu atbildību</t>
  </si>
  <si>
    <t>VESELĪBAS CENTRS 4, Sabiedrība ar ierobežotu atbildību</t>
  </si>
  <si>
    <t>NMS Laboratorija, SIA</t>
  </si>
  <si>
    <t>CENTRĀLĀ LABORATORIJA, Sabiedrība ar ierobežotu atbildību</t>
  </si>
  <si>
    <t>E.GULBJA LABORATORIJA, Sabiedrība ar ierobežotu atbildību</t>
  </si>
  <si>
    <t>Veselības korporācija, Sabiedrība ar ierobežotu atbildību</t>
  </si>
  <si>
    <t>Daugavpils reģionālā slimnīca, Sabiedrība ar ierobežotu atbildību</t>
  </si>
  <si>
    <t>Jūrmalas slimnīca, Sabiedrība ar ierobežotu atbildību</t>
  </si>
  <si>
    <t>RĒZEKNES SLIMNĪCA, Sabiedrība ar ierobežotu atbildību</t>
  </si>
  <si>
    <t>Vidzemes slimnīca, Sabiedrība ar ierobežotu atbildību</t>
  </si>
  <si>
    <t>Alūksnes primārās veselības aprūpes centrs, Sabiedrība ar ierobežotu atbildību</t>
  </si>
  <si>
    <t>Alūksnes slimnīca, Sabiedrība ar ierobežotu atbildību</t>
  </si>
  <si>
    <t>Balvu un Gulbenes slimnīcu apvienība, Sabiedrība ar ierobežotu atbildību</t>
  </si>
  <si>
    <t>Krāslavas slimnīca, Sabiedrība ar ierobežotu atbildību</t>
  </si>
  <si>
    <t>Ogres rajona slimnīca, Sabiedrība ar ierobežotu atbildību</t>
  </si>
  <si>
    <t>Stacionārā veselības aprupe</t>
  </si>
  <si>
    <t>Tukuma slimnīca, Sabiedrība ar ierobežotu atbildību</t>
  </si>
  <si>
    <t>2023.gadā sniegtie ambulatorie  un stacionārie veselības aprūpes pakalpojumi personām, kurām atbilstoši rīcības plānam nepieciešama starptautiskā aizsardzība, pārvietošanai un uzņemšanai Latvijā</t>
  </si>
  <si>
    <t>Līguma numurs</t>
  </si>
  <si>
    <t>Klienta nosaukums</t>
  </si>
  <si>
    <t>Līguma priekšmets</t>
  </si>
  <si>
    <t>Izdevumu veids</t>
  </si>
  <si>
    <t>Summa, euro</t>
  </si>
  <si>
    <t>1-14/2023/89</t>
  </si>
  <si>
    <t>Magnum Medical SIA</t>
  </si>
  <si>
    <t>Par tiesībām piegādāt medikamentus</t>
  </si>
  <si>
    <t>Medikamentu iegāde</t>
  </si>
  <si>
    <t>1-14/2023/149</t>
  </si>
  <si>
    <t>B.Braun Medical SIA</t>
  </si>
  <si>
    <t>Par tiesībām piegādāt vienreizlietojamos medicīniskos materiālus ID. Nr.NMPD 2023/20</t>
  </si>
  <si>
    <t>Medicīnas preču iegāde</t>
  </si>
  <si>
    <t>1-14/2023/155</t>
  </si>
  <si>
    <t>MEDILINK SIA</t>
  </si>
  <si>
    <t>1-14/2023/150</t>
  </si>
  <si>
    <t>Mediq Latvija SIA</t>
  </si>
  <si>
    <t>Kopā</t>
  </si>
  <si>
    <t>Pielikums Nr.1
Ministru kabineta rīkojuma “Par finanšu līdzekļu piešķiršanu no valsts budžeta programmas “Līdzekļi neparedzētiem gadījumiem”” projekta sākotnējās ietekmes novērtējuma ziņojumam (anotācijai)</t>
  </si>
  <si>
    <t>Pielikums Nr.2
Ministru kabineta rīkojuma “Par finanšu līdzekļu piešķiršanu no valsts budžeta programmas “Līdzekļi neparedzētiem gadījumiem”” projekta sākotnējās ietekmes novērtējuma ziņojumam (anotācijai)</t>
  </si>
  <si>
    <t>Medikamentu iegādes aprēķins</t>
  </si>
  <si>
    <t>Medikamenta nosaukums</t>
  </si>
  <si>
    <t>Daudzums, gab.</t>
  </si>
  <si>
    <t>Vienas vienības cena, euro</t>
  </si>
  <si>
    <t>Clopidogrelum 75mg,tabl.</t>
  </si>
  <si>
    <t>2341</t>
  </si>
  <si>
    <t>Lidocaini hydrochloridum 20mg/ml</t>
  </si>
  <si>
    <t>Metamizolum natricum 500mg/ml</t>
  </si>
  <si>
    <t>Metoprololi tartras 50mg, tabl.</t>
  </si>
  <si>
    <t>Chloropyramini hydrochloridum 20mg/ml</t>
  </si>
  <si>
    <t>Suxamethonii chloridum 20mg/ml</t>
  </si>
  <si>
    <t>Medicīnas preču iegādes aprēķins</t>
  </si>
  <si>
    <t>Perifēro vēnu katetrs ar aizsargmehānismu 20G</t>
  </si>
  <si>
    <t>2344</t>
  </si>
  <si>
    <t>Tauriņveida katetrs ar aizsargmehānismu</t>
  </si>
  <si>
    <t>Perifēro vēnu katetrs ar aizsargmehānismu 22G</t>
  </si>
  <si>
    <t>Perfuzora šļirce  50ml</t>
  </si>
  <si>
    <t>Perifēro vēnu katetrs ar aizsargmehānismu 18G</t>
  </si>
  <si>
    <t>Perifēro vēnu katetrs ar aizsargmehānismu 24G</t>
  </si>
  <si>
    <t>Špātele vienr. lietošanas</t>
  </si>
  <si>
    <t>Intubācijas stilete (bērnu S)</t>
  </si>
  <si>
    <t>Intubācijas caurule 8.0 - 8.5MM</t>
  </si>
  <si>
    <t>Intubācijas caurule N 4-4.5</t>
  </si>
  <si>
    <t>Intubācijas stilete (pieaugušajiem M;L)</t>
  </si>
  <si>
    <t>Perfuzora šļirces vads</t>
  </si>
  <si>
    <t>Šļirce 2-3 ml</t>
  </si>
  <si>
    <t>Adatu konteiners (oriģinālais 150ml-3l)</t>
  </si>
  <si>
    <t>Skābekļa maska augstas konc. (pieaugušajiem)</t>
  </si>
  <si>
    <t>I/v sistēma</t>
  </si>
  <si>
    <t>Palags ar mitrumizturīgu pārklājumu</t>
  </si>
  <si>
    <t>Skābekļa maska zemas konc. (pieaugušajiem)</t>
  </si>
  <si>
    <t>Šļirce 20ml</t>
  </si>
  <si>
    <t>Intubācijas caurule 7.0 -7.5 MM</t>
  </si>
  <si>
    <t>Injekciju adata ar aizsargmehānismu</t>
  </si>
  <si>
    <t>Šļirce 10ml</t>
  </si>
  <si>
    <t>Intubācijas caurule N 3-3.5 ar manžeti</t>
  </si>
  <si>
    <t>Intubācijas caurule N 5-5.5 MM</t>
  </si>
  <si>
    <t>Intubācijas caurule N 2-3.5 bez manžetes</t>
  </si>
  <si>
    <t>Matraču pārklājs ar gumiju</t>
  </si>
  <si>
    <t>Mandrēna perifēro vēnu katetram 20G</t>
  </si>
  <si>
    <t>Intubācijas caurule 6.0 - 6.5 MM</t>
  </si>
  <si>
    <t>Lakatiņš trīstūrveida</t>
  </si>
  <si>
    <t>Filtrs bakteriāli virālais</t>
  </si>
  <si>
    <t>Lubrikants, vienreizējas lietošanas (2-5g)</t>
  </si>
  <si>
    <t>Teststrēmele (glikometriem)</t>
  </si>
  <si>
    <t>Lancete (glikometrijai) ar aizsargmehānismu</t>
  </si>
  <si>
    <t>Glikometrijas kontrolšķīdums</t>
  </si>
  <si>
    <t>Absorbējošs plāksteris, pašlīpošs(šautām, durtām brūcēm)</t>
  </si>
  <si>
    <t>Izmaksu postenis, EKK</t>
  </si>
  <si>
    <t>Izdevumu postenis, EKK</t>
  </si>
  <si>
    <t>Turpinājums pielikumam Nr.2
Ministru kabineta rīkojuma “Par finanšu līdzekļu piešķiršanu no valsts budžeta programmas “Līdzekļi neparedzētiem gadījumiem”” projekta sākotnējās ietekmes novērtējuma ziņojumam (anotācijai)</t>
  </si>
  <si>
    <t>Izdevumu aprēķins par sniegto palīdzību izsaukumos pie patvēruma meklētājiem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</si>
</sst>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0.00####"/>
    <numFmt numFmtId="165" formatCode="0.000000000000"/>
  </numFmts>
  <fonts count="10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103">
    <xf numFmtId="0" fontId="0" fillId="0" borderId="0" xfId="0"/>
    <xf numFmtId="0" fontId="2" fillId="0" borderId="0" xfId="0" applyFont="1"/>
    <xf numFmtId="0" fontId="1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4" fontId="1" fillId="2" borderId="6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wrapText="1"/>
    </xf>
    <xf numFmtId="0" fontId="2" fillId="2" borderId="13" xfId="0" applyFont="1" applyFill="1" applyBorder="1" applyAlignment="1">
      <alignment horizontal="center" wrapText="1"/>
    </xf>
    <xf numFmtId="0" fontId="2" fillId="2" borderId="14" xfId="0" applyFont="1" applyFill="1" applyBorder="1" applyAlignment="1">
      <alignment horizontal="center" wrapText="1"/>
    </xf>
    <xf numFmtId="0" fontId="2" fillId="2" borderId="15" xfId="0" applyFont="1" applyFill="1" applyBorder="1" applyAlignment="1">
      <alignment horizontal="center" wrapText="1"/>
    </xf>
    <xf numFmtId="0" fontId="2" fillId="0" borderId="8" xfId="0" applyFont="1" applyBorder="1"/>
    <xf numFmtId="0" fontId="2" fillId="0" borderId="6" xfId="0" applyFont="1" applyBorder="1"/>
    <xf numFmtId="0" fontId="2" fillId="0" borderId="16" xfId="0" applyFont="1" applyBorder="1"/>
    <xf numFmtId="0" fontId="2" fillId="0" borderId="17" xfId="0" applyFont="1" applyBorder="1"/>
    <xf numFmtId="0" fontId="1" fillId="3" borderId="21" xfId="0" applyFont="1" applyFill="1" applyBorder="1" applyAlignment="1">
      <alignment wrapText="1"/>
    </xf>
    <xf numFmtId="1" fontId="1" fillId="3" borderId="19" xfId="0" applyNumberFormat="1" applyFont="1" applyFill="1" applyBorder="1"/>
    <xf numFmtId="4" fontId="1" fillId="3" borderId="20" xfId="0" applyNumberFormat="1" applyFont="1" applyFill="1" applyBorder="1"/>
    <xf numFmtId="4" fontId="1" fillId="3" borderId="19" xfId="0" applyNumberFormat="1" applyFont="1" applyFill="1" applyBorder="1"/>
    <xf numFmtId="0" fontId="2" fillId="0" borderId="0" xfId="0" applyFont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" fontId="1" fillId="3" borderId="19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/>
    </xf>
    <xf numFmtId="1" fontId="2" fillId="2" borderId="12" xfId="0" applyNumberFormat="1" applyFont="1" applyFill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/>
    </xf>
    <xf numFmtId="1" fontId="2" fillId="0" borderId="16" xfId="0" applyNumberFormat="1" applyFont="1" applyBorder="1" applyAlignment="1">
      <alignment horizontal="center" vertical="center"/>
    </xf>
    <xf numFmtId="4" fontId="1" fillId="4" borderId="19" xfId="0" applyNumberFormat="1" applyFont="1" applyFill="1" applyBorder="1"/>
    <xf numFmtId="0" fontId="2" fillId="0" borderId="18" xfId="0" applyFont="1" applyBorder="1"/>
    <xf numFmtId="1" fontId="2" fillId="0" borderId="18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2" xfId="0" applyFont="1" applyBorder="1"/>
    <xf numFmtId="0" fontId="1" fillId="3" borderId="19" xfId="0" applyFont="1" applyFill="1" applyBorder="1" applyAlignment="1">
      <alignment wrapText="1"/>
    </xf>
    <xf numFmtId="1" fontId="1" fillId="3" borderId="20" xfId="0" applyNumberFormat="1" applyFont="1" applyFill="1" applyBorder="1" applyAlignment="1">
      <alignment horizontal="center" vertical="center"/>
    </xf>
    <xf numFmtId="4" fontId="1" fillId="3" borderId="20" xfId="0" applyNumberFormat="1" applyFont="1" applyFill="1" applyBorder="1" applyAlignment="1">
      <alignment horizontal="center" vertical="center"/>
    </xf>
    <xf numFmtId="4" fontId="1" fillId="3" borderId="23" xfId="0" applyNumberFormat="1" applyFont="1" applyFill="1" applyBorder="1" applyAlignment="1">
      <alignment horizontal="center" vertical="center"/>
    </xf>
    <xf numFmtId="4" fontId="1" fillId="3" borderId="21" xfId="0" applyNumberFormat="1" applyFont="1" applyFill="1" applyBorder="1" applyAlignment="1">
      <alignment horizontal="center" vertical="center"/>
    </xf>
    <xf numFmtId="0" fontId="2" fillId="0" borderId="24" xfId="0" applyFont="1" applyBorder="1"/>
    <xf numFmtId="1" fontId="2" fillId="0" borderId="24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/>
    <xf numFmtId="2" fontId="1" fillId="3" borderId="19" xfId="0" applyNumberFormat="1" applyFont="1" applyFill="1" applyBorder="1"/>
    <xf numFmtId="2" fontId="1" fillId="3" borderId="19" xfId="0" applyNumberFormat="1" applyFont="1" applyFill="1" applyBorder="1" applyAlignment="1">
      <alignment horizontal="center" vertical="center"/>
    </xf>
    <xf numFmtId="0" fontId="4" fillId="0" borderId="0" xfId="1" applyFont="1"/>
    <xf numFmtId="0" fontId="5" fillId="0" borderId="0" xfId="1" applyFont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3" fontId="4" fillId="0" borderId="8" xfId="1" applyNumberFormat="1" applyFont="1" applyBorder="1" applyAlignment="1">
      <alignment horizontal="center" vertical="center"/>
    </xf>
    <xf numFmtId="0" fontId="4" fillId="0" borderId="8" xfId="1" applyFont="1" applyBorder="1" applyAlignment="1">
      <alignment vertical="center" wrapText="1"/>
    </xf>
    <xf numFmtId="0" fontId="4" fillId="0" borderId="0" xfId="1" applyFont="1" applyAlignment="1">
      <alignment vertical="center"/>
    </xf>
    <xf numFmtId="3" fontId="4" fillId="0" borderId="0" xfId="1" applyNumberFormat="1" applyFont="1"/>
    <xf numFmtId="0" fontId="8" fillId="0" borderId="0" xfId="0" applyFont="1"/>
    <xf numFmtId="2" fontId="7" fillId="0" borderId="0" xfId="0" applyNumberFormat="1" applyFont="1" applyAlignment="1">
      <alignment vertical="center"/>
    </xf>
    <xf numFmtId="49" fontId="8" fillId="0" borderId="8" xfId="0" applyNumberFormat="1" applyFont="1" applyBorder="1" applyAlignment="1">
      <alignment horizontal="left"/>
    </xf>
    <xf numFmtId="4" fontId="8" fillId="0" borderId="8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8" xfId="0" applyFont="1" applyBorder="1"/>
    <xf numFmtId="49" fontId="8" fillId="0" borderId="8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2" fontId="7" fillId="2" borderId="8" xfId="0" applyNumberFormat="1" applyFont="1" applyFill="1" applyBorder="1" applyAlignment="1">
      <alignment vertical="center"/>
    </xf>
    <xf numFmtId="2" fontId="7" fillId="2" borderId="8" xfId="0" applyNumberFormat="1" applyFont="1" applyFill="1" applyBorder="1" applyAlignment="1">
      <alignment horizontal="center" vertical="center" wrapText="1"/>
    </xf>
    <xf numFmtId="2" fontId="8" fillId="0" borderId="8" xfId="0" applyNumberFormat="1" applyFont="1" applyBorder="1" applyAlignment="1">
      <alignment horizontal="center"/>
    </xf>
    <xf numFmtId="0" fontId="7" fillId="5" borderId="8" xfId="0" applyFont="1" applyFill="1" applyBorder="1"/>
    <xf numFmtId="0" fontId="7" fillId="5" borderId="8" xfId="0" applyFont="1" applyFill="1" applyBorder="1" applyAlignment="1">
      <alignment horizontal="center"/>
    </xf>
    <xf numFmtId="2" fontId="7" fillId="5" borderId="8" xfId="0" applyNumberFormat="1" applyFont="1" applyFill="1" applyBorder="1" applyAlignment="1">
      <alignment horizontal="center"/>
    </xf>
    <xf numFmtId="1" fontId="7" fillId="4" borderId="8" xfId="0" applyNumberFormat="1" applyFont="1" applyFill="1" applyBorder="1" applyAlignment="1">
      <alignment horizontal="center"/>
    </xf>
    <xf numFmtId="0" fontId="5" fillId="2" borderId="8" xfId="1" applyFont="1" applyFill="1" applyBorder="1" applyAlignment="1">
      <alignment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8" xfId="1" applyFont="1" applyFill="1" applyBorder="1"/>
    <xf numFmtId="3" fontId="5" fillId="2" borderId="8" xfId="1" applyNumberFormat="1" applyFont="1" applyFill="1" applyBorder="1"/>
    <xf numFmtId="1" fontId="8" fillId="0" borderId="8" xfId="0" applyNumberFormat="1" applyFont="1" applyBorder="1" applyAlignment="1">
      <alignment horizontal="center"/>
    </xf>
    <xf numFmtId="4" fontId="7" fillId="5" borderId="8" xfId="0" applyNumberFormat="1" applyFont="1" applyFill="1" applyBorder="1" applyAlignment="1">
      <alignment horizontal="center"/>
    </xf>
    <xf numFmtId="3" fontId="7" fillId="4" borderId="8" xfId="0" applyNumberFormat="1" applyFont="1" applyFill="1" applyBorder="1" applyAlignment="1">
      <alignment horizontal="center"/>
    </xf>
    <xf numFmtId="3" fontId="5" fillId="4" borderId="8" xfId="1" applyNumberFormat="1" applyFont="1" applyFill="1" applyBorder="1" applyAlignment="1">
      <alignment horizontal="center" vertical="center"/>
    </xf>
    <xf numFmtId="0" fontId="5" fillId="5" borderId="8" xfId="1" applyFont="1" applyFill="1" applyBorder="1" applyAlignment="1">
      <alignment vertical="center"/>
    </xf>
    <xf numFmtId="0" fontId="5" fillId="5" borderId="8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" fontId="1" fillId="2" borderId="1" xfId="0" applyNumberFormat="1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1" fontId="1" fillId="2" borderId="7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/>
    </xf>
    <xf numFmtId="4" fontId="1" fillId="2" borderId="4" xfId="0" applyNumberFormat="1" applyFont="1" applyFill="1" applyBorder="1" applyAlignment="1">
      <alignment horizontal="center" vertical="center"/>
    </xf>
    <xf numFmtId="4" fontId="1" fillId="2" borderId="2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 vertical="center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vertical="center" wrapText="1"/>
    </xf>
    <xf numFmtId="0" fontId="5" fillId="0" borderId="0" xfId="1" applyFont="1" applyAlignment="1">
      <alignment horizontal="left"/>
    </xf>
    <xf numFmtId="0" fontId="7" fillId="0" borderId="26" xfId="0" applyFont="1" applyBorder="1" applyAlignment="1">
      <alignment horizontal="left"/>
    </xf>
    <xf numFmtId="0" fontId="7" fillId="0" borderId="26" xfId="0" applyFont="1" applyBorder="1" applyAlignment="1">
      <alignment horizontal="left" vertical="center"/>
    </xf>
  </cellXfs>
  <cellStyles count="2">
    <cellStyle name="Normal" xfId="0" builtinId="0"/>
    <cellStyle name="Normal 2" xfId="1" xr:uid="{882DF91B-2A19-4881-8ABD-8DB7EE3491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FA5C9-B3FB-4E84-AA21-7C4A8B23CEF1}">
  <sheetPr>
    <tabColor theme="9" tint="0.79998168889431442"/>
  </sheetPr>
  <dimension ref="A1:AD61"/>
  <sheetViews>
    <sheetView tabSelected="1" zoomScale="77" zoomScaleNormal="77" workbookViewId="0">
      <selection activeCell="H1" sqref="H1:K1"/>
    </sheetView>
  </sheetViews>
  <sheetFormatPr defaultColWidth="8.7109375" defaultRowHeight="12.75" x14ac:dyDescent="0.2"/>
  <cols>
    <col min="1" max="1" width="71.7109375" style="1" customWidth="1"/>
    <col min="2" max="2" width="12.5703125" style="24" customWidth="1"/>
    <col min="3" max="5" width="14.140625" style="1" customWidth="1"/>
    <col min="6" max="8" width="14.140625" style="17" customWidth="1"/>
    <col min="9" max="11" width="14.140625" style="1" customWidth="1"/>
    <col min="12" max="16384" width="8.7109375" style="1"/>
  </cols>
  <sheetData>
    <row r="1" spans="1:30" ht="59.25" customHeight="1" x14ac:dyDescent="0.2">
      <c r="H1" s="82" t="s">
        <v>77</v>
      </c>
      <c r="I1" s="83"/>
      <c r="J1" s="83"/>
      <c r="K1" s="83"/>
    </row>
    <row r="2" spans="1:30" ht="13.5" thickBot="1" x14ac:dyDescent="0.25">
      <c r="A2" s="94" t="s">
        <v>58</v>
      </c>
      <c r="B2" s="94"/>
      <c r="C2" s="94"/>
      <c r="D2" s="94"/>
      <c r="E2" s="94"/>
      <c r="F2" s="94"/>
      <c r="G2" s="94"/>
      <c r="H2" s="94"/>
      <c r="I2" s="94"/>
      <c r="J2" s="94"/>
    </row>
    <row r="3" spans="1:30" x14ac:dyDescent="0.2">
      <c r="A3" s="87" t="s">
        <v>0</v>
      </c>
      <c r="B3" s="89" t="s">
        <v>1</v>
      </c>
      <c r="C3" s="91" t="s">
        <v>2</v>
      </c>
      <c r="D3" s="92"/>
      <c r="E3" s="93"/>
      <c r="F3" s="84" t="s">
        <v>3</v>
      </c>
      <c r="G3" s="85"/>
      <c r="H3" s="86"/>
      <c r="I3" s="84" t="s">
        <v>4</v>
      </c>
      <c r="J3" s="85"/>
      <c r="K3" s="86"/>
    </row>
    <row r="4" spans="1:30" ht="25.5" x14ac:dyDescent="0.2">
      <c r="A4" s="88"/>
      <c r="B4" s="90"/>
      <c r="C4" s="2" t="s">
        <v>5</v>
      </c>
      <c r="D4" s="3" t="s">
        <v>6</v>
      </c>
      <c r="E4" s="4" t="s">
        <v>7</v>
      </c>
      <c r="F4" s="2" t="s">
        <v>5</v>
      </c>
      <c r="G4" s="3" t="s">
        <v>6</v>
      </c>
      <c r="H4" s="4" t="s">
        <v>7</v>
      </c>
      <c r="I4" s="2" t="s">
        <v>5</v>
      </c>
      <c r="J4" s="3" t="s">
        <v>6</v>
      </c>
      <c r="K4" s="4" t="s">
        <v>7</v>
      </c>
    </row>
    <row r="5" spans="1:30" ht="13.5" thickBot="1" x14ac:dyDescent="0.25">
      <c r="A5" s="5">
        <v>2</v>
      </c>
      <c r="B5" s="25">
        <v>3</v>
      </c>
      <c r="C5" s="6">
        <v>4</v>
      </c>
      <c r="D5" s="7">
        <v>5</v>
      </c>
      <c r="E5" s="8">
        <v>6</v>
      </c>
      <c r="F5" s="23">
        <v>7</v>
      </c>
      <c r="G5" s="22">
        <v>8</v>
      </c>
      <c r="H5" s="18">
        <v>9</v>
      </c>
      <c r="I5" s="6" t="s">
        <v>8</v>
      </c>
      <c r="J5" s="7" t="s">
        <v>9</v>
      </c>
      <c r="K5" s="5" t="s">
        <v>10</v>
      </c>
    </row>
    <row r="6" spans="1:30" ht="13.5" thickBot="1" x14ac:dyDescent="0.25">
      <c r="A6" s="33" t="s">
        <v>11</v>
      </c>
      <c r="B6" s="34">
        <f>SUM(B7:B11)</f>
        <v>28</v>
      </c>
      <c r="C6" s="15">
        <f>SUM(C7:C11)</f>
        <v>1271.44</v>
      </c>
      <c r="D6" s="15">
        <f>SUM(D7:D11)</f>
        <v>8.41</v>
      </c>
      <c r="E6" s="15">
        <f>SUM(E7:E11)</f>
        <v>1279.8499999999999</v>
      </c>
      <c r="F6" s="35"/>
      <c r="G6" s="36"/>
      <c r="H6" s="37"/>
      <c r="I6" s="15">
        <f>C6+F6</f>
        <v>1271.44</v>
      </c>
      <c r="J6" s="15">
        <f>D6+G6</f>
        <v>8.41</v>
      </c>
      <c r="K6" s="16">
        <f>E6+H6</f>
        <v>1279.8499999999999</v>
      </c>
    </row>
    <row r="7" spans="1:30" x14ac:dyDescent="0.2">
      <c r="A7" s="29" t="s">
        <v>12</v>
      </c>
      <c r="B7" s="30">
        <v>5</v>
      </c>
      <c r="C7" s="29">
        <v>335.39000000000004</v>
      </c>
      <c r="D7" s="29">
        <v>3.91</v>
      </c>
      <c r="E7" s="29">
        <f>SUM(C7:D7)</f>
        <v>339.30000000000007</v>
      </c>
      <c r="F7" s="31"/>
      <c r="G7" s="31"/>
      <c r="H7" s="31"/>
      <c r="I7" s="29">
        <f t="shared" ref="I7:J11" si="0">C7+F7</f>
        <v>335.39000000000004</v>
      </c>
      <c r="J7" s="29">
        <f>D7+G7</f>
        <v>3.91</v>
      </c>
      <c r="K7" s="32">
        <f>E7+H7</f>
        <v>339.30000000000007</v>
      </c>
    </row>
    <row r="8" spans="1:30" x14ac:dyDescent="0.2">
      <c r="A8" s="9" t="s">
        <v>13</v>
      </c>
      <c r="B8" s="26">
        <v>11</v>
      </c>
      <c r="C8" s="9">
        <v>355.96</v>
      </c>
      <c r="D8" s="9"/>
      <c r="E8" s="9">
        <f t="shared" ref="E8:E11" si="1">SUM(C8:D8)</f>
        <v>355.96</v>
      </c>
      <c r="F8" s="19"/>
      <c r="G8" s="19"/>
      <c r="H8" s="19"/>
      <c r="I8" s="9">
        <f t="shared" si="0"/>
        <v>355.96</v>
      </c>
      <c r="J8" s="9">
        <f t="shared" si="0"/>
        <v>0</v>
      </c>
      <c r="K8" s="10">
        <f>E8+H8</f>
        <v>355.96</v>
      </c>
    </row>
    <row r="9" spans="1:30" x14ac:dyDescent="0.2">
      <c r="A9" s="9" t="s">
        <v>14</v>
      </c>
      <c r="B9" s="26">
        <v>1</v>
      </c>
      <c r="C9" s="9"/>
      <c r="D9" s="9">
        <v>4.5</v>
      </c>
      <c r="E9" s="9">
        <f t="shared" si="1"/>
        <v>4.5</v>
      </c>
      <c r="F9" s="19"/>
      <c r="G9" s="19"/>
      <c r="H9" s="19"/>
      <c r="I9" s="9">
        <f t="shared" si="0"/>
        <v>0</v>
      </c>
      <c r="J9" s="9">
        <f>D9+G9</f>
        <v>4.5</v>
      </c>
      <c r="K9" s="10">
        <f>E9+H9</f>
        <v>4.5</v>
      </c>
    </row>
    <row r="10" spans="1:30" x14ac:dyDescent="0.2">
      <c r="A10" s="9" t="s">
        <v>15</v>
      </c>
      <c r="B10" s="26">
        <v>9</v>
      </c>
      <c r="C10" s="9">
        <v>407.58</v>
      </c>
      <c r="D10" s="9"/>
      <c r="E10" s="9">
        <f t="shared" si="1"/>
        <v>407.58</v>
      </c>
      <c r="F10" s="19"/>
      <c r="G10" s="19"/>
      <c r="H10" s="19"/>
      <c r="I10" s="9">
        <f t="shared" si="0"/>
        <v>407.58</v>
      </c>
      <c r="J10" s="9">
        <f t="shared" si="0"/>
        <v>0</v>
      </c>
      <c r="K10" s="10">
        <f>E10+H10</f>
        <v>407.58</v>
      </c>
    </row>
    <row r="11" spans="1:30" ht="13.5" thickBot="1" x14ac:dyDescent="0.25">
      <c r="A11" s="38" t="s">
        <v>16</v>
      </c>
      <c r="B11" s="39">
        <v>2</v>
      </c>
      <c r="C11" s="38">
        <v>172.51</v>
      </c>
      <c r="D11" s="38"/>
      <c r="E11" s="38">
        <f t="shared" si="1"/>
        <v>172.51</v>
      </c>
      <c r="F11" s="40"/>
      <c r="G11" s="40"/>
      <c r="H11" s="40"/>
      <c r="I11" s="38">
        <f t="shared" si="0"/>
        <v>172.51</v>
      </c>
      <c r="J11" s="38">
        <f t="shared" si="0"/>
        <v>0</v>
      </c>
      <c r="K11" s="41">
        <f>E11+H11</f>
        <v>172.51</v>
      </c>
    </row>
    <row r="12" spans="1:30" ht="13.5" thickBot="1" x14ac:dyDescent="0.25">
      <c r="A12" s="33" t="s">
        <v>17</v>
      </c>
      <c r="B12" s="21">
        <f t="shared" ref="B12:H12" si="2">SUM(B13:B26)</f>
        <v>39</v>
      </c>
      <c r="C12" s="15">
        <f t="shared" si="2"/>
        <v>111.06</v>
      </c>
      <c r="D12" s="15">
        <f t="shared" si="2"/>
        <v>353.17000000000007</v>
      </c>
      <c r="E12" s="15">
        <f t="shared" si="2"/>
        <v>464.23</v>
      </c>
      <c r="F12" s="35">
        <f t="shared" si="2"/>
        <v>26</v>
      </c>
      <c r="G12" s="35">
        <f t="shared" si="2"/>
        <v>80</v>
      </c>
      <c r="H12" s="35">
        <f t="shared" si="2"/>
        <v>106</v>
      </c>
      <c r="I12" s="15">
        <f>C12+F12</f>
        <v>137.06</v>
      </c>
      <c r="J12" s="15">
        <f>D12+G12</f>
        <v>433.17000000000007</v>
      </c>
      <c r="K12" s="16">
        <f>E12+H12</f>
        <v>570.23</v>
      </c>
    </row>
    <row r="13" spans="1:30" s="9" customFormat="1" x14ac:dyDescent="0.2">
      <c r="A13" s="29" t="s">
        <v>18</v>
      </c>
      <c r="B13" s="30">
        <v>1</v>
      </c>
      <c r="C13" s="29">
        <v>7.99</v>
      </c>
      <c r="D13" s="29"/>
      <c r="E13" s="29">
        <f t="shared" ref="E13:E26" si="3">SUM(C13:D13)</f>
        <v>7.99</v>
      </c>
      <c r="F13" s="31">
        <v>2</v>
      </c>
      <c r="G13" s="31"/>
      <c r="H13" s="31">
        <f t="shared" ref="H13:H26" si="4">SUM(F13:G13)</f>
        <v>2</v>
      </c>
      <c r="I13" s="29">
        <f t="shared" ref="I13:K26" si="5">C13+F13</f>
        <v>9.99</v>
      </c>
      <c r="J13" s="29">
        <f t="shared" si="5"/>
        <v>0</v>
      </c>
      <c r="K13" s="32">
        <f t="shared" si="5"/>
        <v>9.99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s="9" customFormat="1" x14ac:dyDescent="0.2">
      <c r="A14" s="9" t="s">
        <v>19</v>
      </c>
      <c r="B14" s="26">
        <v>2</v>
      </c>
      <c r="D14" s="9">
        <v>15.98</v>
      </c>
      <c r="E14" s="9">
        <f t="shared" si="3"/>
        <v>15.98</v>
      </c>
      <c r="F14" s="19"/>
      <c r="G14" s="19">
        <v>4</v>
      </c>
      <c r="H14" s="19">
        <f t="shared" si="4"/>
        <v>4</v>
      </c>
      <c r="I14" s="9">
        <f t="shared" si="5"/>
        <v>0</v>
      </c>
      <c r="J14" s="9">
        <f t="shared" si="5"/>
        <v>19.98</v>
      </c>
      <c r="K14" s="10">
        <f t="shared" si="5"/>
        <v>19.98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s="9" customFormat="1" x14ac:dyDescent="0.2">
      <c r="A15" s="9" t="s">
        <v>13</v>
      </c>
      <c r="B15" s="26">
        <v>15</v>
      </c>
      <c r="D15" s="9">
        <v>74.78</v>
      </c>
      <c r="E15" s="9">
        <f t="shared" si="3"/>
        <v>74.78</v>
      </c>
      <c r="F15" s="19"/>
      <c r="G15" s="19">
        <v>18</v>
      </c>
      <c r="H15" s="19">
        <f t="shared" si="4"/>
        <v>18</v>
      </c>
      <c r="I15" s="9">
        <f t="shared" si="5"/>
        <v>0</v>
      </c>
      <c r="J15" s="9">
        <f t="shared" si="5"/>
        <v>92.78</v>
      </c>
      <c r="K15" s="10">
        <f t="shared" si="5"/>
        <v>92.78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s="9" customFormat="1" x14ac:dyDescent="0.2">
      <c r="A16" s="9" t="s">
        <v>20</v>
      </c>
      <c r="B16" s="26">
        <v>1</v>
      </c>
      <c r="C16" s="9">
        <v>10.59</v>
      </c>
      <c r="E16" s="9">
        <f t="shared" si="3"/>
        <v>10.59</v>
      </c>
      <c r="F16" s="19">
        <v>0</v>
      </c>
      <c r="G16" s="19"/>
      <c r="H16" s="19">
        <f t="shared" si="4"/>
        <v>0</v>
      </c>
      <c r="I16" s="9">
        <f t="shared" si="5"/>
        <v>10.59</v>
      </c>
      <c r="J16" s="9">
        <f t="shared" si="5"/>
        <v>0</v>
      </c>
      <c r="K16" s="10">
        <f t="shared" si="5"/>
        <v>10.59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s="9" customFormat="1" x14ac:dyDescent="0.2">
      <c r="A17" s="9" t="s">
        <v>21</v>
      </c>
      <c r="B17" s="26">
        <v>2</v>
      </c>
      <c r="D17" s="9">
        <v>15.98</v>
      </c>
      <c r="E17" s="9">
        <f t="shared" si="3"/>
        <v>15.98</v>
      </c>
      <c r="F17" s="19"/>
      <c r="G17" s="19">
        <v>6</v>
      </c>
      <c r="H17" s="19">
        <f t="shared" si="4"/>
        <v>6</v>
      </c>
      <c r="I17" s="9">
        <f t="shared" si="5"/>
        <v>0</v>
      </c>
      <c r="J17" s="9">
        <f t="shared" si="5"/>
        <v>21.98</v>
      </c>
      <c r="K17" s="10">
        <f t="shared" si="5"/>
        <v>21.98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s="9" customFormat="1" x14ac:dyDescent="0.2">
      <c r="A18" s="9" t="s">
        <v>22</v>
      </c>
      <c r="B18" s="26">
        <v>2</v>
      </c>
      <c r="C18" s="9">
        <v>0.6</v>
      </c>
      <c r="E18" s="9">
        <f t="shared" si="3"/>
        <v>0.6</v>
      </c>
      <c r="F18" s="19">
        <v>4</v>
      </c>
      <c r="G18" s="19"/>
      <c r="H18" s="19">
        <f t="shared" si="4"/>
        <v>4</v>
      </c>
      <c r="I18" s="9">
        <f t="shared" si="5"/>
        <v>4.5999999999999996</v>
      </c>
      <c r="J18" s="9">
        <f t="shared" si="5"/>
        <v>0</v>
      </c>
      <c r="K18" s="10">
        <f t="shared" si="5"/>
        <v>4.5999999999999996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s="9" customFormat="1" x14ac:dyDescent="0.2">
      <c r="A19" s="9" t="s">
        <v>23</v>
      </c>
      <c r="B19" s="26">
        <v>1</v>
      </c>
      <c r="D19" s="9">
        <v>7.99</v>
      </c>
      <c r="E19" s="9">
        <f t="shared" si="3"/>
        <v>7.99</v>
      </c>
      <c r="F19" s="19"/>
      <c r="G19" s="19">
        <v>0</v>
      </c>
      <c r="H19" s="19">
        <f t="shared" si="4"/>
        <v>0</v>
      </c>
      <c r="I19" s="9">
        <f t="shared" si="5"/>
        <v>0</v>
      </c>
      <c r="J19" s="9">
        <f t="shared" si="5"/>
        <v>7.99</v>
      </c>
      <c r="K19" s="10">
        <f t="shared" si="5"/>
        <v>7.99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s="9" customFormat="1" x14ac:dyDescent="0.2">
      <c r="A20" s="9" t="s">
        <v>24</v>
      </c>
      <c r="B20" s="26">
        <v>2</v>
      </c>
      <c r="C20" s="9">
        <v>33.260000000000005</v>
      </c>
      <c r="E20" s="9">
        <f t="shared" si="3"/>
        <v>33.260000000000005</v>
      </c>
      <c r="F20" s="19">
        <v>8</v>
      </c>
      <c r="G20" s="19"/>
      <c r="H20" s="19">
        <f t="shared" si="4"/>
        <v>8</v>
      </c>
      <c r="I20" s="9">
        <f t="shared" si="5"/>
        <v>41.260000000000005</v>
      </c>
      <c r="J20" s="9">
        <f t="shared" si="5"/>
        <v>0</v>
      </c>
      <c r="K20" s="10">
        <f t="shared" si="5"/>
        <v>41.260000000000005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s="9" customFormat="1" x14ac:dyDescent="0.2">
      <c r="A21" s="9" t="s">
        <v>25</v>
      </c>
      <c r="B21" s="26">
        <v>1</v>
      </c>
      <c r="D21" s="9">
        <v>0.2</v>
      </c>
      <c r="E21" s="9">
        <f t="shared" si="3"/>
        <v>0.2</v>
      </c>
      <c r="F21" s="19"/>
      <c r="G21" s="19">
        <v>2</v>
      </c>
      <c r="H21" s="19">
        <f t="shared" si="4"/>
        <v>2</v>
      </c>
      <c r="I21" s="9">
        <f t="shared" si="5"/>
        <v>0</v>
      </c>
      <c r="J21" s="9">
        <f t="shared" si="5"/>
        <v>2.2000000000000002</v>
      </c>
      <c r="K21" s="10">
        <f t="shared" si="5"/>
        <v>2.2000000000000002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s="9" customFormat="1" x14ac:dyDescent="0.2">
      <c r="A22" s="9" t="s">
        <v>26</v>
      </c>
      <c r="B22" s="26">
        <v>3</v>
      </c>
      <c r="D22" s="9">
        <v>214.27</v>
      </c>
      <c r="E22" s="9">
        <f t="shared" si="3"/>
        <v>214.27</v>
      </c>
      <c r="F22" s="19"/>
      <c r="G22" s="19">
        <v>44</v>
      </c>
      <c r="H22" s="19">
        <f t="shared" si="4"/>
        <v>44</v>
      </c>
      <c r="I22" s="9">
        <f t="shared" si="5"/>
        <v>0</v>
      </c>
      <c r="J22" s="9">
        <f t="shared" si="5"/>
        <v>258.27</v>
      </c>
      <c r="K22" s="10">
        <f t="shared" si="5"/>
        <v>258.27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s="9" customFormat="1" x14ac:dyDescent="0.2">
      <c r="A23" s="9" t="s">
        <v>27</v>
      </c>
      <c r="B23" s="26">
        <v>2</v>
      </c>
      <c r="D23" s="9">
        <v>15.98</v>
      </c>
      <c r="E23" s="9">
        <f t="shared" si="3"/>
        <v>15.98</v>
      </c>
      <c r="F23" s="19"/>
      <c r="G23" s="19">
        <v>4</v>
      </c>
      <c r="H23" s="19">
        <f t="shared" si="4"/>
        <v>4</v>
      </c>
      <c r="I23" s="9">
        <f t="shared" si="5"/>
        <v>0</v>
      </c>
      <c r="J23" s="9">
        <f t="shared" si="5"/>
        <v>19.98</v>
      </c>
      <c r="K23" s="10">
        <f t="shared" si="5"/>
        <v>19.98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s="9" customFormat="1" x14ac:dyDescent="0.2">
      <c r="A24" s="9" t="s">
        <v>28</v>
      </c>
      <c r="B24" s="26">
        <v>1</v>
      </c>
      <c r="C24" s="9">
        <v>7.61</v>
      </c>
      <c r="E24" s="9">
        <f t="shared" si="3"/>
        <v>7.61</v>
      </c>
      <c r="F24" s="19">
        <v>4</v>
      </c>
      <c r="G24" s="19"/>
      <c r="H24" s="19">
        <f t="shared" si="4"/>
        <v>4</v>
      </c>
      <c r="I24" s="9">
        <f t="shared" si="5"/>
        <v>11.61</v>
      </c>
      <c r="J24" s="9">
        <f t="shared" si="5"/>
        <v>0</v>
      </c>
      <c r="K24" s="10">
        <f t="shared" si="5"/>
        <v>11.61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s="9" customFormat="1" x14ac:dyDescent="0.2">
      <c r="A25" s="9" t="s">
        <v>29</v>
      </c>
      <c r="B25" s="26">
        <v>5</v>
      </c>
      <c r="C25" s="9">
        <v>51.01</v>
      </c>
      <c r="D25" s="9">
        <v>0</v>
      </c>
      <c r="E25" s="9">
        <f t="shared" si="3"/>
        <v>51.01</v>
      </c>
      <c r="F25" s="19">
        <v>8</v>
      </c>
      <c r="G25" s="19">
        <v>0</v>
      </c>
      <c r="H25" s="19">
        <f t="shared" si="4"/>
        <v>8</v>
      </c>
      <c r="I25" s="9">
        <f t="shared" si="5"/>
        <v>59.01</v>
      </c>
      <c r="J25" s="9">
        <f t="shared" si="5"/>
        <v>0</v>
      </c>
      <c r="K25" s="10">
        <f t="shared" si="5"/>
        <v>59.01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s="9" customFormat="1" ht="13.5" thickBot="1" x14ac:dyDescent="0.25">
      <c r="A26" s="38" t="s">
        <v>30</v>
      </c>
      <c r="B26" s="39">
        <v>1</v>
      </c>
      <c r="C26" s="38"/>
      <c r="D26" s="38">
        <v>7.99</v>
      </c>
      <c r="E26" s="38">
        <f t="shared" si="3"/>
        <v>7.99</v>
      </c>
      <c r="F26" s="40"/>
      <c r="G26" s="40">
        <v>2</v>
      </c>
      <c r="H26" s="40">
        <f t="shared" si="4"/>
        <v>2</v>
      </c>
      <c r="I26" s="38">
        <f t="shared" si="5"/>
        <v>0</v>
      </c>
      <c r="J26" s="38">
        <f t="shared" si="5"/>
        <v>9.99</v>
      </c>
      <c r="K26" s="41">
        <f t="shared" si="5"/>
        <v>9.99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ht="13.5" thickBot="1" x14ac:dyDescent="0.25">
      <c r="A27" s="33" t="s">
        <v>31</v>
      </c>
      <c r="B27" s="21">
        <f>SUM(B28:B52)</f>
        <v>1069.7799999999997</v>
      </c>
      <c r="C27" s="42">
        <f t="shared" ref="C27:H27" si="6">SUM(C28:C52)</f>
        <v>1069.7799999999997</v>
      </c>
      <c r="D27" s="42">
        <f t="shared" si="6"/>
        <v>12536.939999999997</v>
      </c>
      <c r="E27" s="42">
        <f t="shared" si="6"/>
        <v>13606.72</v>
      </c>
      <c r="F27" s="43">
        <f t="shared" si="6"/>
        <v>197</v>
      </c>
      <c r="G27" s="43">
        <f t="shared" si="6"/>
        <v>1853</v>
      </c>
      <c r="H27" s="43">
        <f t="shared" si="6"/>
        <v>2050</v>
      </c>
      <c r="I27" s="15">
        <f>C27+F27</f>
        <v>1266.7799999999997</v>
      </c>
      <c r="J27" s="15">
        <f>D27+G27</f>
        <v>14389.939999999997</v>
      </c>
      <c r="K27" s="16">
        <f>E27+H27</f>
        <v>15656.72</v>
      </c>
    </row>
    <row r="28" spans="1:30" s="9" customFormat="1" x14ac:dyDescent="0.2">
      <c r="A28" s="29" t="s">
        <v>32</v>
      </c>
      <c r="B28" s="30">
        <v>170.01</v>
      </c>
      <c r="C28" s="29">
        <v>170.01</v>
      </c>
      <c r="D28" s="29">
        <v>4417.8199999999979</v>
      </c>
      <c r="E28" s="29">
        <f t="shared" ref="E28:E52" si="7">SUM(C28:D28)</f>
        <v>4587.8299999999981</v>
      </c>
      <c r="F28" s="31">
        <v>53</v>
      </c>
      <c r="G28" s="31">
        <v>584</v>
      </c>
      <c r="H28" s="31">
        <f t="shared" ref="H28:H52" si="8">SUM(F28:G28)</f>
        <v>637</v>
      </c>
      <c r="I28" s="29">
        <f t="shared" ref="I28:K43" si="9">C28+F28</f>
        <v>223.01</v>
      </c>
      <c r="J28" s="29">
        <f t="shared" si="9"/>
        <v>5001.8199999999979</v>
      </c>
      <c r="K28" s="32">
        <f t="shared" si="9"/>
        <v>5224.8299999999981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s="9" customFormat="1" x14ac:dyDescent="0.2">
      <c r="A29" s="9" t="s">
        <v>33</v>
      </c>
      <c r="B29" s="26">
        <v>29.47</v>
      </c>
      <c r="C29" s="9">
        <v>29.47</v>
      </c>
      <c r="D29" s="9">
        <v>64.319999999999993</v>
      </c>
      <c r="E29" s="9">
        <f t="shared" si="7"/>
        <v>93.789999999999992</v>
      </c>
      <c r="F29" s="19">
        <v>4</v>
      </c>
      <c r="G29" s="19">
        <v>7</v>
      </c>
      <c r="H29" s="19">
        <f t="shared" si="8"/>
        <v>11</v>
      </c>
      <c r="I29" s="9">
        <f t="shared" si="9"/>
        <v>33.47</v>
      </c>
      <c r="J29" s="9">
        <f t="shared" si="9"/>
        <v>71.319999999999993</v>
      </c>
      <c r="K29" s="10">
        <f t="shared" si="9"/>
        <v>104.78999999999999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s="9" customFormat="1" x14ac:dyDescent="0.2">
      <c r="A30" s="9" t="s">
        <v>34</v>
      </c>
      <c r="B30" s="26">
        <v>13.68</v>
      </c>
      <c r="C30" s="9">
        <v>13.68</v>
      </c>
      <c r="D30" s="9">
        <v>97.53</v>
      </c>
      <c r="E30" s="9">
        <f t="shared" si="7"/>
        <v>111.21000000000001</v>
      </c>
      <c r="F30" s="19">
        <v>7</v>
      </c>
      <c r="G30" s="19">
        <v>35</v>
      </c>
      <c r="H30" s="19">
        <f t="shared" si="8"/>
        <v>42</v>
      </c>
      <c r="I30" s="9">
        <f t="shared" si="9"/>
        <v>20.68</v>
      </c>
      <c r="J30" s="9">
        <f t="shared" si="9"/>
        <v>132.53</v>
      </c>
      <c r="K30" s="10">
        <f t="shared" si="9"/>
        <v>153.21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s="9" customFormat="1" x14ac:dyDescent="0.2">
      <c r="A31" s="9" t="s">
        <v>35</v>
      </c>
      <c r="B31" s="26"/>
      <c r="D31" s="9">
        <v>538.86</v>
      </c>
      <c r="E31" s="9">
        <f t="shared" si="7"/>
        <v>538.86</v>
      </c>
      <c r="F31" s="19"/>
      <c r="G31" s="19">
        <v>80</v>
      </c>
      <c r="H31" s="19">
        <f t="shared" si="8"/>
        <v>80</v>
      </c>
      <c r="I31" s="9">
        <f t="shared" si="9"/>
        <v>0</v>
      </c>
      <c r="J31" s="9">
        <f t="shared" si="9"/>
        <v>618.86</v>
      </c>
      <c r="K31" s="10">
        <f t="shared" si="9"/>
        <v>618.86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s="9" customFormat="1" x14ac:dyDescent="0.2">
      <c r="A32" s="9" t="s">
        <v>36</v>
      </c>
      <c r="B32" s="26">
        <v>311.94</v>
      </c>
      <c r="C32" s="9">
        <v>311.94</v>
      </c>
      <c r="E32" s="9">
        <f t="shared" si="7"/>
        <v>311.94</v>
      </c>
      <c r="F32" s="19">
        <v>34</v>
      </c>
      <c r="G32" s="19"/>
      <c r="H32" s="19">
        <f t="shared" si="8"/>
        <v>34</v>
      </c>
      <c r="I32" s="9">
        <f t="shared" si="9"/>
        <v>345.94</v>
      </c>
      <c r="J32" s="9">
        <f t="shared" si="9"/>
        <v>0</v>
      </c>
      <c r="K32" s="10">
        <f t="shared" si="9"/>
        <v>345.94</v>
      </c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s="9" customFormat="1" x14ac:dyDescent="0.2">
      <c r="A33" s="9" t="s">
        <v>37</v>
      </c>
      <c r="B33" s="26"/>
      <c r="D33" s="9">
        <v>24.689999999999998</v>
      </c>
      <c r="E33" s="9">
        <f t="shared" si="7"/>
        <v>24.689999999999998</v>
      </c>
      <c r="F33" s="19"/>
      <c r="G33" s="19">
        <v>7</v>
      </c>
      <c r="H33" s="19">
        <f t="shared" si="8"/>
        <v>7</v>
      </c>
      <c r="I33" s="9">
        <f t="shared" si="9"/>
        <v>0</v>
      </c>
      <c r="J33" s="9">
        <f t="shared" si="9"/>
        <v>31.689999999999998</v>
      </c>
      <c r="K33" s="10">
        <f t="shared" si="9"/>
        <v>31.689999999999998</v>
      </c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s="9" customFormat="1" x14ac:dyDescent="0.2">
      <c r="A34" s="9" t="s">
        <v>38</v>
      </c>
      <c r="B34" s="26"/>
      <c r="D34" s="9">
        <v>365.12</v>
      </c>
      <c r="E34" s="9">
        <f t="shared" si="7"/>
        <v>365.12</v>
      </c>
      <c r="F34" s="19"/>
      <c r="G34" s="19">
        <v>32</v>
      </c>
      <c r="H34" s="19">
        <f t="shared" si="8"/>
        <v>32</v>
      </c>
      <c r="I34" s="9">
        <f t="shared" si="9"/>
        <v>0</v>
      </c>
      <c r="J34" s="9">
        <f t="shared" si="9"/>
        <v>397.12</v>
      </c>
      <c r="K34" s="10">
        <f t="shared" si="9"/>
        <v>397.12</v>
      </c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s="9" customFormat="1" x14ac:dyDescent="0.2">
      <c r="A35" s="9" t="s">
        <v>39</v>
      </c>
      <c r="B35" s="26"/>
      <c r="D35" s="9">
        <v>13.72</v>
      </c>
      <c r="E35" s="9">
        <f t="shared" si="7"/>
        <v>13.72</v>
      </c>
      <c r="F35" s="19"/>
      <c r="G35" s="19">
        <v>4</v>
      </c>
      <c r="H35" s="19">
        <f t="shared" si="8"/>
        <v>4</v>
      </c>
      <c r="I35" s="9">
        <f t="shared" si="9"/>
        <v>0</v>
      </c>
      <c r="J35" s="9">
        <f t="shared" si="9"/>
        <v>17.72</v>
      </c>
      <c r="K35" s="10">
        <f t="shared" si="9"/>
        <v>17.72</v>
      </c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s="9" customFormat="1" x14ac:dyDescent="0.2">
      <c r="A36" s="9" t="s">
        <v>40</v>
      </c>
      <c r="B36" s="26"/>
      <c r="D36" s="9">
        <v>17.46</v>
      </c>
      <c r="E36" s="9">
        <f t="shared" si="7"/>
        <v>17.46</v>
      </c>
      <c r="F36" s="19"/>
      <c r="G36" s="19">
        <v>4</v>
      </c>
      <c r="H36" s="19">
        <f t="shared" si="8"/>
        <v>4</v>
      </c>
      <c r="I36" s="9">
        <f t="shared" si="9"/>
        <v>0</v>
      </c>
      <c r="J36" s="9">
        <f t="shared" si="9"/>
        <v>21.46</v>
      </c>
      <c r="K36" s="10">
        <f t="shared" si="9"/>
        <v>21.46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s="9" customFormat="1" x14ac:dyDescent="0.2">
      <c r="A37" s="9" t="s">
        <v>41</v>
      </c>
      <c r="B37" s="26"/>
      <c r="D37" s="9">
        <v>300.19</v>
      </c>
      <c r="E37" s="9">
        <f t="shared" si="7"/>
        <v>300.19</v>
      </c>
      <c r="F37" s="19"/>
      <c r="G37" s="19">
        <v>88</v>
      </c>
      <c r="H37" s="19">
        <f t="shared" si="8"/>
        <v>88</v>
      </c>
      <c r="I37" s="9">
        <f t="shared" si="9"/>
        <v>0</v>
      </c>
      <c r="J37" s="9">
        <f t="shared" si="9"/>
        <v>388.19</v>
      </c>
      <c r="K37" s="10">
        <f t="shared" si="9"/>
        <v>388.19</v>
      </c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s="9" customFormat="1" x14ac:dyDescent="0.2">
      <c r="A38" s="9" t="s">
        <v>42</v>
      </c>
      <c r="B38" s="26"/>
      <c r="D38" s="9">
        <v>14.17</v>
      </c>
      <c r="E38" s="9">
        <f t="shared" si="7"/>
        <v>14.17</v>
      </c>
      <c r="F38" s="19"/>
      <c r="G38" s="19">
        <v>3</v>
      </c>
      <c r="H38" s="19">
        <f t="shared" si="8"/>
        <v>3</v>
      </c>
      <c r="I38" s="9">
        <f t="shared" si="9"/>
        <v>0</v>
      </c>
      <c r="J38" s="9">
        <f t="shared" si="9"/>
        <v>17.170000000000002</v>
      </c>
      <c r="K38" s="10">
        <f t="shared" si="9"/>
        <v>17.170000000000002</v>
      </c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s="9" customFormat="1" x14ac:dyDescent="0.2">
      <c r="A39" s="9" t="s">
        <v>13</v>
      </c>
      <c r="B39" s="26">
        <v>117.68</v>
      </c>
      <c r="C39" s="9">
        <v>117.68</v>
      </c>
      <c r="D39" s="9">
        <v>4015.4500000000016</v>
      </c>
      <c r="E39" s="9">
        <f t="shared" si="7"/>
        <v>4133.1300000000019</v>
      </c>
      <c r="F39" s="19">
        <v>23</v>
      </c>
      <c r="G39" s="19">
        <v>653</v>
      </c>
      <c r="H39" s="19">
        <f t="shared" si="8"/>
        <v>676</v>
      </c>
      <c r="I39" s="9">
        <f t="shared" si="9"/>
        <v>140.68</v>
      </c>
      <c r="J39" s="9">
        <f t="shared" si="9"/>
        <v>4668.4500000000016</v>
      </c>
      <c r="K39" s="10">
        <f t="shared" si="9"/>
        <v>4809.1300000000019</v>
      </c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s="9" customFormat="1" x14ac:dyDescent="0.2">
      <c r="A40" s="9" t="s">
        <v>43</v>
      </c>
      <c r="B40" s="26"/>
      <c r="D40" s="9">
        <v>33.979999999999997</v>
      </c>
      <c r="E40" s="9">
        <f t="shared" si="7"/>
        <v>33.979999999999997</v>
      </c>
      <c r="F40" s="19"/>
      <c r="G40" s="19">
        <v>0</v>
      </c>
      <c r="H40" s="19">
        <f t="shared" si="8"/>
        <v>0</v>
      </c>
      <c r="I40" s="9">
        <f t="shared" si="9"/>
        <v>0</v>
      </c>
      <c r="J40" s="9">
        <f t="shared" si="9"/>
        <v>33.979999999999997</v>
      </c>
      <c r="K40" s="10">
        <f t="shared" si="9"/>
        <v>33.979999999999997</v>
      </c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s="9" customFormat="1" x14ac:dyDescent="0.2">
      <c r="A41" s="9" t="s">
        <v>44</v>
      </c>
      <c r="B41" s="26">
        <v>231.32</v>
      </c>
      <c r="C41" s="9">
        <v>231.32</v>
      </c>
      <c r="D41" s="9">
        <v>1149.81</v>
      </c>
      <c r="E41" s="9">
        <f t="shared" si="7"/>
        <v>1381.1299999999999</v>
      </c>
      <c r="F41" s="19">
        <v>0</v>
      </c>
      <c r="G41" s="19">
        <v>0</v>
      </c>
      <c r="H41" s="19">
        <f t="shared" si="8"/>
        <v>0</v>
      </c>
      <c r="I41" s="9">
        <f t="shared" si="9"/>
        <v>231.32</v>
      </c>
      <c r="J41" s="9">
        <f t="shared" si="9"/>
        <v>1149.81</v>
      </c>
      <c r="K41" s="10">
        <f t="shared" si="9"/>
        <v>1381.1299999999999</v>
      </c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s="9" customFormat="1" x14ac:dyDescent="0.2">
      <c r="A42" s="9" t="s">
        <v>45</v>
      </c>
      <c r="B42" s="26"/>
      <c r="D42" s="9">
        <v>132.25</v>
      </c>
      <c r="E42" s="9">
        <f t="shared" si="7"/>
        <v>132.25</v>
      </c>
      <c r="F42" s="19"/>
      <c r="G42" s="19">
        <v>0</v>
      </c>
      <c r="H42" s="19">
        <f t="shared" si="8"/>
        <v>0</v>
      </c>
      <c r="I42" s="9">
        <f t="shared" si="9"/>
        <v>0</v>
      </c>
      <c r="J42" s="9">
        <f t="shared" si="9"/>
        <v>132.25</v>
      </c>
      <c r="K42" s="10">
        <f t="shared" si="9"/>
        <v>132.25</v>
      </c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s="9" customFormat="1" x14ac:dyDescent="0.2">
      <c r="A43" s="9" t="s">
        <v>46</v>
      </c>
      <c r="B43" s="26"/>
      <c r="D43" s="9">
        <v>6.3</v>
      </c>
      <c r="E43" s="9">
        <f t="shared" si="7"/>
        <v>6.3</v>
      </c>
      <c r="F43" s="19"/>
      <c r="G43" s="19">
        <v>0</v>
      </c>
      <c r="H43" s="19">
        <f t="shared" si="8"/>
        <v>0</v>
      </c>
      <c r="I43" s="9">
        <f t="shared" si="9"/>
        <v>0</v>
      </c>
      <c r="J43" s="9">
        <f t="shared" si="9"/>
        <v>6.3</v>
      </c>
      <c r="K43" s="10">
        <f t="shared" si="9"/>
        <v>6.3</v>
      </c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s="9" customFormat="1" x14ac:dyDescent="0.2">
      <c r="A44" s="9" t="s">
        <v>47</v>
      </c>
      <c r="B44" s="26">
        <v>7.87</v>
      </c>
      <c r="C44" s="9">
        <v>7.87</v>
      </c>
      <c r="D44" s="9">
        <v>107.57000000000001</v>
      </c>
      <c r="E44" s="9">
        <f t="shared" si="7"/>
        <v>115.44000000000001</v>
      </c>
      <c r="F44" s="19">
        <v>0</v>
      </c>
      <c r="G44" s="19">
        <v>22</v>
      </c>
      <c r="H44" s="19">
        <f t="shared" si="8"/>
        <v>22</v>
      </c>
      <c r="I44" s="9">
        <f t="shared" ref="I44:K52" si="10">C44+F44</f>
        <v>7.87</v>
      </c>
      <c r="J44" s="9">
        <f t="shared" si="10"/>
        <v>129.57</v>
      </c>
      <c r="K44" s="10">
        <f t="shared" si="10"/>
        <v>137.44</v>
      </c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s="9" customFormat="1" x14ac:dyDescent="0.2">
      <c r="A45" s="9" t="s">
        <v>48</v>
      </c>
      <c r="B45" s="26"/>
      <c r="D45" s="9">
        <v>0</v>
      </c>
      <c r="E45" s="9">
        <f t="shared" si="7"/>
        <v>0</v>
      </c>
      <c r="F45" s="19"/>
      <c r="G45" s="19">
        <v>8</v>
      </c>
      <c r="H45" s="19">
        <f t="shared" si="8"/>
        <v>8</v>
      </c>
      <c r="I45" s="9">
        <f t="shared" si="10"/>
        <v>0</v>
      </c>
      <c r="J45" s="9">
        <f t="shared" si="10"/>
        <v>8</v>
      </c>
      <c r="K45" s="10">
        <f t="shared" si="10"/>
        <v>8</v>
      </c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s="9" customFormat="1" x14ac:dyDescent="0.2">
      <c r="A46" s="9" t="s">
        <v>49</v>
      </c>
      <c r="B46" s="26">
        <v>166.72</v>
      </c>
      <c r="C46" s="9">
        <v>166.72</v>
      </c>
      <c r="D46" s="9">
        <v>273.38</v>
      </c>
      <c r="E46" s="9">
        <f t="shared" si="7"/>
        <v>440.1</v>
      </c>
      <c r="F46" s="19">
        <v>64</v>
      </c>
      <c r="G46" s="19">
        <v>78</v>
      </c>
      <c r="H46" s="19">
        <f t="shared" si="8"/>
        <v>142</v>
      </c>
      <c r="I46" s="9">
        <f t="shared" si="10"/>
        <v>230.72</v>
      </c>
      <c r="J46" s="9">
        <f t="shared" si="10"/>
        <v>351.38</v>
      </c>
      <c r="K46" s="10">
        <f t="shared" si="10"/>
        <v>582.1</v>
      </c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s="9" customFormat="1" x14ac:dyDescent="0.2">
      <c r="A47" s="9" t="s">
        <v>50</v>
      </c>
      <c r="B47" s="26">
        <v>21.09</v>
      </c>
      <c r="C47" s="9">
        <v>21.09</v>
      </c>
      <c r="E47" s="9">
        <f t="shared" si="7"/>
        <v>21.09</v>
      </c>
      <c r="F47" s="19">
        <v>12</v>
      </c>
      <c r="G47" s="19"/>
      <c r="H47" s="19">
        <f t="shared" si="8"/>
        <v>12</v>
      </c>
      <c r="I47" s="9">
        <f t="shared" si="10"/>
        <v>33.090000000000003</v>
      </c>
      <c r="J47" s="9">
        <f t="shared" si="10"/>
        <v>0</v>
      </c>
      <c r="K47" s="10">
        <f t="shared" si="10"/>
        <v>33.090000000000003</v>
      </c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s="9" customFormat="1" x14ac:dyDescent="0.2">
      <c r="A48" s="9" t="s">
        <v>51</v>
      </c>
      <c r="B48" s="26"/>
      <c r="D48" s="9">
        <v>336.20000000000005</v>
      </c>
      <c r="E48" s="9">
        <f t="shared" si="7"/>
        <v>336.20000000000005</v>
      </c>
      <c r="F48" s="19"/>
      <c r="G48" s="19">
        <v>84</v>
      </c>
      <c r="H48" s="19">
        <f t="shared" si="8"/>
        <v>84</v>
      </c>
      <c r="I48" s="9">
        <f t="shared" si="10"/>
        <v>0</v>
      </c>
      <c r="J48" s="9">
        <f t="shared" si="10"/>
        <v>420.20000000000005</v>
      </c>
      <c r="K48" s="10">
        <f t="shared" si="10"/>
        <v>420.20000000000005</v>
      </c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9" customFormat="1" x14ac:dyDescent="0.2">
      <c r="A49" s="9" t="s">
        <v>52</v>
      </c>
      <c r="B49" s="26"/>
      <c r="D49" s="9">
        <v>325.87000000000006</v>
      </c>
      <c r="E49" s="9">
        <f t="shared" si="7"/>
        <v>325.87000000000006</v>
      </c>
      <c r="F49" s="19"/>
      <c r="G49" s="19">
        <v>68</v>
      </c>
      <c r="H49" s="19">
        <f t="shared" si="8"/>
        <v>68</v>
      </c>
      <c r="I49" s="9">
        <f t="shared" si="10"/>
        <v>0</v>
      </c>
      <c r="J49" s="9">
        <f t="shared" si="10"/>
        <v>393.87000000000006</v>
      </c>
      <c r="K49" s="10">
        <f t="shared" si="10"/>
        <v>393.87000000000006</v>
      </c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9" customFormat="1" x14ac:dyDescent="0.2">
      <c r="A50" s="9" t="s">
        <v>53</v>
      </c>
      <c r="B50" s="26"/>
      <c r="D50" s="9">
        <v>186.60999999999996</v>
      </c>
      <c r="E50" s="9">
        <f t="shared" si="7"/>
        <v>186.60999999999996</v>
      </c>
      <c r="F50" s="19"/>
      <c r="G50" s="19">
        <v>83</v>
      </c>
      <c r="H50" s="19">
        <f t="shared" si="8"/>
        <v>83</v>
      </c>
      <c r="I50" s="9">
        <f t="shared" si="10"/>
        <v>0</v>
      </c>
      <c r="J50" s="9">
        <f t="shared" si="10"/>
        <v>269.60999999999996</v>
      </c>
      <c r="K50" s="10">
        <f t="shared" si="10"/>
        <v>269.60999999999996</v>
      </c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9" customFormat="1" x14ac:dyDescent="0.2">
      <c r="A51" s="9" t="s">
        <v>54</v>
      </c>
      <c r="B51" s="26"/>
      <c r="D51" s="9">
        <v>62.230000000000004</v>
      </c>
      <c r="E51" s="9">
        <f t="shared" si="7"/>
        <v>62.230000000000004</v>
      </c>
      <c r="F51" s="19"/>
      <c r="G51" s="19">
        <v>13</v>
      </c>
      <c r="H51" s="19">
        <f t="shared" si="8"/>
        <v>13</v>
      </c>
      <c r="I51" s="9">
        <f t="shared" si="10"/>
        <v>0</v>
      </c>
      <c r="J51" s="9">
        <f t="shared" si="10"/>
        <v>75.23</v>
      </c>
      <c r="K51" s="10">
        <f t="shared" si="10"/>
        <v>75.23</v>
      </c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9" customFormat="1" ht="13.5" thickBot="1" x14ac:dyDescent="0.25">
      <c r="A52" s="9" t="s">
        <v>55</v>
      </c>
      <c r="B52" s="26"/>
      <c r="D52" s="9">
        <v>53.41</v>
      </c>
      <c r="E52" s="9">
        <f t="shared" si="7"/>
        <v>53.41</v>
      </c>
      <c r="F52" s="19"/>
      <c r="G52" s="19">
        <v>0</v>
      </c>
      <c r="H52" s="19">
        <f t="shared" si="8"/>
        <v>0</v>
      </c>
      <c r="I52" s="9">
        <f t="shared" si="10"/>
        <v>0</v>
      </c>
      <c r="J52" s="9">
        <f t="shared" si="10"/>
        <v>53.41</v>
      </c>
      <c r="K52" s="10">
        <f t="shared" si="10"/>
        <v>53.41</v>
      </c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13.5" thickBot="1" x14ac:dyDescent="0.25">
      <c r="A53" s="33" t="s">
        <v>56</v>
      </c>
      <c r="B53" s="21">
        <f>SUM(B54:B60)</f>
        <v>50</v>
      </c>
      <c r="C53" s="42">
        <f t="shared" ref="C53:H53" si="11">SUM(C54:C60)</f>
        <v>9022.57</v>
      </c>
      <c r="D53" s="42">
        <f t="shared" si="11"/>
        <v>74009.489999999991</v>
      </c>
      <c r="E53" s="42">
        <f t="shared" si="11"/>
        <v>83032.059999999983</v>
      </c>
      <c r="F53" s="43">
        <f t="shared" si="11"/>
        <v>574</v>
      </c>
      <c r="G53" s="43">
        <f t="shared" si="11"/>
        <v>3648</v>
      </c>
      <c r="H53" s="43">
        <f t="shared" si="11"/>
        <v>4222</v>
      </c>
      <c r="I53" s="15">
        <f>C53+F53</f>
        <v>9596.57</v>
      </c>
      <c r="J53" s="15">
        <f>D53+G53</f>
        <v>77657.489999999991</v>
      </c>
      <c r="K53" s="16">
        <f>E53+H53</f>
        <v>87254.059999999983</v>
      </c>
    </row>
    <row r="54" spans="1:30" s="9" customFormat="1" x14ac:dyDescent="0.2">
      <c r="A54" s="29" t="s">
        <v>32</v>
      </c>
      <c r="B54" s="30">
        <v>24</v>
      </c>
      <c r="C54" s="29"/>
      <c r="D54" s="29">
        <v>44366.63</v>
      </c>
      <c r="E54" s="29">
        <f t="shared" ref="E54:E60" si="12">SUM(C54:D54)</f>
        <v>44366.63</v>
      </c>
      <c r="F54" s="31"/>
      <c r="G54" s="31">
        <v>2146</v>
      </c>
      <c r="H54" s="31">
        <f t="shared" ref="H54:H60" si="13">SUM(F54:G54)</f>
        <v>2146</v>
      </c>
      <c r="I54" s="29">
        <f t="shared" ref="I54:K60" si="14">C54+F54</f>
        <v>0</v>
      </c>
      <c r="J54" s="29">
        <f t="shared" si="14"/>
        <v>46512.63</v>
      </c>
      <c r="K54" s="32">
        <f t="shared" si="14"/>
        <v>46512.63</v>
      </c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9" customFormat="1" x14ac:dyDescent="0.2">
      <c r="A55" s="9" t="s">
        <v>35</v>
      </c>
      <c r="B55" s="26">
        <v>6</v>
      </c>
      <c r="D55" s="9">
        <v>11887.12</v>
      </c>
      <c r="E55" s="9">
        <f t="shared" si="12"/>
        <v>11887.12</v>
      </c>
      <c r="F55" s="19"/>
      <c r="G55" s="19">
        <v>479</v>
      </c>
      <c r="H55" s="19">
        <f t="shared" si="13"/>
        <v>479</v>
      </c>
      <c r="I55" s="9">
        <f t="shared" si="14"/>
        <v>0</v>
      </c>
      <c r="J55" s="9">
        <f t="shared" si="14"/>
        <v>12366.12</v>
      </c>
      <c r="K55" s="10">
        <f t="shared" si="14"/>
        <v>12366.12</v>
      </c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9" customFormat="1" x14ac:dyDescent="0.2">
      <c r="A56" s="9" t="s">
        <v>36</v>
      </c>
      <c r="B56" s="26">
        <v>7</v>
      </c>
      <c r="C56" s="9">
        <v>8340.49</v>
      </c>
      <c r="E56" s="9">
        <f t="shared" si="12"/>
        <v>8340.49</v>
      </c>
      <c r="F56" s="19">
        <v>504</v>
      </c>
      <c r="G56" s="19"/>
      <c r="H56" s="19">
        <f t="shared" si="13"/>
        <v>504</v>
      </c>
      <c r="I56" s="9">
        <f t="shared" si="14"/>
        <v>8844.49</v>
      </c>
      <c r="J56" s="9">
        <f t="shared" si="14"/>
        <v>0</v>
      </c>
      <c r="K56" s="10">
        <f t="shared" si="14"/>
        <v>8844.49</v>
      </c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9" customFormat="1" x14ac:dyDescent="0.2">
      <c r="A57" s="9" t="s">
        <v>38</v>
      </c>
      <c r="B57" s="26">
        <v>2</v>
      </c>
      <c r="D57" s="9">
        <v>1639.69</v>
      </c>
      <c r="E57" s="9">
        <f t="shared" si="12"/>
        <v>1639.69</v>
      </c>
      <c r="F57" s="19"/>
      <c r="G57" s="19">
        <v>50</v>
      </c>
      <c r="H57" s="19">
        <f t="shared" si="13"/>
        <v>50</v>
      </c>
      <c r="I57" s="9">
        <f t="shared" si="14"/>
        <v>0</v>
      </c>
      <c r="J57" s="9">
        <f t="shared" si="14"/>
        <v>1689.69</v>
      </c>
      <c r="K57" s="10">
        <f t="shared" si="14"/>
        <v>1689.69</v>
      </c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9" customFormat="1" x14ac:dyDescent="0.2">
      <c r="A58" s="9" t="s">
        <v>48</v>
      </c>
      <c r="B58" s="26">
        <v>1</v>
      </c>
      <c r="D58" s="9">
        <v>584.64</v>
      </c>
      <c r="E58" s="9">
        <f t="shared" si="12"/>
        <v>584.64</v>
      </c>
      <c r="F58" s="19"/>
      <c r="G58" s="19">
        <v>60</v>
      </c>
      <c r="H58" s="19">
        <f t="shared" si="13"/>
        <v>60</v>
      </c>
      <c r="I58" s="9">
        <f t="shared" si="14"/>
        <v>0</v>
      </c>
      <c r="J58" s="9">
        <f t="shared" si="14"/>
        <v>644.64</v>
      </c>
      <c r="K58" s="10">
        <f t="shared" si="14"/>
        <v>644.64</v>
      </c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9" customFormat="1" x14ac:dyDescent="0.2">
      <c r="A59" s="9" t="s">
        <v>49</v>
      </c>
      <c r="B59" s="26">
        <v>9</v>
      </c>
      <c r="C59" s="9">
        <v>682.08</v>
      </c>
      <c r="D59" s="9">
        <v>14557.01</v>
      </c>
      <c r="E59" s="9">
        <f t="shared" si="12"/>
        <v>15239.09</v>
      </c>
      <c r="F59" s="19">
        <v>70</v>
      </c>
      <c r="G59" s="19">
        <v>813</v>
      </c>
      <c r="H59" s="19">
        <f t="shared" si="13"/>
        <v>883</v>
      </c>
      <c r="I59" s="9">
        <f t="shared" si="14"/>
        <v>752.08</v>
      </c>
      <c r="J59" s="9">
        <f t="shared" si="14"/>
        <v>15370.01</v>
      </c>
      <c r="K59" s="10">
        <f t="shared" si="14"/>
        <v>16122.09</v>
      </c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9" customFormat="1" ht="13.5" thickBot="1" x14ac:dyDescent="0.25">
      <c r="A60" s="11" t="s">
        <v>57</v>
      </c>
      <c r="B60" s="27">
        <v>1</v>
      </c>
      <c r="C60" s="11"/>
      <c r="D60" s="11">
        <v>974.4</v>
      </c>
      <c r="E60" s="11">
        <f t="shared" si="12"/>
        <v>974.4</v>
      </c>
      <c r="F60" s="20"/>
      <c r="G60" s="20">
        <v>100</v>
      </c>
      <c r="H60" s="20">
        <f t="shared" si="13"/>
        <v>100</v>
      </c>
      <c r="I60" s="11">
        <f t="shared" si="14"/>
        <v>0</v>
      </c>
      <c r="J60" s="11">
        <f t="shared" si="14"/>
        <v>1074.4000000000001</v>
      </c>
      <c r="K60" s="12">
        <f t="shared" si="14"/>
        <v>1074.4000000000001</v>
      </c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13.5" thickBot="1" x14ac:dyDescent="0.25">
      <c r="A61" s="13"/>
      <c r="B61" s="21">
        <f>SUM(B53+B27+B12+B6)</f>
        <v>1186.7799999999997</v>
      </c>
      <c r="C61" s="14">
        <f t="shared" ref="C61:J61" si="15">SUM(C53+C27+C12+C6)</f>
        <v>11474.849999999999</v>
      </c>
      <c r="D61" s="14">
        <f t="shared" si="15"/>
        <v>86908.01</v>
      </c>
      <c r="E61" s="14">
        <f t="shared" si="15"/>
        <v>98382.859999999986</v>
      </c>
      <c r="F61" s="21">
        <f t="shared" si="15"/>
        <v>797</v>
      </c>
      <c r="G61" s="21">
        <f t="shared" si="15"/>
        <v>5581</v>
      </c>
      <c r="H61" s="21">
        <f t="shared" si="15"/>
        <v>6378</v>
      </c>
      <c r="I61" s="15">
        <f t="shared" si="15"/>
        <v>12271.849999999999</v>
      </c>
      <c r="J61" s="15">
        <f t="shared" si="15"/>
        <v>92489.01</v>
      </c>
      <c r="K61" s="28">
        <f>ROUNDUP(SUM(K53+K27+K12+K6),0)</f>
        <v>104761</v>
      </c>
    </row>
  </sheetData>
  <mergeCells count="7">
    <mergeCell ref="H1:K1"/>
    <mergeCell ref="I3:K3"/>
    <mergeCell ref="A3:A4"/>
    <mergeCell ref="B3:B4"/>
    <mergeCell ref="C3:E3"/>
    <mergeCell ref="F3:H3"/>
    <mergeCell ref="A2:J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532DF-D28D-44AD-9FBD-271A82EC745B}">
  <sheetPr>
    <tabColor theme="9" tint="0.79998168889431442"/>
  </sheetPr>
  <dimension ref="A1:F11"/>
  <sheetViews>
    <sheetView workbookViewId="0">
      <selection activeCell="A2" sqref="A2:F2"/>
    </sheetView>
  </sheetViews>
  <sheetFormatPr defaultColWidth="8.85546875" defaultRowHeight="12.75" x14ac:dyDescent="0.2"/>
  <cols>
    <col min="1" max="1" width="13.7109375" style="44" customWidth="1"/>
    <col min="2" max="2" width="18.28515625" style="44" bestFit="1" customWidth="1"/>
    <col min="3" max="3" width="41.5703125" style="44" customWidth="1"/>
    <col min="4" max="4" width="20.7109375" style="44" bestFit="1" customWidth="1"/>
    <col min="5" max="5" width="16.28515625" style="44" customWidth="1"/>
    <col min="6" max="6" width="12.5703125" style="44" customWidth="1"/>
    <col min="7" max="16384" width="8.85546875" style="44"/>
  </cols>
  <sheetData>
    <row r="1" spans="1:6" ht="38.25" customHeight="1" x14ac:dyDescent="0.2">
      <c r="D1" s="95" t="s">
        <v>78</v>
      </c>
      <c r="E1" s="96"/>
      <c r="F1" s="96"/>
    </row>
    <row r="2" spans="1:6" x14ac:dyDescent="0.2">
      <c r="A2" s="100" t="s">
        <v>130</v>
      </c>
      <c r="B2" s="100"/>
      <c r="C2" s="100"/>
      <c r="D2" s="100"/>
      <c r="E2" s="100"/>
      <c r="F2" s="100"/>
    </row>
    <row r="3" spans="1:6" s="45" customFormat="1" ht="25.5" x14ac:dyDescent="0.25">
      <c r="A3" s="71" t="s">
        <v>59</v>
      </c>
      <c r="B3" s="71" t="s">
        <v>60</v>
      </c>
      <c r="C3" s="71" t="s">
        <v>61</v>
      </c>
      <c r="D3" s="72" t="s">
        <v>62</v>
      </c>
      <c r="E3" s="81" t="s">
        <v>128</v>
      </c>
      <c r="F3" s="71" t="s">
        <v>63</v>
      </c>
    </row>
    <row r="4" spans="1:6" s="45" customFormat="1" x14ac:dyDescent="0.25">
      <c r="A4" s="46" t="s">
        <v>64</v>
      </c>
      <c r="B4" s="46" t="s">
        <v>65</v>
      </c>
      <c r="C4" s="46" t="s">
        <v>66</v>
      </c>
      <c r="D4" s="47" t="s">
        <v>67</v>
      </c>
      <c r="E4" s="48">
        <v>2341</v>
      </c>
      <c r="F4" s="49">
        <v>602.59</v>
      </c>
    </row>
    <row r="5" spans="1:6" s="51" customFormat="1" ht="25.5" x14ac:dyDescent="0.25">
      <c r="A5" s="46" t="s">
        <v>68</v>
      </c>
      <c r="B5" s="46" t="s">
        <v>69</v>
      </c>
      <c r="C5" s="50" t="s">
        <v>70</v>
      </c>
      <c r="D5" s="47" t="s">
        <v>71</v>
      </c>
      <c r="E5" s="47">
        <v>2344</v>
      </c>
      <c r="F5" s="49">
        <v>4230.7700000000004</v>
      </c>
    </row>
    <row r="6" spans="1:6" s="51" customFormat="1" ht="25.5" x14ac:dyDescent="0.25">
      <c r="A6" s="46" t="s">
        <v>72</v>
      </c>
      <c r="B6" s="46" t="s">
        <v>73</v>
      </c>
      <c r="C6" s="50" t="s">
        <v>70</v>
      </c>
      <c r="D6" s="47" t="s">
        <v>71</v>
      </c>
      <c r="E6" s="47">
        <v>2344</v>
      </c>
      <c r="F6" s="49">
        <v>19765.710000000003</v>
      </c>
    </row>
    <row r="7" spans="1:6" s="51" customFormat="1" ht="25.5" x14ac:dyDescent="0.25">
      <c r="A7" s="46" t="s">
        <v>74</v>
      </c>
      <c r="B7" s="46" t="s">
        <v>75</v>
      </c>
      <c r="C7" s="50" t="s">
        <v>70</v>
      </c>
      <c r="D7" s="47" t="s">
        <v>71</v>
      </c>
      <c r="E7" s="47">
        <v>2344</v>
      </c>
      <c r="F7" s="49">
        <v>5894.89</v>
      </c>
    </row>
    <row r="8" spans="1:6" s="45" customFormat="1" x14ac:dyDescent="0.25">
      <c r="A8" s="79"/>
      <c r="B8" s="79"/>
      <c r="C8" s="79"/>
      <c r="D8" s="80"/>
      <c r="E8" s="80" t="s">
        <v>76</v>
      </c>
      <c r="F8" s="78">
        <v>30493.960000000003</v>
      </c>
    </row>
    <row r="9" spans="1:6" x14ac:dyDescent="0.2">
      <c r="F9" s="52"/>
    </row>
    <row r="10" spans="1:6" x14ac:dyDescent="0.2">
      <c r="E10" s="73">
        <v>2341</v>
      </c>
      <c r="F10" s="74">
        <v>602.59</v>
      </c>
    </row>
    <row r="11" spans="1:6" x14ac:dyDescent="0.2">
      <c r="E11" s="73">
        <v>2344</v>
      </c>
      <c r="F11" s="74">
        <v>29891.370000000003</v>
      </c>
    </row>
  </sheetData>
  <mergeCells count="2">
    <mergeCell ref="A2:F2"/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59D55-0C68-4973-8E5D-59609F2643A2}">
  <sheetPr>
    <tabColor theme="9" tint="0.79998168889431442"/>
  </sheetPr>
  <dimension ref="A1:G16"/>
  <sheetViews>
    <sheetView workbookViewId="0">
      <selection activeCell="A2" sqref="A2:G2"/>
    </sheetView>
  </sheetViews>
  <sheetFormatPr defaultColWidth="9.140625" defaultRowHeight="12.75" x14ac:dyDescent="0.2"/>
  <cols>
    <col min="1" max="1" width="38.85546875" style="53" customWidth="1"/>
    <col min="2" max="2" width="11.140625" style="60" customWidth="1"/>
    <col min="3" max="3" width="15.42578125" style="60" customWidth="1"/>
    <col min="4" max="4" width="9.5703125" style="60" customWidth="1"/>
    <col min="5" max="5" width="16.85546875" style="60" customWidth="1"/>
    <col min="6" max="6" width="23.140625" style="53" customWidth="1"/>
    <col min="7" max="7" width="15.140625" style="53" customWidth="1"/>
    <col min="8" max="16384" width="9.140625" style="53"/>
  </cols>
  <sheetData>
    <row r="1" spans="1:7" ht="78" customHeight="1" x14ac:dyDescent="0.2">
      <c r="F1" s="97" t="s">
        <v>129</v>
      </c>
      <c r="G1" s="98"/>
    </row>
    <row r="2" spans="1:7" x14ac:dyDescent="0.2">
      <c r="A2" s="102" t="s">
        <v>79</v>
      </c>
      <c r="B2" s="102"/>
      <c r="C2" s="102"/>
      <c r="D2" s="102"/>
      <c r="E2" s="102"/>
      <c r="F2" s="102"/>
      <c r="G2" s="102"/>
    </row>
    <row r="3" spans="1:7" s="54" customFormat="1" ht="25.5" x14ac:dyDescent="0.25">
      <c r="A3" s="64" t="s">
        <v>80</v>
      </c>
      <c r="B3" s="65" t="s">
        <v>81</v>
      </c>
      <c r="C3" s="65" t="s">
        <v>82</v>
      </c>
      <c r="D3" s="65" t="s">
        <v>63</v>
      </c>
      <c r="E3" s="65" t="s">
        <v>127</v>
      </c>
      <c r="F3" s="64" t="s">
        <v>60</v>
      </c>
      <c r="G3" s="64" t="s">
        <v>59</v>
      </c>
    </row>
    <row r="4" spans="1:7" x14ac:dyDescent="0.2">
      <c r="A4" s="58" t="s">
        <v>83</v>
      </c>
      <c r="B4" s="57">
        <v>56</v>
      </c>
      <c r="C4" s="66">
        <v>7.6160000000000005E-2</v>
      </c>
      <c r="D4" s="66">
        <f>B4*C4</f>
        <v>4.2649600000000003</v>
      </c>
      <c r="E4" s="57" t="s">
        <v>84</v>
      </c>
      <c r="F4" s="58" t="s">
        <v>65</v>
      </c>
      <c r="G4" s="58" t="s">
        <v>64</v>
      </c>
    </row>
    <row r="5" spans="1:7" x14ac:dyDescent="0.2">
      <c r="A5" s="58" t="s">
        <v>85</v>
      </c>
      <c r="B5" s="57">
        <v>30</v>
      </c>
      <c r="C5" s="66">
        <v>0.30016000000000004</v>
      </c>
      <c r="D5" s="66">
        <f t="shared" ref="D5:D15" si="0">B5*C5</f>
        <v>9.0048000000000012</v>
      </c>
      <c r="E5" s="57" t="s">
        <v>84</v>
      </c>
      <c r="F5" s="58" t="s">
        <v>65</v>
      </c>
      <c r="G5" s="58" t="s">
        <v>64</v>
      </c>
    </row>
    <row r="6" spans="1:7" x14ac:dyDescent="0.2">
      <c r="A6" s="58" t="s">
        <v>86</v>
      </c>
      <c r="B6" s="57">
        <v>500</v>
      </c>
      <c r="C6" s="66">
        <v>0.27440000000000003</v>
      </c>
      <c r="D6" s="66">
        <f t="shared" si="0"/>
        <v>137.20000000000002</v>
      </c>
      <c r="E6" s="57" t="s">
        <v>84</v>
      </c>
      <c r="F6" s="58" t="s">
        <v>65</v>
      </c>
      <c r="G6" s="58" t="s">
        <v>64</v>
      </c>
    </row>
    <row r="7" spans="1:7" x14ac:dyDescent="0.2">
      <c r="A7" s="58" t="s">
        <v>87</v>
      </c>
      <c r="B7" s="57">
        <v>150</v>
      </c>
      <c r="C7" s="66">
        <v>2.6880000000000005E-2</v>
      </c>
      <c r="D7" s="66">
        <f t="shared" si="0"/>
        <v>4.0320000000000009</v>
      </c>
      <c r="E7" s="57" t="s">
        <v>84</v>
      </c>
      <c r="F7" s="58" t="s">
        <v>65</v>
      </c>
      <c r="G7" s="58" t="s">
        <v>64</v>
      </c>
    </row>
    <row r="8" spans="1:7" x14ac:dyDescent="0.2">
      <c r="A8" s="58" t="s">
        <v>86</v>
      </c>
      <c r="B8" s="57">
        <v>300</v>
      </c>
      <c r="C8" s="66">
        <v>0.27440000000000003</v>
      </c>
      <c r="D8" s="66">
        <f t="shared" si="0"/>
        <v>82.320000000000007</v>
      </c>
      <c r="E8" s="57" t="s">
        <v>84</v>
      </c>
      <c r="F8" s="58" t="s">
        <v>65</v>
      </c>
      <c r="G8" s="58" t="s">
        <v>64</v>
      </c>
    </row>
    <row r="9" spans="1:7" x14ac:dyDescent="0.2">
      <c r="A9" s="58" t="s">
        <v>88</v>
      </c>
      <c r="B9" s="57">
        <v>30</v>
      </c>
      <c r="C9" s="66">
        <v>0.32704000000000005</v>
      </c>
      <c r="D9" s="66">
        <f t="shared" si="0"/>
        <v>9.8112000000000013</v>
      </c>
      <c r="E9" s="57" t="s">
        <v>84</v>
      </c>
      <c r="F9" s="58" t="s">
        <v>65</v>
      </c>
      <c r="G9" s="58" t="s">
        <v>64</v>
      </c>
    </row>
    <row r="10" spans="1:7" x14ac:dyDescent="0.2">
      <c r="A10" s="58" t="s">
        <v>89</v>
      </c>
      <c r="B10" s="57">
        <v>75</v>
      </c>
      <c r="C10" s="66">
        <v>1.4325550400000002</v>
      </c>
      <c r="D10" s="66">
        <f t="shared" si="0"/>
        <v>107.44162800000002</v>
      </c>
      <c r="E10" s="57" t="s">
        <v>84</v>
      </c>
      <c r="F10" s="58" t="s">
        <v>65</v>
      </c>
      <c r="G10" s="58" t="s">
        <v>64</v>
      </c>
    </row>
    <row r="11" spans="1:7" x14ac:dyDescent="0.2">
      <c r="A11" s="58" t="s">
        <v>86</v>
      </c>
      <c r="B11" s="57">
        <v>100</v>
      </c>
      <c r="C11" s="66">
        <v>0.27440000000000003</v>
      </c>
      <c r="D11" s="66">
        <f t="shared" si="0"/>
        <v>27.440000000000005</v>
      </c>
      <c r="E11" s="57" t="s">
        <v>84</v>
      </c>
      <c r="F11" s="58" t="s">
        <v>65</v>
      </c>
      <c r="G11" s="58" t="s">
        <v>64</v>
      </c>
    </row>
    <row r="12" spans="1:7" x14ac:dyDescent="0.2">
      <c r="A12" s="58" t="s">
        <v>86</v>
      </c>
      <c r="B12" s="57">
        <v>400</v>
      </c>
      <c r="C12" s="66">
        <v>0.27440000000000003</v>
      </c>
      <c r="D12" s="66">
        <f t="shared" si="0"/>
        <v>109.76000000000002</v>
      </c>
      <c r="E12" s="57" t="s">
        <v>84</v>
      </c>
      <c r="F12" s="58" t="s">
        <v>65</v>
      </c>
      <c r="G12" s="58" t="s">
        <v>64</v>
      </c>
    </row>
    <row r="13" spans="1:7" x14ac:dyDescent="0.2">
      <c r="A13" s="58" t="s">
        <v>87</v>
      </c>
      <c r="B13" s="57">
        <v>3000</v>
      </c>
      <c r="C13" s="66">
        <v>2.6880000000000005E-2</v>
      </c>
      <c r="D13" s="66">
        <f t="shared" si="0"/>
        <v>80.640000000000015</v>
      </c>
      <c r="E13" s="57" t="s">
        <v>84</v>
      </c>
      <c r="F13" s="58" t="s">
        <v>65</v>
      </c>
      <c r="G13" s="58" t="s">
        <v>64</v>
      </c>
    </row>
    <row r="14" spans="1:7" x14ac:dyDescent="0.2">
      <c r="A14" s="58" t="s">
        <v>88</v>
      </c>
      <c r="B14" s="57">
        <v>50</v>
      </c>
      <c r="C14" s="66">
        <v>0.32704</v>
      </c>
      <c r="D14" s="66">
        <f t="shared" si="0"/>
        <v>16.352</v>
      </c>
      <c r="E14" s="57" t="s">
        <v>84</v>
      </c>
      <c r="F14" s="58" t="s">
        <v>65</v>
      </c>
      <c r="G14" s="58" t="s">
        <v>64</v>
      </c>
    </row>
    <row r="15" spans="1:7" x14ac:dyDescent="0.2">
      <c r="A15" s="58" t="s">
        <v>89</v>
      </c>
      <c r="B15" s="57">
        <v>10</v>
      </c>
      <c r="C15" s="66">
        <v>1.43248</v>
      </c>
      <c r="D15" s="66">
        <f t="shared" si="0"/>
        <v>14.3248</v>
      </c>
      <c r="E15" s="57" t="s">
        <v>84</v>
      </c>
      <c r="F15" s="58" t="s">
        <v>65</v>
      </c>
      <c r="G15" s="58" t="s">
        <v>64</v>
      </c>
    </row>
    <row r="16" spans="1:7" x14ac:dyDescent="0.2">
      <c r="A16" s="67" t="s">
        <v>76</v>
      </c>
      <c r="B16" s="68"/>
      <c r="C16" s="69"/>
      <c r="D16" s="70">
        <f>SUBTOTAL(9,D4:D15)</f>
        <v>602.59138800000005</v>
      </c>
      <c r="E16" s="68"/>
      <c r="F16" s="67"/>
      <c r="G16" s="67"/>
    </row>
  </sheetData>
  <mergeCells count="2">
    <mergeCell ref="A2:G2"/>
    <mergeCell ref="F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53906-E1A9-4C87-93DA-BFCB5B894D3E}">
  <sheetPr>
    <tabColor theme="9" tint="0.79998168889431442"/>
  </sheetPr>
  <dimension ref="A1:G140"/>
  <sheetViews>
    <sheetView workbookViewId="0">
      <selection sqref="A1:XFD1048576"/>
    </sheetView>
  </sheetViews>
  <sheetFormatPr defaultRowHeight="12.75" x14ac:dyDescent="0.2"/>
  <cols>
    <col min="1" max="1" width="39.85546875" style="53" customWidth="1"/>
    <col min="2" max="2" width="10.85546875" style="60" customWidth="1"/>
    <col min="3" max="3" width="13" style="60" customWidth="1"/>
    <col min="4" max="4" width="17.42578125" style="60" bestFit="1" customWidth="1"/>
    <col min="5" max="5" width="12.42578125" style="60" customWidth="1"/>
    <col min="6" max="6" width="20.42578125" style="53" customWidth="1"/>
    <col min="7" max="7" width="20" style="53" customWidth="1"/>
    <col min="8" max="16384" width="9.140625" style="53"/>
  </cols>
  <sheetData>
    <row r="1" spans="1:7" x14ac:dyDescent="0.2">
      <c r="F1" s="99" t="s">
        <v>129</v>
      </c>
      <c r="G1" s="99"/>
    </row>
    <row r="2" spans="1:7" x14ac:dyDescent="0.2">
      <c r="A2" s="101" t="s">
        <v>90</v>
      </c>
      <c r="B2" s="101"/>
      <c r="C2" s="101"/>
      <c r="D2" s="101"/>
      <c r="E2" s="101"/>
      <c r="F2" s="101"/>
      <c r="G2" s="101"/>
    </row>
    <row r="3" spans="1:7" s="54" customFormat="1" ht="38.25" x14ac:dyDescent="0.25">
      <c r="A3" s="64" t="s">
        <v>80</v>
      </c>
      <c r="B3" s="65" t="s">
        <v>81</v>
      </c>
      <c r="C3" s="65" t="s">
        <v>82</v>
      </c>
      <c r="D3" s="65" t="s">
        <v>63</v>
      </c>
      <c r="E3" s="65" t="s">
        <v>127</v>
      </c>
      <c r="F3" s="64" t="s">
        <v>60</v>
      </c>
      <c r="G3" s="64" t="s">
        <v>59</v>
      </c>
    </row>
    <row r="4" spans="1:7" x14ac:dyDescent="0.2">
      <c r="A4" s="55" t="s">
        <v>91</v>
      </c>
      <c r="B4" s="75">
        <v>3000</v>
      </c>
      <c r="C4" s="56">
        <v>0.52029999999999998</v>
      </c>
      <c r="D4" s="56">
        <f>B4*C4</f>
        <v>1560.8999999999999</v>
      </c>
      <c r="E4" s="57" t="s">
        <v>92</v>
      </c>
      <c r="F4" s="58" t="s">
        <v>69</v>
      </c>
      <c r="G4" s="58" t="s">
        <v>68</v>
      </c>
    </row>
    <row r="5" spans="1:7" x14ac:dyDescent="0.2">
      <c r="A5" s="55" t="s">
        <v>93</v>
      </c>
      <c r="B5" s="75">
        <v>100</v>
      </c>
      <c r="C5" s="56">
        <v>0.39929999999999999</v>
      </c>
      <c r="D5" s="56">
        <f t="shared" ref="D5:D68" si="0">B5*C5</f>
        <v>39.93</v>
      </c>
      <c r="E5" s="57" t="s">
        <v>92</v>
      </c>
      <c r="F5" s="58" t="s">
        <v>69</v>
      </c>
      <c r="G5" s="58" t="s">
        <v>68</v>
      </c>
    </row>
    <row r="6" spans="1:7" x14ac:dyDescent="0.2">
      <c r="A6" s="55" t="s">
        <v>93</v>
      </c>
      <c r="B6" s="75">
        <v>100</v>
      </c>
      <c r="C6" s="56">
        <v>0.39929999999999999</v>
      </c>
      <c r="D6" s="56">
        <f t="shared" si="0"/>
        <v>39.93</v>
      </c>
      <c r="E6" s="57" t="s">
        <v>92</v>
      </c>
      <c r="F6" s="58" t="s">
        <v>69</v>
      </c>
      <c r="G6" s="58" t="s">
        <v>68</v>
      </c>
    </row>
    <row r="7" spans="1:7" x14ac:dyDescent="0.2">
      <c r="A7" s="55" t="s">
        <v>93</v>
      </c>
      <c r="B7" s="75">
        <v>200</v>
      </c>
      <c r="C7" s="56">
        <v>0.39929999999999999</v>
      </c>
      <c r="D7" s="56">
        <f t="shared" si="0"/>
        <v>79.86</v>
      </c>
      <c r="E7" s="57" t="s">
        <v>92</v>
      </c>
      <c r="F7" s="58" t="s">
        <v>69</v>
      </c>
      <c r="G7" s="58" t="s">
        <v>68</v>
      </c>
    </row>
    <row r="8" spans="1:7" x14ac:dyDescent="0.2">
      <c r="A8" s="55" t="s">
        <v>91</v>
      </c>
      <c r="B8" s="75">
        <v>1600</v>
      </c>
      <c r="C8" s="56">
        <v>0.52029999999999998</v>
      </c>
      <c r="D8" s="56">
        <f t="shared" si="0"/>
        <v>832.48</v>
      </c>
      <c r="E8" s="57" t="s">
        <v>92</v>
      </c>
      <c r="F8" s="58" t="s">
        <v>69</v>
      </c>
      <c r="G8" s="58" t="s">
        <v>68</v>
      </c>
    </row>
    <row r="9" spans="1:7" x14ac:dyDescent="0.2">
      <c r="A9" s="55" t="s">
        <v>94</v>
      </c>
      <c r="B9" s="75">
        <v>400</v>
      </c>
      <c r="C9" s="56">
        <v>0.52029999999999998</v>
      </c>
      <c r="D9" s="56">
        <f t="shared" si="0"/>
        <v>208.12</v>
      </c>
      <c r="E9" s="57" t="s">
        <v>92</v>
      </c>
      <c r="F9" s="58" t="s">
        <v>69</v>
      </c>
      <c r="G9" s="58" t="s">
        <v>68</v>
      </c>
    </row>
    <row r="10" spans="1:7" x14ac:dyDescent="0.2">
      <c r="A10" s="55" t="s">
        <v>95</v>
      </c>
      <c r="B10" s="75">
        <v>100</v>
      </c>
      <c r="C10" s="56">
        <v>0.50819999999999999</v>
      </c>
      <c r="D10" s="56">
        <f t="shared" si="0"/>
        <v>50.82</v>
      </c>
      <c r="E10" s="57" t="s">
        <v>92</v>
      </c>
      <c r="F10" s="58" t="s">
        <v>69</v>
      </c>
      <c r="G10" s="58" t="s">
        <v>68</v>
      </c>
    </row>
    <row r="11" spans="1:7" x14ac:dyDescent="0.2">
      <c r="A11" s="55" t="s">
        <v>93</v>
      </c>
      <c r="B11" s="75">
        <v>100</v>
      </c>
      <c r="C11" s="56">
        <v>0.39929999999999999</v>
      </c>
      <c r="D11" s="56">
        <f t="shared" si="0"/>
        <v>39.93</v>
      </c>
      <c r="E11" s="57" t="s">
        <v>92</v>
      </c>
      <c r="F11" s="58" t="s">
        <v>69</v>
      </c>
      <c r="G11" s="58" t="s">
        <v>68</v>
      </c>
    </row>
    <row r="12" spans="1:7" x14ac:dyDescent="0.2">
      <c r="A12" s="55" t="s">
        <v>96</v>
      </c>
      <c r="B12" s="75">
        <v>200</v>
      </c>
      <c r="C12" s="56">
        <v>0.52029999999999998</v>
      </c>
      <c r="D12" s="56">
        <f t="shared" si="0"/>
        <v>104.06</v>
      </c>
      <c r="E12" s="57" t="s">
        <v>92</v>
      </c>
      <c r="F12" s="58" t="s">
        <v>69</v>
      </c>
      <c r="G12" s="58" t="s">
        <v>68</v>
      </c>
    </row>
    <row r="13" spans="1:7" x14ac:dyDescent="0.2">
      <c r="A13" s="55" t="s">
        <v>96</v>
      </c>
      <c r="B13" s="75">
        <v>200</v>
      </c>
      <c r="C13" s="56">
        <v>0.52029999999999998</v>
      </c>
      <c r="D13" s="56">
        <f t="shared" si="0"/>
        <v>104.06</v>
      </c>
      <c r="E13" s="57" t="s">
        <v>92</v>
      </c>
      <c r="F13" s="58" t="s">
        <v>69</v>
      </c>
      <c r="G13" s="58" t="s">
        <v>68</v>
      </c>
    </row>
    <row r="14" spans="1:7" x14ac:dyDescent="0.2">
      <c r="A14" s="55" t="s">
        <v>91</v>
      </c>
      <c r="B14" s="75">
        <v>600</v>
      </c>
      <c r="C14" s="56">
        <v>0.52029999999999998</v>
      </c>
      <c r="D14" s="56">
        <f t="shared" si="0"/>
        <v>312.18</v>
      </c>
      <c r="E14" s="57" t="s">
        <v>92</v>
      </c>
      <c r="F14" s="58" t="s">
        <v>69</v>
      </c>
      <c r="G14" s="58" t="s">
        <v>68</v>
      </c>
    </row>
    <row r="15" spans="1:7" x14ac:dyDescent="0.2">
      <c r="A15" s="55" t="s">
        <v>94</v>
      </c>
      <c r="B15" s="75">
        <v>600</v>
      </c>
      <c r="C15" s="56">
        <v>0.52029999999999998</v>
      </c>
      <c r="D15" s="56">
        <f t="shared" si="0"/>
        <v>312.18</v>
      </c>
      <c r="E15" s="57" t="s">
        <v>92</v>
      </c>
      <c r="F15" s="58" t="s">
        <v>69</v>
      </c>
      <c r="G15" s="58" t="s">
        <v>68</v>
      </c>
    </row>
    <row r="16" spans="1:7" x14ac:dyDescent="0.2">
      <c r="A16" s="55" t="s">
        <v>97</v>
      </c>
      <c r="B16" s="75">
        <v>50</v>
      </c>
      <c r="C16" s="56">
        <v>0.52029999999999998</v>
      </c>
      <c r="D16" s="56">
        <f t="shared" si="0"/>
        <v>26.015000000000001</v>
      </c>
      <c r="E16" s="57" t="s">
        <v>92</v>
      </c>
      <c r="F16" s="58" t="s">
        <v>69</v>
      </c>
      <c r="G16" s="58" t="s">
        <v>68</v>
      </c>
    </row>
    <row r="17" spans="1:7" x14ac:dyDescent="0.2">
      <c r="A17" s="55" t="s">
        <v>91</v>
      </c>
      <c r="B17" s="75">
        <v>1000</v>
      </c>
      <c r="C17" s="56">
        <v>0.52029999999999998</v>
      </c>
      <c r="D17" s="56">
        <f t="shared" si="0"/>
        <v>520.29999999999995</v>
      </c>
      <c r="E17" s="57" t="s">
        <v>92</v>
      </c>
      <c r="F17" s="58" t="s">
        <v>69</v>
      </c>
      <c r="G17" s="58" t="s">
        <v>68</v>
      </c>
    </row>
    <row r="18" spans="1:7" x14ac:dyDescent="0.2">
      <c r="A18" s="55" t="s">
        <v>98</v>
      </c>
      <c r="B18" s="75">
        <v>200</v>
      </c>
      <c r="C18" s="56">
        <v>2.299E-2</v>
      </c>
      <c r="D18" s="56">
        <f t="shared" si="0"/>
        <v>4.5979999999999999</v>
      </c>
      <c r="E18" s="59" t="s">
        <v>92</v>
      </c>
      <c r="F18" s="55" t="s">
        <v>73</v>
      </c>
      <c r="G18" s="55" t="s">
        <v>72</v>
      </c>
    </row>
    <row r="19" spans="1:7" x14ac:dyDescent="0.2">
      <c r="A19" s="55" t="s">
        <v>99</v>
      </c>
      <c r="B19" s="75">
        <v>5</v>
      </c>
      <c r="C19" s="56">
        <v>0.98009999999999997</v>
      </c>
      <c r="D19" s="56">
        <f t="shared" si="0"/>
        <v>4.9005000000000001</v>
      </c>
      <c r="E19" s="59" t="s">
        <v>92</v>
      </c>
      <c r="F19" s="55" t="s">
        <v>73</v>
      </c>
      <c r="G19" s="55" t="s">
        <v>72</v>
      </c>
    </row>
    <row r="20" spans="1:7" x14ac:dyDescent="0.2">
      <c r="A20" s="55" t="s">
        <v>100</v>
      </c>
      <c r="B20" s="75">
        <v>10</v>
      </c>
      <c r="C20" s="56">
        <v>0.55659999999999998</v>
      </c>
      <c r="D20" s="56">
        <f t="shared" si="0"/>
        <v>5.5659999999999998</v>
      </c>
      <c r="E20" s="59" t="s">
        <v>92</v>
      </c>
      <c r="F20" s="55" t="s">
        <v>73</v>
      </c>
      <c r="G20" s="55" t="s">
        <v>72</v>
      </c>
    </row>
    <row r="21" spans="1:7" x14ac:dyDescent="0.2">
      <c r="A21" s="55" t="s">
        <v>100</v>
      </c>
      <c r="B21" s="75">
        <v>10</v>
      </c>
      <c r="C21" s="56">
        <v>0.55659999999999998</v>
      </c>
      <c r="D21" s="56">
        <f t="shared" si="0"/>
        <v>5.5659999999999998</v>
      </c>
      <c r="E21" s="59" t="s">
        <v>92</v>
      </c>
      <c r="F21" s="55" t="s">
        <v>73</v>
      </c>
      <c r="G21" s="55" t="s">
        <v>72</v>
      </c>
    </row>
    <row r="22" spans="1:7" x14ac:dyDescent="0.2">
      <c r="A22" s="55" t="s">
        <v>101</v>
      </c>
      <c r="B22" s="75">
        <v>10</v>
      </c>
      <c r="C22" s="56">
        <v>0.55659999999999998</v>
      </c>
      <c r="D22" s="56">
        <f t="shared" si="0"/>
        <v>5.5659999999999998</v>
      </c>
      <c r="E22" s="59" t="s">
        <v>92</v>
      </c>
      <c r="F22" s="55" t="s">
        <v>73</v>
      </c>
      <c r="G22" s="55" t="s">
        <v>72</v>
      </c>
    </row>
    <row r="23" spans="1:7" x14ac:dyDescent="0.2">
      <c r="A23" s="55" t="s">
        <v>102</v>
      </c>
      <c r="B23" s="75">
        <v>10</v>
      </c>
      <c r="C23" s="56">
        <v>0.98009999999999997</v>
      </c>
      <c r="D23" s="56">
        <f t="shared" si="0"/>
        <v>9.8010000000000002</v>
      </c>
      <c r="E23" s="59" t="s">
        <v>92</v>
      </c>
      <c r="F23" s="55" t="s">
        <v>73</v>
      </c>
      <c r="G23" s="55" t="s">
        <v>72</v>
      </c>
    </row>
    <row r="24" spans="1:7" x14ac:dyDescent="0.2">
      <c r="A24" s="55" t="s">
        <v>103</v>
      </c>
      <c r="B24" s="75">
        <v>100</v>
      </c>
      <c r="C24" s="56">
        <v>0.121</v>
      </c>
      <c r="D24" s="56">
        <f t="shared" si="0"/>
        <v>12.1</v>
      </c>
      <c r="E24" s="59" t="s">
        <v>92</v>
      </c>
      <c r="F24" s="55" t="s">
        <v>73</v>
      </c>
      <c r="G24" s="55" t="s">
        <v>72</v>
      </c>
    </row>
    <row r="25" spans="1:7" x14ac:dyDescent="0.2">
      <c r="A25" s="55" t="s">
        <v>104</v>
      </c>
      <c r="B25" s="75">
        <v>500</v>
      </c>
      <c r="C25" s="56">
        <v>2.8797999999999997E-2</v>
      </c>
      <c r="D25" s="56">
        <f t="shared" si="0"/>
        <v>14.398999999999999</v>
      </c>
      <c r="E25" s="59" t="s">
        <v>92</v>
      </c>
      <c r="F25" s="55" t="s">
        <v>73</v>
      </c>
      <c r="G25" s="55" t="s">
        <v>72</v>
      </c>
    </row>
    <row r="26" spans="1:7" x14ac:dyDescent="0.2">
      <c r="A26" s="55" t="s">
        <v>105</v>
      </c>
      <c r="B26" s="75">
        <v>20</v>
      </c>
      <c r="C26" s="56">
        <v>0.87119999999999997</v>
      </c>
      <c r="D26" s="56">
        <f t="shared" si="0"/>
        <v>17.423999999999999</v>
      </c>
      <c r="E26" s="59" t="s">
        <v>92</v>
      </c>
      <c r="F26" s="55" t="s">
        <v>73</v>
      </c>
      <c r="G26" s="55" t="s">
        <v>72</v>
      </c>
    </row>
    <row r="27" spans="1:7" x14ac:dyDescent="0.2">
      <c r="A27" s="55" t="s">
        <v>106</v>
      </c>
      <c r="B27" s="75">
        <v>100</v>
      </c>
      <c r="C27" s="56">
        <v>0.67759999999999987</v>
      </c>
      <c r="D27" s="56">
        <f t="shared" si="0"/>
        <v>67.759999999999991</v>
      </c>
      <c r="E27" s="59" t="s">
        <v>92</v>
      </c>
      <c r="F27" s="55" t="s">
        <v>73</v>
      </c>
      <c r="G27" s="55" t="s">
        <v>72</v>
      </c>
    </row>
    <row r="28" spans="1:7" x14ac:dyDescent="0.2">
      <c r="A28" s="55" t="s">
        <v>107</v>
      </c>
      <c r="B28" s="75">
        <v>500</v>
      </c>
      <c r="C28" s="56">
        <v>0.13915</v>
      </c>
      <c r="D28" s="56">
        <f t="shared" si="0"/>
        <v>69.575000000000003</v>
      </c>
      <c r="E28" s="59" t="s">
        <v>92</v>
      </c>
      <c r="F28" s="55" t="s">
        <v>73</v>
      </c>
      <c r="G28" s="55" t="s">
        <v>72</v>
      </c>
    </row>
    <row r="29" spans="1:7" x14ac:dyDescent="0.2">
      <c r="A29" s="55" t="s">
        <v>108</v>
      </c>
      <c r="B29" s="75">
        <v>300</v>
      </c>
      <c r="C29" s="56">
        <v>0.32669999999999999</v>
      </c>
      <c r="D29" s="56">
        <f t="shared" si="0"/>
        <v>98.009999999999991</v>
      </c>
      <c r="E29" s="59" t="s">
        <v>92</v>
      </c>
      <c r="F29" s="55" t="s">
        <v>73</v>
      </c>
      <c r="G29" s="55" t="s">
        <v>72</v>
      </c>
    </row>
    <row r="30" spans="1:7" x14ac:dyDescent="0.2">
      <c r="A30" s="55" t="s">
        <v>109</v>
      </c>
      <c r="B30" s="75">
        <v>200</v>
      </c>
      <c r="C30" s="56">
        <v>0.49609999999999999</v>
      </c>
      <c r="D30" s="56">
        <f t="shared" si="0"/>
        <v>99.22</v>
      </c>
      <c r="E30" s="59" t="s">
        <v>92</v>
      </c>
      <c r="F30" s="55" t="s">
        <v>73</v>
      </c>
      <c r="G30" s="55" t="s">
        <v>72</v>
      </c>
    </row>
    <row r="31" spans="1:7" x14ac:dyDescent="0.2">
      <c r="A31" s="55" t="s">
        <v>110</v>
      </c>
      <c r="B31" s="75">
        <v>2000</v>
      </c>
      <c r="C31" s="56">
        <v>6.5340000000000009E-2</v>
      </c>
      <c r="D31" s="56">
        <f t="shared" si="0"/>
        <v>130.68</v>
      </c>
      <c r="E31" s="59" t="s">
        <v>92</v>
      </c>
      <c r="F31" s="55" t="s">
        <v>73</v>
      </c>
      <c r="G31" s="55" t="s">
        <v>72</v>
      </c>
    </row>
    <row r="32" spans="1:7" x14ac:dyDescent="0.2">
      <c r="A32" s="55" t="s">
        <v>94</v>
      </c>
      <c r="B32" s="75">
        <v>500</v>
      </c>
      <c r="C32" s="56">
        <v>0.47189999999999999</v>
      </c>
      <c r="D32" s="56">
        <f t="shared" si="0"/>
        <v>235.95</v>
      </c>
      <c r="E32" s="59" t="s">
        <v>92</v>
      </c>
      <c r="F32" s="55" t="s">
        <v>73</v>
      </c>
      <c r="G32" s="55" t="s">
        <v>72</v>
      </c>
    </row>
    <row r="33" spans="1:7" x14ac:dyDescent="0.2">
      <c r="A33" s="55" t="s">
        <v>96</v>
      </c>
      <c r="B33" s="75">
        <v>500</v>
      </c>
      <c r="C33" s="56">
        <v>0.47189999999999999</v>
      </c>
      <c r="D33" s="56">
        <f t="shared" si="0"/>
        <v>235.95</v>
      </c>
      <c r="E33" s="59" t="s">
        <v>92</v>
      </c>
      <c r="F33" s="55" t="s">
        <v>73</v>
      </c>
      <c r="G33" s="55" t="s">
        <v>72</v>
      </c>
    </row>
    <row r="34" spans="1:7" x14ac:dyDescent="0.2">
      <c r="A34" s="55" t="s">
        <v>91</v>
      </c>
      <c r="B34" s="75">
        <v>1000</v>
      </c>
      <c r="C34" s="56">
        <v>0.47189999999999999</v>
      </c>
      <c r="D34" s="56">
        <f t="shared" si="0"/>
        <v>471.9</v>
      </c>
      <c r="E34" s="59" t="s">
        <v>92</v>
      </c>
      <c r="F34" s="55" t="s">
        <v>73</v>
      </c>
      <c r="G34" s="55" t="s">
        <v>72</v>
      </c>
    </row>
    <row r="35" spans="1:7" x14ac:dyDescent="0.2">
      <c r="A35" s="55" t="s">
        <v>110</v>
      </c>
      <c r="B35" s="75">
        <v>1600</v>
      </c>
      <c r="C35" s="56">
        <v>6.5339999999999995E-2</v>
      </c>
      <c r="D35" s="56">
        <f t="shared" si="0"/>
        <v>104.544</v>
      </c>
      <c r="E35" s="57" t="s">
        <v>92</v>
      </c>
      <c r="F35" s="58" t="s">
        <v>73</v>
      </c>
      <c r="G35" s="58" t="s">
        <v>72</v>
      </c>
    </row>
    <row r="36" spans="1:7" x14ac:dyDescent="0.2">
      <c r="A36" s="55" t="s">
        <v>104</v>
      </c>
      <c r="B36" s="75">
        <v>500</v>
      </c>
      <c r="C36" s="56">
        <v>2.8797999999999997E-2</v>
      </c>
      <c r="D36" s="56">
        <f t="shared" si="0"/>
        <v>14.398999999999999</v>
      </c>
      <c r="E36" s="57" t="s">
        <v>92</v>
      </c>
      <c r="F36" s="58" t="s">
        <v>73</v>
      </c>
      <c r="G36" s="58" t="s">
        <v>72</v>
      </c>
    </row>
    <row r="37" spans="1:7" x14ac:dyDescent="0.2">
      <c r="A37" s="55" t="s">
        <v>99</v>
      </c>
      <c r="B37" s="75">
        <v>7</v>
      </c>
      <c r="C37" s="56">
        <v>0.98009999999999997</v>
      </c>
      <c r="D37" s="56">
        <f t="shared" si="0"/>
        <v>6.8606999999999996</v>
      </c>
      <c r="E37" s="57" t="s">
        <v>92</v>
      </c>
      <c r="F37" s="58" t="s">
        <v>73</v>
      </c>
      <c r="G37" s="58" t="s">
        <v>72</v>
      </c>
    </row>
    <row r="38" spans="1:7" x14ac:dyDescent="0.2">
      <c r="A38" s="55" t="s">
        <v>99</v>
      </c>
      <c r="B38" s="75">
        <v>5</v>
      </c>
      <c r="C38" s="56">
        <v>0.98009999999999997</v>
      </c>
      <c r="D38" s="56">
        <f t="shared" si="0"/>
        <v>4.9005000000000001</v>
      </c>
      <c r="E38" s="57" t="s">
        <v>92</v>
      </c>
      <c r="F38" s="58" t="s">
        <v>73</v>
      </c>
      <c r="G38" s="58" t="s">
        <v>72</v>
      </c>
    </row>
    <row r="39" spans="1:7" x14ac:dyDescent="0.2">
      <c r="A39" s="55" t="s">
        <v>102</v>
      </c>
      <c r="B39" s="75">
        <v>20</v>
      </c>
      <c r="C39" s="56">
        <v>0.98009999999999997</v>
      </c>
      <c r="D39" s="56">
        <f t="shared" si="0"/>
        <v>19.602</v>
      </c>
      <c r="E39" s="57" t="s">
        <v>92</v>
      </c>
      <c r="F39" s="58" t="s">
        <v>73</v>
      </c>
      <c r="G39" s="58" t="s">
        <v>72</v>
      </c>
    </row>
    <row r="40" spans="1:7" x14ac:dyDescent="0.2">
      <c r="A40" s="55" t="s">
        <v>111</v>
      </c>
      <c r="B40" s="75">
        <v>10</v>
      </c>
      <c r="C40" s="56">
        <v>0.55659999999999998</v>
      </c>
      <c r="D40" s="56">
        <f t="shared" si="0"/>
        <v>5.5659999999999998</v>
      </c>
      <c r="E40" s="57" t="s">
        <v>92</v>
      </c>
      <c r="F40" s="58" t="s">
        <v>73</v>
      </c>
      <c r="G40" s="58" t="s">
        <v>72</v>
      </c>
    </row>
    <row r="41" spans="1:7" x14ac:dyDescent="0.2">
      <c r="A41" s="55" t="s">
        <v>109</v>
      </c>
      <c r="B41" s="75">
        <v>100</v>
      </c>
      <c r="C41" s="56">
        <v>0.49609999999999999</v>
      </c>
      <c r="D41" s="56">
        <f t="shared" si="0"/>
        <v>49.61</v>
      </c>
      <c r="E41" s="57" t="s">
        <v>92</v>
      </c>
      <c r="F41" s="58" t="s">
        <v>73</v>
      </c>
      <c r="G41" s="58" t="s">
        <v>72</v>
      </c>
    </row>
    <row r="42" spans="1:7" x14ac:dyDescent="0.2">
      <c r="A42" s="55" t="s">
        <v>98</v>
      </c>
      <c r="B42" s="75">
        <v>500</v>
      </c>
      <c r="C42" s="56">
        <v>2.299E-2</v>
      </c>
      <c r="D42" s="56">
        <f t="shared" si="0"/>
        <v>11.494999999999999</v>
      </c>
      <c r="E42" s="57" t="s">
        <v>92</v>
      </c>
      <c r="F42" s="58" t="s">
        <v>73</v>
      </c>
      <c r="G42" s="58" t="s">
        <v>72</v>
      </c>
    </row>
    <row r="43" spans="1:7" x14ac:dyDescent="0.2">
      <c r="A43" s="55" t="s">
        <v>105</v>
      </c>
      <c r="B43" s="75">
        <v>60</v>
      </c>
      <c r="C43" s="56">
        <v>1.2826</v>
      </c>
      <c r="D43" s="56">
        <f t="shared" si="0"/>
        <v>76.956000000000003</v>
      </c>
      <c r="E43" s="57" t="s">
        <v>92</v>
      </c>
      <c r="F43" s="58" t="s">
        <v>73</v>
      </c>
      <c r="G43" s="58" t="s">
        <v>72</v>
      </c>
    </row>
    <row r="44" spans="1:7" x14ac:dyDescent="0.2">
      <c r="A44" s="55" t="s">
        <v>112</v>
      </c>
      <c r="B44" s="75">
        <v>400</v>
      </c>
      <c r="C44" s="56">
        <v>5.6870000000000004E-2</v>
      </c>
      <c r="D44" s="56">
        <f t="shared" si="0"/>
        <v>22.748000000000001</v>
      </c>
      <c r="E44" s="57" t="s">
        <v>92</v>
      </c>
      <c r="F44" s="58" t="s">
        <v>73</v>
      </c>
      <c r="G44" s="58" t="s">
        <v>72</v>
      </c>
    </row>
    <row r="45" spans="1:7" x14ac:dyDescent="0.2">
      <c r="A45" s="55" t="s">
        <v>100</v>
      </c>
      <c r="B45" s="75">
        <v>100</v>
      </c>
      <c r="C45" s="56">
        <v>0.55659999999999998</v>
      </c>
      <c r="D45" s="56">
        <f t="shared" si="0"/>
        <v>55.66</v>
      </c>
      <c r="E45" s="57" t="s">
        <v>92</v>
      </c>
      <c r="F45" s="58" t="s">
        <v>73</v>
      </c>
      <c r="G45" s="58" t="s">
        <v>72</v>
      </c>
    </row>
    <row r="46" spans="1:7" x14ac:dyDescent="0.2">
      <c r="A46" s="55" t="s">
        <v>112</v>
      </c>
      <c r="B46" s="75">
        <v>7500</v>
      </c>
      <c r="C46" s="56">
        <v>5.6869999999999997E-2</v>
      </c>
      <c r="D46" s="56">
        <f t="shared" si="0"/>
        <v>426.52499999999998</v>
      </c>
      <c r="E46" s="57" t="s">
        <v>92</v>
      </c>
      <c r="F46" s="58" t="s">
        <v>73</v>
      </c>
      <c r="G46" s="58" t="s">
        <v>72</v>
      </c>
    </row>
    <row r="47" spans="1:7" x14ac:dyDescent="0.2">
      <c r="A47" s="55" t="s">
        <v>107</v>
      </c>
      <c r="B47" s="75">
        <v>2000</v>
      </c>
      <c r="C47" s="56">
        <v>0.13915</v>
      </c>
      <c r="D47" s="56">
        <f t="shared" si="0"/>
        <v>278.3</v>
      </c>
      <c r="E47" s="57" t="s">
        <v>92</v>
      </c>
      <c r="F47" s="58" t="s">
        <v>73</v>
      </c>
      <c r="G47" s="58" t="s">
        <v>72</v>
      </c>
    </row>
    <row r="48" spans="1:7" x14ac:dyDescent="0.2">
      <c r="A48" s="55" t="s">
        <v>112</v>
      </c>
      <c r="B48" s="75">
        <v>2500</v>
      </c>
      <c r="C48" s="56">
        <v>5.686999999999999E-2</v>
      </c>
      <c r="D48" s="56">
        <f t="shared" si="0"/>
        <v>142.17499999999998</v>
      </c>
      <c r="E48" s="57" t="s">
        <v>92</v>
      </c>
      <c r="F48" s="58" t="s">
        <v>73</v>
      </c>
      <c r="G48" s="58" t="s">
        <v>72</v>
      </c>
    </row>
    <row r="49" spans="1:7" x14ac:dyDescent="0.2">
      <c r="A49" s="55" t="s">
        <v>113</v>
      </c>
      <c r="B49" s="75">
        <v>100</v>
      </c>
      <c r="C49" s="56">
        <v>4.3560000000000001E-2</v>
      </c>
      <c r="D49" s="56">
        <f t="shared" si="0"/>
        <v>4.3559999999999999</v>
      </c>
      <c r="E49" s="57" t="s">
        <v>92</v>
      </c>
      <c r="F49" s="58" t="s">
        <v>73</v>
      </c>
      <c r="G49" s="58" t="s">
        <v>72</v>
      </c>
    </row>
    <row r="50" spans="1:7" x14ac:dyDescent="0.2">
      <c r="A50" s="55" t="s">
        <v>104</v>
      </c>
      <c r="B50" s="75">
        <v>500</v>
      </c>
      <c r="C50" s="56">
        <v>2.8797999999999997E-2</v>
      </c>
      <c r="D50" s="56">
        <f t="shared" si="0"/>
        <v>14.398999999999999</v>
      </c>
      <c r="E50" s="57" t="s">
        <v>92</v>
      </c>
      <c r="F50" s="58" t="s">
        <v>73</v>
      </c>
      <c r="G50" s="58" t="s">
        <v>72</v>
      </c>
    </row>
    <row r="51" spans="1:7" x14ac:dyDescent="0.2">
      <c r="A51" s="55" t="s">
        <v>103</v>
      </c>
      <c r="B51" s="75">
        <v>200</v>
      </c>
      <c r="C51" s="56">
        <v>0.121</v>
      </c>
      <c r="D51" s="56">
        <f t="shared" si="0"/>
        <v>24.2</v>
      </c>
      <c r="E51" s="57" t="s">
        <v>92</v>
      </c>
      <c r="F51" s="58" t="s">
        <v>73</v>
      </c>
      <c r="G51" s="58" t="s">
        <v>72</v>
      </c>
    </row>
    <row r="52" spans="1:7" x14ac:dyDescent="0.2">
      <c r="A52" s="55" t="s">
        <v>102</v>
      </c>
      <c r="B52" s="75">
        <v>35</v>
      </c>
      <c r="C52" s="56">
        <v>0.98009999999999997</v>
      </c>
      <c r="D52" s="56">
        <f t="shared" si="0"/>
        <v>34.3035</v>
      </c>
      <c r="E52" s="57" t="s">
        <v>92</v>
      </c>
      <c r="F52" s="58" t="s">
        <v>73</v>
      </c>
      <c r="G52" s="58" t="s">
        <v>72</v>
      </c>
    </row>
    <row r="53" spans="1:7" x14ac:dyDescent="0.2">
      <c r="A53" s="55" t="s">
        <v>106</v>
      </c>
      <c r="B53" s="75">
        <v>403</v>
      </c>
      <c r="C53" s="56">
        <v>0.67759999999999998</v>
      </c>
      <c r="D53" s="56">
        <f t="shared" si="0"/>
        <v>273.07279999999997</v>
      </c>
      <c r="E53" s="57" t="s">
        <v>92</v>
      </c>
      <c r="F53" s="58" t="s">
        <v>73</v>
      </c>
      <c r="G53" s="58" t="s">
        <v>72</v>
      </c>
    </row>
    <row r="54" spans="1:7" x14ac:dyDescent="0.2">
      <c r="A54" s="55" t="s">
        <v>108</v>
      </c>
      <c r="B54" s="75">
        <v>400</v>
      </c>
      <c r="C54" s="56">
        <v>0.32669999999999999</v>
      </c>
      <c r="D54" s="56">
        <f t="shared" si="0"/>
        <v>130.68</v>
      </c>
      <c r="E54" s="57" t="s">
        <v>92</v>
      </c>
      <c r="F54" s="58" t="s">
        <v>73</v>
      </c>
      <c r="G54" s="58" t="s">
        <v>72</v>
      </c>
    </row>
    <row r="55" spans="1:7" x14ac:dyDescent="0.2">
      <c r="A55" s="55" t="s">
        <v>96</v>
      </c>
      <c r="B55" s="75">
        <v>2000</v>
      </c>
      <c r="C55" s="56">
        <v>0.47189999999999999</v>
      </c>
      <c r="D55" s="56">
        <f t="shared" si="0"/>
        <v>943.8</v>
      </c>
      <c r="E55" s="57" t="s">
        <v>92</v>
      </c>
      <c r="F55" s="58" t="s">
        <v>73</v>
      </c>
      <c r="G55" s="58" t="s">
        <v>72</v>
      </c>
    </row>
    <row r="56" spans="1:7" x14ac:dyDescent="0.2">
      <c r="A56" s="55" t="s">
        <v>94</v>
      </c>
      <c r="B56" s="75">
        <v>1500</v>
      </c>
      <c r="C56" s="56">
        <v>0.47190000000000004</v>
      </c>
      <c r="D56" s="56">
        <f t="shared" si="0"/>
        <v>707.85</v>
      </c>
      <c r="E56" s="57" t="s">
        <v>92</v>
      </c>
      <c r="F56" s="58" t="s">
        <v>73</v>
      </c>
      <c r="G56" s="58" t="s">
        <v>72</v>
      </c>
    </row>
    <row r="57" spans="1:7" x14ac:dyDescent="0.2">
      <c r="A57" s="55" t="s">
        <v>91</v>
      </c>
      <c r="B57" s="75">
        <v>1800</v>
      </c>
      <c r="C57" s="56">
        <v>0.47189999999999999</v>
      </c>
      <c r="D57" s="56">
        <f t="shared" si="0"/>
        <v>849.42</v>
      </c>
      <c r="E57" s="57" t="s">
        <v>92</v>
      </c>
      <c r="F57" s="58" t="s">
        <v>73</v>
      </c>
      <c r="G57" s="58" t="s">
        <v>72</v>
      </c>
    </row>
    <row r="58" spans="1:7" x14ac:dyDescent="0.2">
      <c r="A58" s="55" t="s">
        <v>94</v>
      </c>
      <c r="B58" s="75">
        <v>2000</v>
      </c>
      <c r="C58" s="56">
        <v>0.47189999999999999</v>
      </c>
      <c r="D58" s="56">
        <f t="shared" si="0"/>
        <v>943.8</v>
      </c>
      <c r="E58" s="57" t="s">
        <v>92</v>
      </c>
      <c r="F58" s="58" t="s">
        <v>73</v>
      </c>
      <c r="G58" s="58" t="s">
        <v>72</v>
      </c>
    </row>
    <row r="59" spans="1:7" x14ac:dyDescent="0.2">
      <c r="A59" s="55" t="s">
        <v>114</v>
      </c>
      <c r="B59" s="75">
        <v>10</v>
      </c>
      <c r="C59" s="56">
        <v>0.55659999999999998</v>
      </c>
      <c r="D59" s="56">
        <f t="shared" si="0"/>
        <v>5.5659999999999998</v>
      </c>
      <c r="E59" s="57" t="s">
        <v>92</v>
      </c>
      <c r="F59" s="58" t="s">
        <v>73</v>
      </c>
      <c r="G59" s="58" t="s">
        <v>72</v>
      </c>
    </row>
    <row r="60" spans="1:7" x14ac:dyDescent="0.2">
      <c r="A60" s="55" t="s">
        <v>91</v>
      </c>
      <c r="B60" s="75">
        <v>5000</v>
      </c>
      <c r="C60" s="56">
        <v>0.47189999999999999</v>
      </c>
      <c r="D60" s="56">
        <f t="shared" si="0"/>
        <v>2359.5</v>
      </c>
      <c r="E60" s="57" t="s">
        <v>92</v>
      </c>
      <c r="F60" s="58" t="s">
        <v>73</v>
      </c>
      <c r="G60" s="58" t="s">
        <v>72</v>
      </c>
    </row>
    <row r="61" spans="1:7" x14ac:dyDescent="0.2">
      <c r="A61" s="55" t="s">
        <v>91</v>
      </c>
      <c r="B61" s="75">
        <v>700</v>
      </c>
      <c r="C61" s="56">
        <v>0.47189999999999999</v>
      </c>
      <c r="D61" s="56">
        <f t="shared" si="0"/>
        <v>330.33</v>
      </c>
      <c r="E61" s="57" t="s">
        <v>92</v>
      </c>
      <c r="F61" s="58" t="s">
        <v>73</v>
      </c>
      <c r="G61" s="58" t="s">
        <v>72</v>
      </c>
    </row>
    <row r="62" spans="1:7" x14ac:dyDescent="0.2">
      <c r="A62" s="55" t="s">
        <v>108</v>
      </c>
      <c r="B62" s="75">
        <v>200</v>
      </c>
      <c r="C62" s="56">
        <v>0.32669999999999999</v>
      </c>
      <c r="D62" s="56">
        <f t="shared" si="0"/>
        <v>65.34</v>
      </c>
      <c r="E62" s="57" t="s">
        <v>92</v>
      </c>
      <c r="F62" s="58" t="s">
        <v>73</v>
      </c>
      <c r="G62" s="58" t="s">
        <v>72</v>
      </c>
    </row>
    <row r="63" spans="1:7" x14ac:dyDescent="0.2">
      <c r="A63" s="55" t="s">
        <v>102</v>
      </c>
      <c r="B63" s="75">
        <v>20</v>
      </c>
      <c r="C63" s="56">
        <v>0.98009999999999997</v>
      </c>
      <c r="D63" s="56">
        <f t="shared" si="0"/>
        <v>19.602</v>
      </c>
      <c r="E63" s="57" t="s">
        <v>92</v>
      </c>
      <c r="F63" s="58" t="s">
        <v>73</v>
      </c>
      <c r="G63" s="58" t="s">
        <v>72</v>
      </c>
    </row>
    <row r="64" spans="1:7" x14ac:dyDescent="0.2">
      <c r="A64" s="55" t="s">
        <v>107</v>
      </c>
      <c r="B64" s="75">
        <v>800</v>
      </c>
      <c r="C64" s="56">
        <v>0.13915</v>
      </c>
      <c r="D64" s="56">
        <f t="shared" si="0"/>
        <v>111.32</v>
      </c>
      <c r="E64" s="57" t="s">
        <v>92</v>
      </c>
      <c r="F64" s="58" t="s">
        <v>73</v>
      </c>
      <c r="G64" s="58" t="s">
        <v>72</v>
      </c>
    </row>
    <row r="65" spans="1:7" x14ac:dyDescent="0.2">
      <c r="A65" s="55" t="s">
        <v>105</v>
      </c>
      <c r="B65" s="75">
        <v>20</v>
      </c>
      <c r="C65" s="56">
        <v>0.87119999999999997</v>
      </c>
      <c r="D65" s="56">
        <f t="shared" si="0"/>
        <v>17.423999999999999</v>
      </c>
      <c r="E65" s="57" t="s">
        <v>92</v>
      </c>
      <c r="F65" s="58" t="s">
        <v>73</v>
      </c>
      <c r="G65" s="58" t="s">
        <v>72</v>
      </c>
    </row>
    <row r="66" spans="1:7" x14ac:dyDescent="0.2">
      <c r="A66" s="55" t="s">
        <v>104</v>
      </c>
      <c r="B66" s="75">
        <v>500</v>
      </c>
      <c r="C66" s="56">
        <v>2.8797999999999997E-2</v>
      </c>
      <c r="D66" s="56">
        <f t="shared" si="0"/>
        <v>14.398999999999999</v>
      </c>
      <c r="E66" s="57" t="s">
        <v>92</v>
      </c>
      <c r="F66" s="58" t="s">
        <v>73</v>
      </c>
      <c r="G66" s="58" t="s">
        <v>72</v>
      </c>
    </row>
    <row r="67" spans="1:7" x14ac:dyDescent="0.2">
      <c r="A67" s="55" t="s">
        <v>115</v>
      </c>
      <c r="B67" s="75">
        <v>10</v>
      </c>
      <c r="C67" s="56">
        <v>0.55659999999999998</v>
      </c>
      <c r="D67" s="56">
        <f t="shared" si="0"/>
        <v>5.5659999999999998</v>
      </c>
      <c r="E67" s="57" t="s">
        <v>92</v>
      </c>
      <c r="F67" s="58" t="s">
        <v>73</v>
      </c>
      <c r="G67" s="58" t="s">
        <v>72</v>
      </c>
    </row>
    <row r="68" spans="1:7" x14ac:dyDescent="0.2">
      <c r="A68" s="55" t="s">
        <v>106</v>
      </c>
      <c r="B68" s="75">
        <v>100</v>
      </c>
      <c r="C68" s="56">
        <v>0.67759999999999987</v>
      </c>
      <c r="D68" s="56">
        <f t="shared" si="0"/>
        <v>67.759999999999991</v>
      </c>
      <c r="E68" s="57" t="s">
        <v>92</v>
      </c>
      <c r="F68" s="58" t="s">
        <v>73</v>
      </c>
      <c r="G68" s="58" t="s">
        <v>72</v>
      </c>
    </row>
    <row r="69" spans="1:7" x14ac:dyDescent="0.2">
      <c r="A69" s="55" t="s">
        <v>96</v>
      </c>
      <c r="B69" s="75">
        <v>1000</v>
      </c>
      <c r="C69" s="56">
        <v>0.47189999999999999</v>
      </c>
      <c r="D69" s="56">
        <f t="shared" ref="D69:D132" si="1">B69*C69</f>
        <v>471.9</v>
      </c>
      <c r="E69" s="57" t="s">
        <v>92</v>
      </c>
      <c r="F69" s="58" t="s">
        <v>73</v>
      </c>
      <c r="G69" s="58" t="s">
        <v>72</v>
      </c>
    </row>
    <row r="70" spans="1:7" x14ac:dyDescent="0.2">
      <c r="A70" s="55" t="s">
        <v>91</v>
      </c>
      <c r="B70" s="75">
        <v>2000</v>
      </c>
      <c r="C70" s="56">
        <v>0.47189999999999999</v>
      </c>
      <c r="D70" s="56">
        <f t="shared" si="1"/>
        <v>943.8</v>
      </c>
      <c r="E70" s="57" t="s">
        <v>92</v>
      </c>
      <c r="F70" s="58" t="s">
        <v>73</v>
      </c>
      <c r="G70" s="58" t="s">
        <v>72</v>
      </c>
    </row>
    <row r="71" spans="1:7" x14ac:dyDescent="0.2">
      <c r="A71" s="55" t="s">
        <v>94</v>
      </c>
      <c r="B71" s="75">
        <v>1000</v>
      </c>
      <c r="C71" s="56">
        <v>0.47189999999999999</v>
      </c>
      <c r="D71" s="56">
        <f t="shared" si="1"/>
        <v>471.9</v>
      </c>
      <c r="E71" s="57" t="s">
        <v>92</v>
      </c>
      <c r="F71" s="58" t="s">
        <v>73</v>
      </c>
      <c r="G71" s="58" t="s">
        <v>72</v>
      </c>
    </row>
    <row r="72" spans="1:7" x14ac:dyDescent="0.2">
      <c r="A72" s="55" t="s">
        <v>110</v>
      </c>
      <c r="B72" s="75">
        <v>1600</v>
      </c>
      <c r="C72" s="56">
        <v>6.5339999999999995E-2</v>
      </c>
      <c r="D72" s="56">
        <f t="shared" si="1"/>
        <v>104.544</v>
      </c>
      <c r="E72" s="57" t="s">
        <v>92</v>
      </c>
      <c r="F72" s="58" t="s">
        <v>73</v>
      </c>
      <c r="G72" s="58" t="s">
        <v>72</v>
      </c>
    </row>
    <row r="73" spans="1:7" x14ac:dyDescent="0.2">
      <c r="A73" s="55" t="s">
        <v>100</v>
      </c>
      <c r="B73" s="75">
        <v>10</v>
      </c>
      <c r="C73" s="56">
        <v>0.55659999999999998</v>
      </c>
      <c r="D73" s="56">
        <f t="shared" si="1"/>
        <v>5.5659999999999998</v>
      </c>
      <c r="E73" s="57" t="s">
        <v>92</v>
      </c>
      <c r="F73" s="58" t="s">
        <v>73</v>
      </c>
      <c r="G73" s="58" t="s">
        <v>72</v>
      </c>
    </row>
    <row r="74" spans="1:7" x14ac:dyDescent="0.2">
      <c r="A74" s="55" t="s">
        <v>100</v>
      </c>
      <c r="B74" s="75">
        <v>10</v>
      </c>
      <c r="C74" s="56">
        <v>0.55659999999999998</v>
      </c>
      <c r="D74" s="56">
        <f t="shared" si="1"/>
        <v>5.5659999999999998</v>
      </c>
      <c r="E74" s="57" t="s">
        <v>92</v>
      </c>
      <c r="F74" s="58" t="s">
        <v>73</v>
      </c>
      <c r="G74" s="58" t="s">
        <v>72</v>
      </c>
    </row>
    <row r="75" spans="1:7" x14ac:dyDescent="0.2">
      <c r="A75" s="55" t="s">
        <v>98</v>
      </c>
      <c r="B75" s="75">
        <v>400</v>
      </c>
      <c r="C75" s="56">
        <v>2.299E-2</v>
      </c>
      <c r="D75" s="56">
        <f t="shared" si="1"/>
        <v>9.1959999999999997</v>
      </c>
      <c r="E75" s="57" t="s">
        <v>92</v>
      </c>
      <c r="F75" s="58" t="s">
        <v>73</v>
      </c>
      <c r="G75" s="58" t="s">
        <v>72</v>
      </c>
    </row>
    <row r="76" spans="1:7" x14ac:dyDescent="0.2">
      <c r="A76" s="55" t="s">
        <v>111</v>
      </c>
      <c r="B76" s="75">
        <v>10</v>
      </c>
      <c r="C76" s="56">
        <v>0.55659999999999998</v>
      </c>
      <c r="D76" s="56">
        <f t="shared" si="1"/>
        <v>5.5659999999999998</v>
      </c>
      <c r="E76" s="57" t="s">
        <v>92</v>
      </c>
      <c r="F76" s="58" t="s">
        <v>73</v>
      </c>
      <c r="G76" s="58" t="s">
        <v>72</v>
      </c>
    </row>
    <row r="77" spans="1:7" x14ac:dyDescent="0.2">
      <c r="A77" s="55" t="s">
        <v>111</v>
      </c>
      <c r="B77" s="75">
        <v>10</v>
      </c>
      <c r="C77" s="56">
        <v>0.55659999999999998</v>
      </c>
      <c r="D77" s="56">
        <f t="shared" si="1"/>
        <v>5.5659999999999998</v>
      </c>
      <c r="E77" s="57" t="s">
        <v>92</v>
      </c>
      <c r="F77" s="58" t="s">
        <v>73</v>
      </c>
      <c r="G77" s="58" t="s">
        <v>72</v>
      </c>
    </row>
    <row r="78" spans="1:7" x14ac:dyDescent="0.2">
      <c r="A78" s="55" t="s">
        <v>116</v>
      </c>
      <c r="B78" s="75">
        <v>20</v>
      </c>
      <c r="C78" s="56">
        <v>0.52029999999999998</v>
      </c>
      <c r="D78" s="56">
        <f t="shared" si="1"/>
        <v>10.405999999999999</v>
      </c>
      <c r="E78" s="57" t="s">
        <v>92</v>
      </c>
      <c r="F78" s="58" t="s">
        <v>73</v>
      </c>
      <c r="G78" s="58" t="s">
        <v>72</v>
      </c>
    </row>
    <row r="79" spans="1:7" x14ac:dyDescent="0.2">
      <c r="A79" s="55" t="s">
        <v>110</v>
      </c>
      <c r="B79" s="75">
        <v>8000</v>
      </c>
      <c r="C79" s="56">
        <v>6.5340000000000009E-2</v>
      </c>
      <c r="D79" s="56">
        <f t="shared" si="1"/>
        <v>522.72</v>
      </c>
      <c r="E79" s="57" t="s">
        <v>92</v>
      </c>
      <c r="F79" s="58" t="s">
        <v>73</v>
      </c>
      <c r="G79" s="58" t="s">
        <v>72</v>
      </c>
    </row>
    <row r="80" spans="1:7" x14ac:dyDescent="0.2">
      <c r="A80" s="55" t="s">
        <v>101</v>
      </c>
      <c r="B80" s="75">
        <v>10</v>
      </c>
      <c r="C80" s="56">
        <v>0.55659999999999998</v>
      </c>
      <c r="D80" s="56">
        <f t="shared" si="1"/>
        <v>5.5659999999999998</v>
      </c>
      <c r="E80" s="57" t="s">
        <v>92</v>
      </c>
      <c r="F80" s="58" t="s">
        <v>73</v>
      </c>
      <c r="G80" s="58" t="s">
        <v>72</v>
      </c>
    </row>
    <row r="81" spans="1:7" x14ac:dyDescent="0.2">
      <c r="A81" s="55" t="s">
        <v>111</v>
      </c>
      <c r="B81" s="75">
        <v>20</v>
      </c>
      <c r="C81" s="56">
        <v>0.55659999999999998</v>
      </c>
      <c r="D81" s="56">
        <f t="shared" si="1"/>
        <v>11.132</v>
      </c>
      <c r="E81" s="57" t="s">
        <v>92</v>
      </c>
      <c r="F81" s="58" t="s">
        <v>73</v>
      </c>
      <c r="G81" s="58" t="s">
        <v>72</v>
      </c>
    </row>
    <row r="82" spans="1:7" x14ac:dyDescent="0.2">
      <c r="A82" s="55" t="s">
        <v>111</v>
      </c>
      <c r="B82" s="75">
        <v>20</v>
      </c>
      <c r="C82" s="56">
        <v>0.55659999999999998</v>
      </c>
      <c r="D82" s="56">
        <f t="shared" si="1"/>
        <v>11.132</v>
      </c>
      <c r="E82" s="57" t="s">
        <v>92</v>
      </c>
      <c r="F82" s="58" t="s">
        <v>73</v>
      </c>
      <c r="G82" s="58" t="s">
        <v>72</v>
      </c>
    </row>
    <row r="83" spans="1:7" x14ac:dyDescent="0.2">
      <c r="A83" s="55" t="s">
        <v>100</v>
      </c>
      <c r="B83" s="75">
        <v>50</v>
      </c>
      <c r="C83" s="56">
        <v>0.55659999999999998</v>
      </c>
      <c r="D83" s="56">
        <f t="shared" si="1"/>
        <v>27.83</v>
      </c>
      <c r="E83" s="57" t="s">
        <v>92</v>
      </c>
      <c r="F83" s="58" t="s">
        <v>73</v>
      </c>
      <c r="G83" s="58" t="s">
        <v>72</v>
      </c>
    </row>
    <row r="84" spans="1:7" x14ac:dyDescent="0.2">
      <c r="A84" s="55" t="s">
        <v>108</v>
      </c>
      <c r="B84" s="75">
        <v>200</v>
      </c>
      <c r="C84" s="56">
        <v>0.32669999999999999</v>
      </c>
      <c r="D84" s="56">
        <f t="shared" si="1"/>
        <v>65.34</v>
      </c>
      <c r="E84" s="57" t="s">
        <v>92</v>
      </c>
      <c r="F84" s="58" t="s">
        <v>73</v>
      </c>
      <c r="G84" s="58" t="s">
        <v>72</v>
      </c>
    </row>
    <row r="85" spans="1:7" x14ac:dyDescent="0.2">
      <c r="A85" s="55" t="s">
        <v>114</v>
      </c>
      <c r="B85" s="75">
        <v>10</v>
      </c>
      <c r="C85" s="56">
        <v>0.55659999999999998</v>
      </c>
      <c r="D85" s="56">
        <f t="shared" si="1"/>
        <v>5.5659999999999998</v>
      </c>
      <c r="E85" s="57" t="s">
        <v>92</v>
      </c>
      <c r="F85" s="58" t="s">
        <v>73</v>
      </c>
      <c r="G85" s="58" t="s">
        <v>72</v>
      </c>
    </row>
    <row r="86" spans="1:7" x14ac:dyDescent="0.2">
      <c r="A86" s="55" t="s">
        <v>101</v>
      </c>
      <c r="B86" s="75">
        <v>10</v>
      </c>
      <c r="C86" s="56">
        <v>0.55659999999999998</v>
      </c>
      <c r="D86" s="56">
        <f t="shared" si="1"/>
        <v>5.5659999999999998</v>
      </c>
      <c r="E86" s="57" t="s">
        <v>92</v>
      </c>
      <c r="F86" s="58" t="s">
        <v>73</v>
      </c>
      <c r="G86" s="58" t="s">
        <v>72</v>
      </c>
    </row>
    <row r="87" spans="1:7" x14ac:dyDescent="0.2">
      <c r="A87" s="55" t="s">
        <v>96</v>
      </c>
      <c r="B87" s="75">
        <v>2000</v>
      </c>
      <c r="C87" s="56">
        <v>0.47189999999999999</v>
      </c>
      <c r="D87" s="56">
        <f t="shared" si="1"/>
        <v>943.8</v>
      </c>
      <c r="E87" s="57" t="s">
        <v>92</v>
      </c>
      <c r="F87" s="58" t="s">
        <v>73</v>
      </c>
      <c r="G87" s="58" t="s">
        <v>72</v>
      </c>
    </row>
    <row r="88" spans="1:7" x14ac:dyDescent="0.2">
      <c r="A88" s="55" t="s">
        <v>117</v>
      </c>
      <c r="B88" s="75">
        <v>2000</v>
      </c>
      <c r="C88" s="56">
        <v>0.44164999999999999</v>
      </c>
      <c r="D88" s="56">
        <f t="shared" si="1"/>
        <v>883.3</v>
      </c>
      <c r="E88" s="57" t="s">
        <v>92</v>
      </c>
      <c r="F88" s="58" t="s">
        <v>73</v>
      </c>
      <c r="G88" s="58" t="s">
        <v>72</v>
      </c>
    </row>
    <row r="89" spans="1:7" x14ac:dyDescent="0.2">
      <c r="A89" s="55" t="s">
        <v>117</v>
      </c>
      <c r="B89" s="75">
        <v>300</v>
      </c>
      <c r="C89" s="56">
        <v>0.44165000000000004</v>
      </c>
      <c r="D89" s="56">
        <f t="shared" si="1"/>
        <v>132.495</v>
      </c>
      <c r="E89" s="57" t="s">
        <v>92</v>
      </c>
      <c r="F89" s="58" t="s">
        <v>73</v>
      </c>
      <c r="G89" s="58" t="s">
        <v>72</v>
      </c>
    </row>
    <row r="90" spans="1:7" x14ac:dyDescent="0.2">
      <c r="A90" s="55" t="s">
        <v>111</v>
      </c>
      <c r="B90" s="75">
        <v>40</v>
      </c>
      <c r="C90" s="56">
        <v>0.55659999999999998</v>
      </c>
      <c r="D90" s="56">
        <f t="shared" si="1"/>
        <v>22.263999999999999</v>
      </c>
      <c r="E90" s="57" t="s">
        <v>92</v>
      </c>
      <c r="F90" s="58" t="s">
        <v>73</v>
      </c>
      <c r="G90" s="58" t="s">
        <v>72</v>
      </c>
    </row>
    <row r="91" spans="1:7" x14ac:dyDescent="0.2">
      <c r="A91" s="55" t="s">
        <v>100</v>
      </c>
      <c r="B91" s="75">
        <v>40</v>
      </c>
      <c r="C91" s="56">
        <v>0.55659999999999998</v>
      </c>
      <c r="D91" s="56">
        <f t="shared" si="1"/>
        <v>22.263999999999999</v>
      </c>
      <c r="E91" s="57" t="s">
        <v>92</v>
      </c>
      <c r="F91" s="58" t="s">
        <v>73</v>
      </c>
      <c r="G91" s="58" t="s">
        <v>72</v>
      </c>
    </row>
    <row r="92" spans="1:7" x14ac:dyDescent="0.2">
      <c r="A92" s="55" t="s">
        <v>108</v>
      </c>
      <c r="B92" s="75">
        <v>300</v>
      </c>
      <c r="C92" s="56">
        <v>0.32669999999999999</v>
      </c>
      <c r="D92" s="56">
        <f t="shared" si="1"/>
        <v>98.009999999999991</v>
      </c>
      <c r="E92" s="57" t="s">
        <v>92</v>
      </c>
      <c r="F92" s="58" t="s">
        <v>73</v>
      </c>
      <c r="G92" s="58" t="s">
        <v>72</v>
      </c>
    </row>
    <row r="93" spans="1:7" x14ac:dyDescent="0.2">
      <c r="A93" s="55" t="s">
        <v>91</v>
      </c>
      <c r="B93" s="75">
        <v>1000</v>
      </c>
      <c r="C93" s="56">
        <v>0.47189999999999999</v>
      </c>
      <c r="D93" s="56">
        <f t="shared" si="1"/>
        <v>471.9</v>
      </c>
      <c r="E93" s="57" t="s">
        <v>92</v>
      </c>
      <c r="F93" s="58" t="s">
        <v>73</v>
      </c>
      <c r="G93" s="58" t="s">
        <v>72</v>
      </c>
    </row>
    <row r="94" spans="1:7" x14ac:dyDescent="0.2">
      <c r="A94" s="55" t="s">
        <v>107</v>
      </c>
      <c r="B94" s="75">
        <v>1200</v>
      </c>
      <c r="C94" s="56">
        <v>0.13915</v>
      </c>
      <c r="D94" s="56">
        <f t="shared" si="1"/>
        <v>166.98</v>
      </c>
      <c r="E94" s="57" t="s">
        <v>92</v>
      </c>
      <c r="F94" s="58" t="s">
        <v>73</v>
      </c>
      <c r="G94" s="58" t="s">
        <v>72</v>
      </c>
    </row>
    <row r="95" spans="1:7" x14ac:dyDescent="0.2">
      <c r="A95" s="55" t="s">
        <v>112</v>
      </c>
      <c r="B95" s="75">
        <v>500</v>
      </c>
      <c r="C95" s="56">
        <v>5.6869999999999997E-2</v>
      </c>
      <c r="D95" s="56">
        <f t="shared" si="1"/>
        <v>28.434999999999999</v>
      </c>
      <c r="E95" s="57" t="s">
        <v>92</v>
      </c>
      <c r="F95" s="58" t="s">
        <v>73</v>
      </c>
      <c r="G95" s="58" t="s">
        <v>72</v>
      </c>
    </row>
    <row r="96" spans="1:7" x14ac:dyDescent="0.2">
      <c r="A96" s="55" t="s">
        <v>110</v>
      </c>
      <c r="B96" s="75">
        <v>1600</v>
      </c>
      <c r="C96" s="56">
        <v>6.5339999999999995E-2</v>
      </c>
      <c r="D96" s="56">
        <f t="shared" si="1"/>
        <v>104.544</v>
      </c>
      <c r="E96" s="57" t="s">
        <v>92</v>
      </c>
      <c r="F96" s="58" t="s">
        <v>73</v>
      </c>
      <c r="G96" s="58" t="s">
        <v>72</v>
      </c>
    </row>
    <row r="97" spans="1:7" x14ac:dyDescent="0.2">
      <c r="A97" s="55" t="s">
        <v>115</v>
      </c>
      <c r="B97" s="75">
        <v>20</v>
      </c>
      <c r="C97" s="56">
        <v>0.55659999999999998</v>
      </c>
      <c r="D97" s="56">
        <f t="shared" si="1"/>
        <v>11.132</v>
      </c>
      <c r="E97" s="57" t="s">
        <v>92</v>
      </c>
      <c r="F97" s="58" t="s">
        <v>73</v>
      </c>
      <c r="G97" s="58" t="s">
        <v>72</v>
      </c>
    </row>
    <row r="98" spans="1:7" x14ac:dyDescent="0.2">
      <c r="A98" s="55" t="s">
        <v>111</v>
      </c>
      <c r="B98" s="75">
        <v>10</v>
      </c>
      <c r="C98" s="56">
        <v>0.55659999999999998</v>
      </c>
      <c r="D98" s="56">
        <f t="shared" si="1"/>
        <v>5.5659999999999998</v>
      </c>
      <c r="E98" s="57" t="s">
        <v>92</v>
      </c>
      <c r="F98" s="58" t="s">
        <v>73</v>
      </c>
      <c r="G98" s="58" t="s">
        <v>72</v>
      </c>
    </row>
    <row r="99" spans="1:7" x14ac:dyDescent="0.2">
      <c r="A99" s="55" t="s">
        <v>100</v>
      </c>
      <c r="B99" s="75">
        <v>10</v>
      </c>
      <c r="C99" s="56">
        <v>0.55659999999999998</v>
      </c>
      <c r="D99" s="56">
        <f t="shared" si="1"/>
        <v>5.5659999999999998</v>
      </c>
      <c r="E99" s="57" t="s">
        <v>92</v>
      </c>
      <c r="F99" s="58" t="s">
        <v>73</v>
      </c>
      <c r="G99" s="58" t="s">
        <v>72</v>
      </c>
    </row>
    <row r="100" spans="1:7" x14ac:dyDescent="0.2">
      <c r="A100" s="55" t="s">
        <v>106</v>
      </c>
      <c r="B100" s="75">
        <v>200</v>
      </c>
      <c r="C100" s="56">
        <v>0.67759999999999987</v>
      </c>
      <c r="D100" s="56">
        <f t="shared" si="1"/>
        <v>135.51999999999998</v>
      </c>
      <c r="E100" s="57" t="s">
        <v>92</v>
      </c>
      <c r="F100" s="58" t="s">
        <v>73</v>
      </c>
      <c r="G100" s="58" t="s">
        <v>72</v>
      </c>
    </row>
    <row r="101" spans="1:7" x14ac:dyDescent="0.2">
      <c r="A101" s="55" t="s">
        <v>108</v>
      </c>
      <c r="B101" s="75">
        <v>1000</v>
      </c>
      <c r="C101" s="56">
        <v>0.32669999999999999</v>
      </c>
      <c r="D101" s="56">
        <f t="shared" si="1"/>
        <v>326.7</v>
      </c>
      <c r="E101" s="57" t="s">
        <v>92</v>
      </c>
      <c r="F101" s="58" t="s">
        <v>73</v>
      </c>
      <c r="G101" s="58" t="s">
        <v>72</v>
      </c>
    </row>
    <row r="102" spans="1:7" x14ac:dyDescent="0.2">
      <c r="A102" s="55" t="s">
        <v>107</v>
      </c>
      <c r="B102" s="75">
        <v>800</v>
      </c>
      <c r="C102" s="56">
        <v>0.13915</v>
      </c>
      <c r="D102" s="56">
        <f t="shared" si="1"/>
        <v>111.32</v>
      </c>
      <c r="E102" s="57" t="s">
        <v>92</v>
      </c>
      <c r="F102" s="58" t="s">
        <v>73</v>
      </c>
      <c r="G102" s="58" t="s">
        <v>72</v>
      </c>
    </row>
    <row r="103" spans="1:7" x14ac:dyDescent="0.2">
      <c r="A103" s="55" t="s">
        <v>112</v>
      </c>
      <c r="B103" s="75">
        <v>1000</v>
      </c>
      <c r="C103" s="56">
        <v>5.6869999999999997E-2</v>
      </c>
      <c r="D103" s="56">
        <f t="shared" si="1"/>
        <v>56.87</v>
      </c>
      <c r="E103" s="57" t="s">
        <v>92</v>
      </c>
      <c r="F103" s="58" t="s">
        <v>73</v>
      </c>
      <c r="G103" s="58" t="s">
        <v>72</v>
      </c>
    </row>
    <row r="104" spans="1:7" x14ac:dyDescent="0.2">
      <c r="A104" s="55" t="s">
        <v>110</v>
      </c>
      <c r="B104" s="75">
        <v>1600</v>
      </c>
      <c r="C104" s="56">
        <v>6.5339999999999995E-2</v>
      </c>
      <c r="D104" s="56">
        <f t="shared" si="1"/>
        <v>104.544</v>
      </c>
      <c r="E104" s="57" t="s">
        <v>92</v>
      </c>
      <c r="F104" s="58" t="s">
        <v>73</v>
      </c>
      <c r="G104" s="58" t="s">
        <v>72</v>
      </c>
    </row>
    <row r="105" spans="1:7" x14ac:dyDescent="0.2">
      <c r="A105" s="55" t="s">
        <v>104</v>
      </c>
      <c r="B105" s="75">
        <v>1000</v>
      </c>
      <c r="C105" s="56">
        <v>2.8797999999999997E-2</v>
      </c>
      <c r="D105" s="56">
        <f t="shared" si="1"/>
        <v>28.797999999999998</v>
      </c>
      <c r="E105" s="57" t="s">
        <v>92</v>
      </c>
      <c r="F105" s="58" t="s">
        <v>73</v>
      </c>
      <c r="G105" s="58" t="s">
        <v>72</v>
      </c>
    </row>
    <row r="106" spans="1:7" x14ac:dyDescent="0.2">
      <c r="A106" s="55" t="s">
        <v>103</v>
      </c>
      <c r="B106" s="75">
        <v>100</v>
      </c>
      <c r="C106" s="56">
        <v>0.121</v>
      </c>
      <c r="D106" s="56">
        <f t="shared" si="1"/>
        <v>12.1</v>
      </c>
      <c r="E106" s="57" t="s">
        <v>92</v>
      </c>
      <c r="F106" s="58" t="s">
        <v>73</v>
      </c>
      <c r="G106" s="58" t="s">
        <v>72</v>
      </c>
    </row>
    <row r="107" spans="1:7" x14ac:dyDescent="0.2">
      <c r="A107" s="55" t="s">
        <v>118</v>
      </c>
      <c r="B107" s="75">
        <v>100</v>
      </c>
      <c r="C107" s="56">
        <v>1.21E-2</v>
      </c>
      <c r="D107" s="56">
        <f t="shared" si="1"/>
        <v>1.21</v>
      </c>
      <c r="E107" s="57" t="s">
        <v>92</v>
      </c>
      <c r="F107" s="58" t="s">
        <v>73</v>
      </c>
      <c r="G107" s="58" t="s">
        <v>72</v>
      </c>
    </row>
    <row r="108" spans="1:7" x14ac:dyDescent="0.2">
      <c r="A108" s="55" t="s">
        <v>106</v>
      </c>
      <c r="B108" s="75">
        <v>800</v>
      </c>
      <c r="C108" s="56">
        <v>0.67759999999999987</v>
      </c>
      <c r="D108" s="56">
        <f t="shared" si="1"/>
        <v>542.07999999999993</v>
      </c>
      <c r="E108" s="57" t="s">
        <v>92</v>
      </c>
      <c r="F108" s="58" t="s">
        <v>73</v>
      </c>
      <c r="G108" s="58" t="s">
        <v>72</v>
      </c>
    </row>
    <row r="109" spans="1:7" x14ac:dyDescent="0.2">
      <c r="A109" s="55" t="s">
        <v>115</v>
      </c>
      <c r="B109" s="75">
        <v>10</v>
      </c>
      <c r="C109" s="56">
        <v>0.55659999999999998</v>
      </c>
      <c r="D109" s="56">
        <f t="shared" si="1"/>
        <v>5.5659999999999998</v>
      </c>
      <c r="E109" s="57" t="s">
        <v>92</v>
      </c>
      <c r="F109" s="58" t="s">
        <v>73</v>
      </c>
      <c r="G109" s="58" t="s">
        <v>72</v>
      </c>
    </row>
    <row r="110" spans="1:7" x14ac:dyDescent="0.2">
      <c r="A110" s="55" t="s">
        <v>119</v>
      </c>
      <c r="B110" s="75">
        <v>10</v>
      </c>
      <c r="C110" s="56">
        <v>0.55659999999999998</v>
      </c>
      <c r="D110" s="56">
        <f t="shared" si="1"/>
        <v>5.5659999999999998</v>
      </c>
      <c r="E110" s="57" t="s">
        <v>92</v>
      </c>
      <c r="F110" s="58" t="s">
        <v>73</v>
      </c>
      <c r="G110" s="58" t="s">
        <v>72</v>
      </c>
    </row>
    <row r="111" spans="1:7" x14ac:dyDescent="0.2">
      <c r="A111" s="55" t="s">
        <v>96</v>
      </c>
      <c r="B111" s="75">
        <v>2000</v>
      </c>
      <c r="C111" s="56">
        <v>0.47189999999999999</v>
      </c>
      <c r="D111" s="56">
        <f t="shared" si="1"/>
        <v>943.8</v>
      </c>
      <c r="E111" s="57" t="s">
        <v>92</v>
      </c>
      <c r="F111" s="58" t="s">
        <v>73</v>
      </c>
      <c r="G111" s="58" t="s">
        <v>72</v>
      </c>
    </row>
    <row r="112" spans="1:7" x14ac:dyDescent="0.2">
      <c r="A112" s="55" t="s">
        <v>91</v>
      </c>
      <c r="B112" s="75">
        <v>3300</v>
      </c>
      <c r="C112" s="56">
        <v>0.47189999999999999</v>
      </c>
      <c r="D112" s="56">
        <f t="shared" si="1"/>
        <v>1557.27</v>
      </c>
      <c r="E112" s="57" t="s">
        <v>92</v>
      </c>
      <c r="F112" s="58" t="s">
        <v>73</v>
      </c>
      <c r="G112" s="58" t="s">
        <v>72</v>
      </c>
    </row>
    <row r="113" spans="1:7" x14ac:dyDescent="0.2">
      <c r="A113" s="55" t="s">
        <v>116</v>
      </c>
      <c r="B113" s="75">
        <v>20</v>
      </c>
      <c r="C113" s="56">
        <v>0.52029999999999998</v>
      </c>
      <c r="D113" s="56">
        <f t="shared" si="1"/>
        <v>10.405999999999999</v>
      </c>
      <c r="E113" s="57" t="s">
        <v>92</v>
      </c>
      <c r="F113" s="58" t="s">
        <v>73</v>
      </c>
      <c r="G113" s="58" t="s">
        <v>72</v>
      </c>
    </row>
    <row r="114" spans="1:7" x14ac:dyDescent="0.2">
      <c r="A114" s="55" t="s">
        <v>94</v>
      </c>
      <c r="B114" s="75">
        <v>1000</v>
      </c>
      <c r="C114" s="56">
        <v>0.47189999999999999</v>
      </c>
      <c r="D114" s="56">
        <f t="shared" si="1"/>
        <v>471.9</v>
      </c>
      <c r="E114" s="57" t="s">
        <v>92</v>
      </c>
      <c r="F114" s="58" t="s">
        <v>73</v>
      </c>
      <c r="G114" s="58" t="s">
        <v>72</v>
      </c>
    </row>
    <row r="115" spans="1:7" x14ac:dyDescent="0.2">
      <c r="A115" s="55" t="s">
        <v>97</v>
      </c>
      <c r="B115" s="75">
        <v>500</v>
      </c>
      <c r="C115" s="56">
        <v>0.47189999999999999</v>
      </c>
      <c r="D115" s="56">
        <f t="shared" si="1"/>
        <v>235.95</v>
      </c>
      <c r="E115" s="57" t="s">
        <v>92</v>
      </c>
      <c r="F115" s="58" t="s">
        <v>73</v>
      </c>
      <c r="G115" s="58" t="s">
        <v>72</v>
      </c>
    </row>
    <row r="116" spans="1:7" x14ac:dyDescent="0.2">
      <c r="A116" s="55" t="s">
        <v>120</v>
      </c>
      <c r="B116" s="75">
        <v>480</v>
      </c>
      <c r="C116" s="56">
        <v>0.36143708333333335</v>
      </c>
      <c r="D116" s="56">
        <f t="shared" si="1"/>
        <v>173.4898</v>
      </c>
      <c r="E116" s="57" t="s">
        <v>92</v>
      </c>
      <c r="F116" s="58" t="s">
        <v>75</v>
      </c>
      <c r="G116" s="58" t="s">
        <v>74</v>
      </c>
    </row>
    <row r="117" spans="1:7" x14ac:dyDescent="0.2">
      <c r="A117" s="55" t="s">
        <v>121</v>
      </c>
      <c r="B117" s="75">
        <v>200</v>
      </c>
      <c r="C117" s="56">
        <v>0.73809999999999998</v>
      </c>
      <c r="D117" s="56">
        <f t="shared" si="1"/>
        <v>147.62</v>
      </c>
      <c r="E117" s="57" t="s">
        <v>92</v>
      </c>
      <c r="F117" s="58" t="s">
        <v>75</v>
      </c>
      <c r="G117" s="58" t="s">
        <v>74</v>
      </c>
    </row>
    <row r="118" spans="1:7" x14ac:dyDescent="0.2">
      <c r="A118" s="55" t="s">
        <v>122</v>
      </c>
      <c r="B118" s="75">
        <v>900</v>
      </c>
      <c r="C118" s="56">
        <v>0.1573</v>
      </c>
      <c r="D118" s="56">
        <f t="shared" si="1"/>
        <v>141.57</v>
      </c>
      <c r="E118" s="57" t="s">
        <v>92</v>
      </c>
      <c r="F118" s="58" t="s">
        <v>75</v>
      </c>
      <c r="G118" s="58" t="s">
        <v>74</v>
      </c>
    </row>
    <row r="119" spans="1:7" x14ac:dyDescent="0.2">
      <c r="A119" s="55" t="s">
        <v>123</v>
      </c>
      <c r="B119" s="75">
        <v>5000</v>
      </c>
      <c r="C119" s="56">
        <v>0.20569999999999999</v>
      </c>
      <c r="D119" s="56">
        <f t="shared" si="1"/>
        <v>1028.5</v>
      </c>
      <c r="E119" s="57" t="s">
        <v>92</v>
      </c>
      <c r="F119" s="58" t="s">
        <v>75</v>
      </c>
      <c r="G119" s="58" t="s">
        <v>74</v>
      </c>
    </row>
    <row r="120" spans="1:7" x14ac:dyDescent="0.2">
      <c r="A120" s="55" t="s">
        <v>124</v>
      </c>
      <c r="B120" s="75">
        <v>2000</v>
      </c>
      <c r="C120" s="56">
        <v>5.3119E-2</v>
      </c>
      <c r="D120" s="56">
        <f t="shared" si="1"/>
        <v>106.238</v>
      </c>
      <c r="E120" s="57" t="s">
        <v>92</v>
      </c>
      <c r="F120" s="58" t="s">
        <v>75</v>
      </c>
      <c r="G120" s="58" t="s">
        <v>74</v>
      </c>
    </row>
    <row r="121" spans="1:7" x14ac:dyDescent="0.2">
      <c r="A121" s="55" t="s">
        <v>124</v>
      </c>
      <c r="B121" s="75">
        <v>8000</v>
      </c>
      <c r="C121" s="56">
        <v>5.3119E-2</v>
      </c>
      <c r="D121" s="56">
        <f t="shared" si="1"/>
        <v>424.952</v>
      </c>
      <c r="E121" s="57" t="s">
        <v>92</v>
      </c>
      <c r="F121" s="58" t="s">
        <v>75</v>
      </c>
      <c r="G121" s="58" t="s">
        <v>74</v>
      </c>
    </row>
    <row r="122" spans="1:7" x14ac:dyDescent="0.2">
      <c r="A122" s="55" t="s">
        <v>123</v>
      </c>
      <c r="B122" s="75">
        <v>5000</v>
      </c>
      <c r="C122" s="56">
        <v>0.20569999999999999</v>
      </c>
      <c r="D122" s="56">
        <f t="shared" si="1"/>
        <v>1028.5</v>
      </c>
      <c r="E122" s="57" t="s">
        <v>92</v>
      </c>
      <c r="F122" s="58" t="s">
        <v>75</v>
      </c>
      <c r="G122" s="58" t="s">
        <v>74</v>
      </c>
    </row>
    <row r="123" spans="1:7" x14ac:dyDescent="0.2">
      <c r="A123" s="55" t="s">
        <v>120</v>
      </c>
      <c r="B123" s="75">
        <v>50</v>
      </c>
      <c r="C123" s="56">
        <v>0.36154799999999992</v>
      </c>
      <c r="D123" s="56">
        <f t="shared" si="1"/>
        <v>18.077399999999997</v>
      </c>
      <c r="E123" s="57" t="s">
        <v>92</v>
      </c>
      <c r="F123" s="58" t="s">
        <v>75</v>
      </c>
      <c r="G123" s="58" t="s">
        <v>74</v>
      </c>
    </row>
    <row r="124" spans="1:7" x14ac:dyDescent="0.2">
      <c r="A124" s="55" t="s">
        <v>121</v>
      </c>
      <c r="B124" s="75">
        <v>50</v>
      </c>
      <c r="C124" s="56">
        <v>0.73809999999999998</v>
      </c>
      <c r="D124" s="56">
        <f t="shared" si="1"/>
        <v>36.905000000000001</v>
      </c>
      <c r="E124" s="57" t="s">
        <v>92</v>
      </c>
      <c r="F124" s="58" t="s">
        <v>75</v>
      </c>
      <c r="G124" s="58" t="s">
        <v>74</v>
      </c>
    </row>
    <row r="125" spans="1:7" x14ac:dyDescent="0.2">
      <c r="A125" s="55" t="s">
        <v>123</v>
      </c>
      <c r="B125" s="75">
        <v>2000</v>
      </c>
      <c r="C125" s="56">
        <v>0.20569999999999999</v>
      </c>
      <c r="D125" s="56">
        <f t="shared" si="1"/>
        <v>411.4</v>
      </c>
      <c r="E125" s="57" t="s">
        <v>92</v>
      </c>
      <c r="F125" s="58" t="s">
        <v>75</v>
      </c>
      <c r="G125" s="58" t="s">
        <v>74</v>
      </c>
    </row>
    <row r="126" spans="1:7" x14ac:dyDescent="0.2">
      <c r="A126" s="55" t="s">
        <v>125</v>
      </c>
      <c r="B126" s="75">
        <v>15</v>
      </c>
      <c r="C126" s="56">
        <v>0.96799999999999997</v>
      </c>
      <c r="D126" s="56">
        <f t="shared" si="1"/>
        <v>14.52</v>
      </c>
      <c r="E126" s="57" t="s">
        <v>92</v>
      </c>
      <c r="F126" s="58" t="s">
        <v>75</v>
      </c>
      <c r="G126" s="58" t="s">
        <v>74</v>
      </c>
    </row>
    <row r="127" spans="1:7" x14ac:dyDescent="0.2">
      <c r="A127" s="55" t="s">
        <v>120</v>
      </c>
      <c r="B127" s="75">
        <v>14</v>
      </c>
      <c r="C127" s="56">
        <v>0.36127142857142852</v>
      </c>
      <c r="D127" s="56">
        <f t="shared" si="1"/>
        <v>5.0577999999999994</v>
      </c>
      <c r="E127" s="57" t="s">
        <v>92</v>
      </c>
      <c r="F127" s="58" t="s">
        <v>75</v>
      </c>
      <c r="G127" s="58" t="s">
        <v>74</v>
      </c>
    </row>
    <row r="128" spans="1:7" x14ac:dyDescent="0.2">
      <c r="A128" s="55" t="s">
        <v>124</v>
      </c>
      <c r="B128" s="75">
        <v>1400</v>
      </c>
      <c r="C128" s="56">
        <v>5.3119000000000006E-2</v>
      </c>
      <c r="D128" s="56">
        <f t="shared" si="1"/>
        <v>74.366600000000005</v>
      </c>
      <c r="E128" s="57" t="s">
        <v>92</v>
      </c>
      <c r="F128" s="58" t="s">
        <v>75</v>
      </c>
      <c r="G128" s="58" t="s">
        <v>74</v>
      </c>
    </row>
    <row r="129" spans="1:7" x14ac:dyDescent="0.2">
      <c r="A129" s="55" t="s">
        <v>123</v>
      </c>
      <c r="B129" s="75">
        <v>1000</v>
      </c>
      <c r="C129" s="56">
        <v>0.20569999999999999</v>
      </c>
      <c r="D129" s="56">
        <f t="shared" si="1"/>
        <v>205.7</v>
      </c>
      <c r="E129" s="57" t="s">
        <v>92</v>
      </c>
      <c r="F129" s="58" t="s">
        <v>75</v>
      </c>
      <c r="G129" s="58" t="s">
        <v>74</v>
      </c>
    </row>
    <row r="130" spans="1:7" x14ac:dyDescent="0.2">
      <c r="A130" s="55" t="s">
        <v>124</v>
      </c>
      <c r="B130" s="75">
        <v>1000</v>
      </c>
      <c r="C130" s="56">
        <v>5.3119E-2</v>
      </c>
      <c r="D130" s="56">
        <f t="shared" si="1"/>
        <v>53.119</v>
      </c>
      <c r="E130" s="57" t="s">
        <v>92</v>
      </c>
      <c r="F130" s="58" t="s">
        <v>75</v>
      </c>
      <c r="G130" s="58" t="s">
        <v>74</v>
      </c>
    </row>
    <row r="131" spans="1:7" x14ac:dyDescent="0.2">
      <c r="A131" s="55" t="s">
        <v>123</v>
      </c>
      <c r="B131" s="75">
        <v>3000</v>
      </c>
      <c r="C131" s="56">
        <v>0.20569999999999999</v>
      </c>
      <c r="D131" s="56">
        <f t="shared" si="1"/>
        <v>617.1</v>
      </c>
      <c r="E131" s="57" t="s">
        <v>92</v>
      </c>
      <c r="F131" s="58" t="s">
        <v>75</v>
      </c>
      <c r="G131" s="58" t="s">
        <v>74</v>
      </c>
    </row>
    <row r="132" spans="1:7" x14ac:dyDescent="0.2">
      <c r="A132" s="55" t="s">
        <v>120</v>
      </c>
      <c r="B132" s="75">
        <v>40</v>
      </c>
      <c r="C132" s="56">
        <v>0.36148749999999996</v>
      </c>
      <c r="D132" s="56">
        <f t="shared" si="1"/>
        <v>14.459499999999998</v>
      </c>
      <c r="E132" s="57" t="s">
        <v>92</v>
      </c>
      <c r="F132" s="58" t="s">
        <v>75</v>
      </c>
      <c r="G132" s="58" t="s">
        <v>74</v>
      </c>
    </row>
    <row r="133" spans="1:7" x14ac:dyDescent="0.2">
      <c r="A133" s="55" t="s">
        <v>121</v>
      </c>
      <c r="B133" s="75">
        <v>50</v>
      </c>
      <c r="C133" s="56">
        <v>0.73809999999999998</v>
      </c>
      <c r="D133" s="56">
        <f t="shared" ref="D133:D136" si="2">B133*C133</f>
        <v>36.905000000000001</v>
      </c>
      <c r="E133" s="57" t="s">
        <v>92</v>
      </c>
      <c r="F133" s="58" t="s">
        <v>75</v>
      </c>
      <c r="G133" s="58" t="s">
        <v>74</v>
      </c>
    </row>
    <row r="134" spans="1:7" x14ac:dyDescent="0.2">
      <c r="A134" s="55" t="s">
        <v>126</v>
      </c>
      <c r="B134" s="75">
        <v>10</v>
      </c>
      <c r="C134" s="56">
        <v>6.2314999999999996</v>
      </c>
      <c r="D134" s="56">
        <f t="shared" si="2"/>
        <v>62.314999999999998</v>
      </c>
      <c r="E134" s="57" t="s">
        <v>92</v>
      </c>
      <c r="F134" s="58" t="s">
        <v>75</v>
      </c>
      <c r="G134" s="58" t="s">
        <v>74</v>
      </c>
    </row>
    <row r="135" spans="1:7" x14ac:dyDescent="0.2">
      <c r="A135" s="55" t="s">
        <v>124</v>
      </c>
      <c r="B135" s="75">
        <v>5000</v>
      </c>
      <c r="C135" s="56">
        <v>5.3118999999999993E-2</v>
      </c>
      <c r="D135" s="56">
        <f t="shared" si="2"/>
        <v>265.59499999999997</v>
      </c>
      <c r="E135" s="57" t="s">
        <v>92</v>
      </c>
      <c r="F135" s="58" t="s">
        <v>75</v>
      </c>
      <c r="G135" s="58" t="s">
        <v>74</v>
      </c>
    </row>
    <row r="136" spans="1:7" x14ac:dyDescent="0.2">
      <c r="A136" s="55" t="s">
        <v>123</v>
      </c>
      <c r="B136" s="75">
        <v>5000</v>
      </c>
      <c r="C136" s="56">
        <v>0.20569999999999999</v>
      </c>
      <c r="D136" s="56">
        <f t="shared" si="2"/>
        <v>1028.5</v>
      </c>
      <c r="E136" s="57" t="s">
        <v>92</v>
      </c>
      <c r="F136" s="58" t="s">
        <v>75</v>
      </c>
      <c r="G136" s="58" t="s">
        <v>74</v>
      </c>
    </row>
    <row r="137" spans="1:7" x14ac:dyDescent="0.2">
      <c r="A137" s="67" t="s">
        <v>76</v>
      </c>
      <c r="B137" s="68"/>
      <c r="C137" s="76"/>
      <c r="D137" s="77">
        <f>SUM(D4:D136)</f>
        <v>29891.368099999992</v>
      </c>
      <c r="E137" s="68"/>
      <c r="F137" s="67"/>
      <c r="G137" s="67"/>
    </row>
    <row r="138" spans="1:7" x14ac:dyDescent="0.2">
      <c r="D138" s="61"/>
    </row>
    <row r="139" spans="1:7" x14ac:dyDescent="0.2">
      <c r="D139" s="62"/>
    </row>
    <row r="140" spans="1:7" x14ac:dyDescent="0.2">
      <c r="D140" s="63"/>
    </row>
  </sheetData>
  <mergeCells count="2">
    <mergeCell ref="A2:G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Pielikums_Nr.1</vt:lpstr>
      <vt:lpstr>Pielikums_Nr.2</vt:lpstr>
      <vt:lpstr>Pielikums_Nr.2_turp1</vt:lpstr>
      <vt:lpstr>Pielikums_Nr.2_turp2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Aija Ratke</dc:creator>
  <cp:lastModifiedBy>Ivita Lazdiņa</cp:lastModifiedBy>
  <dcterms:created xsi:type="dcterms:W3CDTF">2024-02-21T13:55:43Z</dcterms:created>
  <dcterms:modified xsi:type="dcterms:W3CDTF">2024-03-12T13:13:47Z</dcterms:modified>
</cp:coreProperties>
</file>