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vnozare.pri\vm\Redirect_profiles\lzandberga\Desktop\LZ\DARBAM_MATERIALI\budzets 2019\2024\zobi\precizets_161024\"/>
    </mc:Choice>
  </mc:AlternateContent>
  <xr:revisionPtr revIDLastSave="0" documentId="8_{42974400-E624-43E4-BBC7-07A775EBE442}" xr6:coauthVersionLast="47" xr6:coauthVersionMax="47" xr10:uidLastSave="{00000000-0000-0000-0000-000000000000}"/>
  <bookViews>
    <workbookView xWindow="-120" yWindow="-120" windowWidth="29040" windowHeight="15840" xr2:uid="{DBA967C2-8435-4C40-B0A5-FB91FA947F59}"/>
  </bookViews>
  <sheets>
    <sheet name="RSU_DZ16_20." sheetId="1" r:id="rId1"/>
    <sheet name="inv_aprikojums" sheetId="2" r:id="rId2"/>
    <sheet name="Bernu_kl_aprikojums" sheetId="4" r:id="rId3"/>
    <sheet name="Platību_proporcijas_aprēķins" sheetId="5" r:id="rId4"/>
  </sheets>
  <externalReferences>
    <externalReference r:id="rId5"/>
    <externalReference r:id="rId6"/>
    <externalReference r:id="rId7"/>
    <externalReference r:id="rId8"/>
    <externalReference r:id="rId9"/>
    <externalReference r:id="rId10"/>
    <externalReference r:id="rId11"/>
    <externalReference r:id="rId12"/>
  </externalReferences>
  <definedNames>
    <definedName name="_1_2_d_NMP_lim">#REF!</definedName>
    <definedName name="_xlnm._FilterDatabase">#REF!</definedName>
    <definedName name="a">#N/A</definedName>
    <definedName name="aa" localSheetId="0">#N/A</definedName>
    <definedName name="aa">#REF!</definedName>
    <definedName name="aaa">#N/A</definedName>
    <definedName name="Aktualizētā">IF(#REF!&lt;&gt;"",#REF!,"")</definedName>
    <definedName name="Annual_interest_rate">#REF!</definedName>
    <definedName name="AS2DocOpenMode" hidden="1">"AS2DocumentEdit"</definedName>
    <definedName name="_xlnm.Auto_Open">#REF!</definedName>
    <definedName name="b">#REF!</definedName>
    <definedName name="Beg.Bal">IF(#REF!&lt;&gt;"",#REF!,"")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uvn.likme">#REF!</definedName>
    <definedName name="BX">#REF!</definedName>
    <definedName name="Calculated_payment">#REF!</definedName>
    <definedName name="CalendarYear">#REF!</definedName>
    <definedName name="ccc">#REF!</definedName>
    <definedName name="Constr.fee">#REF!</definedName>
    <definedName name="Constr.rate">#REF!</definedName>
    <definedName name="Cum.Interest">IF(#REF!&lt;&gt;"",#REF!+#REF!,"")</definedName>
    <definedName name="CUR">'[2]BH1-Human resources'!#REF!</definedName>
    <definedName name="Currencies">'[2]BH1-Human resources'!#REF!</definedName>
    <definedName name="d">#REF!</definedName>
    <definedName name="D_Evija3">#REF!</definedName>
    <definedName name="DaysAndWeeks">{0,1,2,3,4,5,6} + {0;1;2;3;4;5}*7</definedName>
    <definedName name="ddd">#N/A</definedName>
    <definedName name="de">#REF!</definedName>
    <definedName name="dff">#NAME?</definedName>
    <definedName name="DRGNAMES">#REF!</definedName>
    <definedName name="e">#REF!</definedName>
    <definedName name="ee">#REF!</definedName>
    <definedName name="Ending.Balance">IF(#REF!&lt;&gt;"",#REF!-#REF!,"")</definedName>
    <definedName name="Entered_payment">#REF!</definedName>
    <definedName name="Excel_BuiltIn__FilterDatabase_2">#REF!</definedName>
    <definedName name="Excel_BuiltIn__FilterDatabase_3">#REF!</definedName>
    <definedName name="Excel_BuiltIn_Print_Titles_2">#REF!</definedName>
    <definedName name="Excel_BuiltIn_Print_Titles_3">#REF!</definedName>
    <definedName name="First_payment_due">#REF!</definedName>
    <definedName name="First_payment_no">#REF!</definedName>
    <definedName name="gad_skaits">#REF!</definedName>
    <definedName name="gad_skaits_1">#REF!</definedName>
    <definedName name="gggg">#REF!</definedName>
    <definedName name="ghy">#REF!</definedName>
    <definedName name="gujm">#N/A</definedName>
    <definedName name="gujuj">#N/A</definedName>
    <definedName name="h">#REF!</definedName>
    <definedName name="hgmgjm">#N/A</definedName>
    <definedName name="hh">#REF!</definedName>
    <definedName name="hjh">#REF!</definedName>
    <definedName name="hyh">#REF!</definedName>
    <definedName name="i">#REF!</definedName>
    <definedName name="Interest">IF(#REF!&lt;&gt;"",#REF!*Periodic_rate,"")</definedName>
    <definedName name="Interest_2013">IF(#REF!&lt;&gt;"",#REF!*Periodiska_likme,"")</definedName>
    <definedName name="izm.kods">#REF!</definedName>
    <definedName name="izm.kods_1">[3]izm.posteni!$A$2:$A$216</definedName>
    <definedName name="izm.nos">#REF!</definedName>
    <definedName name="izm.nos_1">[3]izm.posteni!$B$2:$B$216</definedName>
    <definedName name="j">#REF!</definedName>
    <definedName name="Jāņa14">#REF!</definedName>
    <definedName name="jhg">#REF!</definedName>
    <definedName name="kk">#REF!</definedName>
    <definedName name="kl">#REF!</definedName>
    <definedName name="l">#REF!</definedName>
    <definedName name="Limeni_7_9group">#REF!</definedName>
    <definedName name="Loan_amount">#REF!</definedName>
    <definedName name="Maksajuma_num">IF(OR(#REF!="",#REF!=Maksajumi_kopa),"",#REF!+1)</definedName>
    <definedName name="Maksajumi_kopa">Payments_per_year*Term_in_years</definedName>
    <definedName name="mmm" hidden="1">[1]ZQZBC_PLN__04_03_10!#REF!</definedName>
    <definedName name="mrr">#REF!</definedName>
    <definedName name="n">#REF!</definedName>
    <definedName name="P_Dati_rikojums">#REF!</definedName>
    <definedName name="Pamatsumma">IF(#REF!&lt;&gt;"",MIN(#REF!,Pmt_to_use-#REF!),"")</definedName>
    <definedName name="patarnieki">#N/A</definedName>
    <definedName name="payment.Num">IF(OR(#REF!="",#REF!=Total_payments),"",#REF!+1)</definedName>
    <definedName name="Payments_per_year">#REF!</definedName>
    <definedName name="Periodic_rate">Annual_interest_rate/Payments_per_year</definedName>
    <definedName name="Periodiska_likme">Annual_interest_rate/Payments_per_year</definedName>
    <definedName name="Pmt_to_use">#REF!</definedName>
    <definedName name="pp">#REF!</definedName>
    <definedName name="Present_value_after_construction">#REF!</definedName>
    <definedName name="Principal">IF(#REF!&lt;&gt;"",MIN(#REF!,Pmt_to_use-#REF!),"")</definedName>
    <definedName name="_xlnm.Print_Area" localSheetId="2">Bernu_kl_aprikojums!$A$1:$D$13</definedName>
    <definedName name="_xlnm.Print_Area" localSheetId="1">inv_aprikojums!$B$1:$M$81</definedName>
    <definedName name="_xlnm.Print_Area" localSheetId="3">Platību_proporcijas_aprēķins!$C$1:$K$28</definedName>
    <definedName name="Projekta">IF(#REF!&lt;&gt;"",#REF!,"")</definedName>
    <definedName name="Recover">[4]Macro1!$A$80</definedName>
    <definedName name="Rikojums2222">[5]Macro1!$A$106</definedName>
    <definedName name="rr">#REF!</definedName>
    <definedName name="rt">#REF!</definedName>
    <definedName name="rty">#REF!</definedName>
    <definedName name="S5\">#REF!</definedName>
    <definedName name="Show.Date">IF(#REF!&lt;&gt;"",DATE(YEAR(First_payment_due),MONTH(First_payment_due)+(#REF!-1)*12/Payments_per_year,DAY(First_payment_due)),"")</definedName>
    <definedName name="Show.datums">IF(#REF!&lt;&gt;"",DATE(YEAR(First_payment_due),MONTH(First_payment_due)+(#REF!-1)*12/Payments_per_year,DAY(First_payment_due)),"")</definedName>
    <definedName name="ss">#REF!</definedName>
    <definedName name="Str.">#REF!</definedName>
    <definedName name="Str.vien.nos.">#REF!</definedName>
    <definedName name="Struktura">#REF!</definedName>
    <definedName name="Struktūrvien.kodi2">#REF!</definedName>
    <definedName name="Struktūrvien.kodi2_1">[3]strukturkodi!$B$2:$B$232</definedName>
    <definedName name="Struktūrvien.kods">#REF!</definedName>
    <definedName name="Struktūrvien.kods_1">[3]strukturkodi!$A$2:$A$232</definedName>
    <definedName name="T13l6">[6]ATSKAITE_2v!#REF!</definedName>
    <definedName name="Table_beg_bal">#REF!</definedName>
    <definedName name="Table_prior_interest">#REF!</definedName>
    <definedName name="Table_start_date">#REF!</definedName>
    <definedName name="Table_start_pmt">#REF!</definedName>
    <definedName name="TableName">"Dummy"</definedName>
    <definedName name="Talejas">IF(#REF!&lt;&gt;"",#REF!,"")</definedName>
    <definedName name="Term_in_years">#REF!</definedName>
    <definedName name="Total_payments">Payments_per_year*Term_in_years</definedName>
    <definedName name="TWO_LINKS">'[7]8.1.'!$C$5</definedName>
    <definedName name="ty">#REF!</definedName>
    <definedName name="tyuj">#REF!</definedName>
    <definedName name="u">#REF!</definedName>
    <definedName name="U_N_A">#REF!</definedName>
    <definedName name="valuevx">42.314159</definedName>
    <definedName name="wedr">#REF!</definedName>
    <definedName name="WeekStart">#REF!</definedName>
    <definedName name="x">#REF!</definedName>
    <definedName name="XBD">[8]Dati!$B$6</definedName>
    <definedName name="XDD">[8]Dati!$B$4</definedName>
    <definedName name="XDS">[8]Dati!$B$5</definedName>
    <definedName name="XSVD">[8]Dati!$B$7</definedName>
    <definedName name="xxxx">#REF!</definedName>
    <definedName name="xxxxxx">#N/A</definedName>
    <definedName name="yuh">#REF!</definedName>
    <definedName name="yuj">#N/A</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5" l="1"/>
  <c r="M64" i="2"/>
  <c r="M55" i="2"/>
  <c r="M54" i="2"/>
  <c r="M25" i="2"/>
  <c r="M76" i="2"/>
  <c r="M15" i="2"/>
  <c r="M42" i="2"/>
  <c r="M50" i="2"/>
  <c r="G45" i="2"/>
  <c r="G40" i="2"/>
  <c r="G39" i="2"/>
  <c r="G38" i="2"/>
  <c r="M36" i="2"/>
  <c r="G36" i="2"/>
  <c r="M35" i="2"/>
  <c r="G35" i="2"/>
  <c r="G58" i="2"/>
  <c r="G59" i="2"/>
  <c r="G57" i="2"/>
  <c r="G56" i="2"/>
  <c r="G72" i="2"/>
  <c r="D11" i="4"/>
  <c r="D10" i="4"/>
  <c r="H21" i="5" l="1"/>
  <c r="F21" i="5"/>
  <c r="G21" i="5"/>
  <c r="G17" i="5"/>
  <c r="G18" i="5"/>
  <c r="G16" i="5"/>
  <c r="H8" i="5"/>
  <c r="H19" i="5" s="1"/>
  <c r="F10" i="5"/>
  <c r="F11" i="5"/>
  <c r="F12" i="5"/>
  <c r="F13" i="5"/>
  <c r="F14" i="5"/>
  <c r="F9" i="5"/>
  <c r="H22" i="5" l="1"/>
  <c r="F19" i="5"/>
  <c r="G19" i="5"/>
  <c r="O13" i="1"/>
  <c r="O14" i="1"/>
  <c r="C8" i="4"/>
  <c r="D8" i="4" s="1"/>
  <c r="C9" i="4"/>
  <c r="D9" i="4" s="1"/>
  <c r="C7" i="4"/>
  <c r="D7" i="4" s="1"/>
  <c r="D6" i="4"/>
  <c r="D5" i="4"/>
  <c r="D4" i="4"/>
  <c r="D12" i="4" l="1"/>
  <c r="C15" i="1" s="1"/>
  <c r="P15" i="1" s="1"/>
  <c r="J16" i="5"/>
  <c r="G22" i="5"/>
  <c r="F22" i="5"/>
  <c r="H25" i="5"/>
  <c r="H27" i="5" s="1"/>
  <c r="C11" i="1"/>
  <c r="I9" i="5"/>
  <c r="F23" i="5" l="1"/>
  <c r="C10" i="1"/>
  <c r="G25" i="5"/>
  <c r="G27" i="5" s="1"/>
  <c r="C12" i="1"/>
  <c r="F25" i="5"/>
  <c r="M14" i="2"/>
  <c r="M13" i="2"/>
  <c r="F26" i="5" l="1"/>
  <c r="F27" i="5"/>
  <c r="I26" i="5"/>
  <c r="F21" i="1" s="1"/>
  <c r="F28" i="5"/>
  <c r="I28" i="5" s="1"/>
  <c r="G76" i="2"/>
  <c r="M74" i="2"/>
  <c r="G74" i="2"/>
  <c r="M71" i="2"/>
  <c r="G71" i="2"/>
  <c r="M69" i="2"/>
  <c r="G69" i="2"/>
  <c r="M68" i="2"/>
  <c r="G68" i="2"/>
  <c r="M67" i="2"/>
  <c r="G67" i="2"/>
  <c r="M66" i="2"/>
  <c r="G66" i="2"/>
  <c r="M65" i="2"/>
  <c r="G65" i="2"/>
  <c r="G64" i="2"/>
  <c r="M63" i="2"/>
  <c r="G63" i="2"/>
  <c r="M61" i="2"/>
  <c r="G61" i="2"/>
  <c r="M60" i="2"/>
  <c r="G60" i="2"/>
  <c r="G55" i="2"/>
  <c r="G54" i="2"/>
  <c r="M52" i="2"/>
  <c r="G52" i="2"/>
  <c r="M51" i="2"/>
  <c r="G51" i="2"/>
  <c r="G50" i="2"/>
  <c r="M48" i="2"/>
  <c r="G48" i="2"/>
  <c r="M47" i="2"/>
  <c r="G47" i="2"/>
  <c r="M46" i="2"/>
  <c r="G46" i="2"/>
  <c r="M44" i="2"/>
  <c r="G44" i="2"/>
  <c r="M43" i="2"/>
  <c r="G43" i="2"/>
  <c r="G42" i="2"/>
  <c r="M33" i="2"/>
  <c r="G33" i="2"/>
  <c r="M32" i="2"/>
  <c r="G32" i="2"/>
  <c r="M30" i="2"/>
  <c r="G30" i="2"/>
  <c r="M29" i="2"/>
  <c r="G29" i="2"/>
  <c r="M27" i="2"/>
  <c r="G27" i="2"/>
  <c r="M26" i="2"/>
  <c r="G26" i="2"/>
  <c r="G25" i="2"/>
  <c r="M24" i="2"/>
  <c r="G24" i="2"/>
  <c r="M22" i="2"/>
  <c r="G22" i="2"/>
  <c r="M21" i="2"/>
  <c r="G21" i="2"/>
  <c r="M19" i="2"/>
  <c r="G19" i="2"/>
  <c r="M18" i="2"/>
  <c r="G18" i="2"/>
  <c r="M17" i="2"/>
  <c r="G17" i="2"/>
  <c r="G14" i="2"/>
  <c r="G13" i="2"/>
  <c r="M12" i="2"/>
  <c r="G12" i="2"/>
  <c r="M11" i="2"/>
  <c r="G11" i="2"/>
  <c r="M10" i="2"/>
  <c r="G10" i="2"/>
  <c r="M9" i="2"/>
  <c r="G9" i="2"/>
  <c r="M8" i="2"/>
  <c r="G8" i="2"/>
  <c r="F22" i="1" l="1"/>
  <c r="D6" i="1"/>
  <c r="D12" i="1"/>
  <c r="D11" i="1"/>
  <c r="G11" i="1"/>
  <c r="G12" i="1"/>
  <c r="M77" i="2"/>
  <c r="M78" i="2" s="1"/>
  <c r="G77" i="2"/>
  <c r="G78" i="2" s="1"/>
  <c r="E12" i="1" l="1"/>
  <c r="E11" i="1"/>
  <c r="H12" i="1"/>
  <c r="H11" i="1"/>
  <c r="G79" i="2"/>
  <c r="P14" i="1" s="1"/>
  <c r="R14" i="1" s="1"/>
  <c r="C14" i="1" s="1"/>
  <c r="M79" i="2"/>
  <c r="P13" i="1" s="1"/>
  <c r="R13" i="1" s="1"/>
  <c r="C13" i="1" s="1"/>
  <c r="R16" i="1"/>
  <c r="O16" i="1"/>
  <c r="C16" i="1" s="1"/>
  <c r="O15" i="1"/>
  <c r="R15" i="1"/>
  <c r="S19" i="1" l="1"/>
  <c r="C7" i="1" l="1"/>
  <c r="C8" i="1"/>
  <c r="C9" i="1"/>
  <c r="C6" i="1"/>
  <c r="K7" i="1"/>
  <c r="I17" i="1"/>
  <c r="M12" i="1" l="1"/>
  <c r="M10" i="1"/>
  <c r="J12" i="1"/>
  <c r="J10" i="1"/>
  <c r="P10" i="1"/>
  <c r="P12" i="1"/>
  <c r="O10" i="1"/>
  <c r="R10" i="1"/>
  <c r="L10" i="1"/>
  <c r="O11" i="1"/>
  <c r="N11" i="1" s="1"/>
  <c r="L11" i="1"/>
  <c r="K11" i="1" s="1"/>
  <c r="R11" i="1"/>
  <c r="Q11" i="1" s="1"/>
  <c r="R12" i="1"/>
  <c r="L12" i="1"/>
  <c r="O12" i="1"/>
  <c r="E8" i="1"/>
  <c r="G17" i="1"/>
  <c r="H9" i="1"/>
  <c r="Q6" i="1"/>
  <c r="K16" i="1"/>
  <c r="E10" i="1"/>
  <c r="H10" i="1"/>
  <c r="H16" i="1"/>
  <c r="G6" i="1"/>
  <c r="E13" i="1"/>
  <c r="K9" i="1"/>
  <c r="Q7" i="1"/>
  <c r="N6" i="1"/>
  <c r="E6" i="1"/>
  <c r="H6" i="1"/>
  <c r="K6" i="1"/>
  <c r="N7" i="1"/>
  <c r="Q8" i="1"/>
  <c r="E7" i="1"/>
  <c r="H7" i="1"/>
  <c r="N8" i="1"/>
  <c r="Q9" i="1"/>
  <c r="H17" i="1"/>
  <c r="E16" i="1"/>
  <c r="H8" i="1"/>
  <c r="K8" i="1"/>
  <c r="N9" i="1"/>
  <c r="E9" i="1"/>
  <c r="H13" i="1"/>
  <c r="K13" i="1"/>
  <c r="D16" i="1"/>
  <c r="G8" i="1"/>
  <c r="J8" i="1"/>
  <c r="M8" i="1"/>
  <c r="P8" i="1"/>
  <c r="G9" i="1"/>
  <c r="J9" i="1"/>
  <c r="M9" i="1"/>
  <c r="P9" i="1"/>
  <c r="J6" i="1"/>
  <c r="M6" i="1"/>
  <c r="P6" i="1"/>
  <c r="G7" i="1"/>
  <c r="J7" i="1"/>
  <c r="M7" i="1"/>
  <c r="P7" i="1"/>
  <c r="D10" i="1"/>
  <c r="G10" i="1"/>
  <c r="D9" i="1"/>
  <c r="G13" i="1"/>
  <c r="J13" i="1"/>
  <c r="G16" i="1"/>
  <c r="J16" i="1"/>
  <c r="N12" i="1" l="1"/>
  <c r="K10" i="1"/>
  <c r="Q10" i="1"/>
  <c r="N10" i="1"/>
  <c r="N17" i="1" s="1"/>
  <c r="K12" i="1"/>
  <c r="Q12" i="1"/>
  <c r="R17" i="1"/>
  <c r="O17" i="1"/>
  <c r="M17" i="1"/>
  <c r="P17" i="1"/>
  <c r="Q17" i="1" l="1"/>
  <c r="F17" i="1"/>
  <c r="L17" i="1"/>
  <c r="E17" i="1" l="1"/>
  <c r="D17" i="1"/>
  <c r="K17" i="1"/>
  <c r="J17" i="1"/>
  <c r="C21" i="1" l="1"/>
  <c r="C22" i="1"/>
  <c r="C17" i="1"/>
</calcChain>
</file>

<file path=xl/sharedStrings.xml><?xml version="1.0" encoding="utf-8"?>
<sst xmlns="http://schemas.openxmlformats.org/spreadsheetml/2006/main" count="210" uniqueCount="163">
  <si>
    <t>Nr.p.k.</t>
  </si>
  <si>
    <t>Izdevumu pozīcija</t>
  </si>
  <si>
    <t xml:space="preserve">Izmaksas </t>
  </si>
  <si>
    <t>Piezīmes</t>
  </si>
  <si>
    <t>A</t>
  </si>
  <si>
    <t>B</t>
  </si>
  <si>
    <t>Būvuzraudzība</t>
  </si>
  <si>
    <t>Pavisam kopā:</t>
  </si>
  <si>
    <t xml:space="preserve">! Izmaksas var tikt precizētas pēc atjaunojamo objektu detalizētas izpētes, būvniecības ieceres dokumentācijas izstrādes, iepirkuma procedūru veikšanas. </t>
  </si>
  <si>
    <t>C</t>
  </si>
  <si>
    <t>Saskaņā ar labo finanšu līdzekļu plānošanas praksi un PIL vadlīnijām</t>
  </si>
  <si>
    <t>Aktivitātes "RSU studiju un zobārstniecības ēka Dzirciema ielā 16/20, Rīga " plānotais budžets (EUR ieskaitot PVN).</t>
  </si>
  <si>
    <t>D</t>
  </si>
  <si>
    <t>E</t>
  </si>
  <si>
    <t>A+B+C+D+E</t>
  </si>
  <si>
    <t>Priekšizpētes pakalpojumi</t>
  </si>
  <si>
    <t>Būvprojekta izstrāde un autoruzraudzība</t>
  </si>
  <si>
    <t xml:space="preserve"> </t>
  </si>
  <si>
    <t>Izmaksu aplēse uz Objektu saskaņā ar darba uzdevumu (Topogrāfiskā izpēte, koku apsekošana, ģeoloģija u.c.) Izmaksas precizējamas pirms projektēšanas iepirkuma, saskaņā ar nolsēgtajiem pakalpojuma līgumiem</t>
  </si>
  <si>
    <t>Izmaksu aplēse pamatojoties uz RSU vēsturiski veiktiem šāda pakalpojuma iepirkumiem (EUR/objektu, kas izriet no būvdarbu apmēra). Izmaksas tiks precizētas saskaņā ar Publiska iepirkuma rezultētiem</t>
  </si>
  <si>
    <t>Izmaksu aplēse pamatojoties uz RSU vēsturiski realizētiem projektiem. Veikta izmaksu aplēses tālāka detalizācija izsakot atsevisķu iekārtu apjomus, pēc šobrīd ieskicētās telpu programmas. Projektēšanas ietvarā vienību apjomi un sastāvs var mainīties, vienību cenas tiks precizētas ar publiska iepirkuma rezultātiem.</t>
  </si>
  <si>
    <t>Bērnu zobārstniecības klīnika, 2.stāvs</t>
  </si>
  <si>
    <t>Inventāra un aprīkojuma saraksts ar izmaksām</t>
  </si>
  <si>
    <t>Publiskās mēbeles:</t>
  </si>
  <si>
    <t>Telpa</t>
  </si>
  <si>
    <t>Mēbelēs/visp.aprīkojums</t>
  </si>
  <si>
    <t>Cena, EUR bez PVN</t>
  </si>
  <si>
    <t>Skaits</t>
  </si>
  <si>
    <t>Kopā, EUR</t>
  </si>
  <si>
    <t>IT aprīkojums</t>
  </si>
  <si>
    <t>Vestibils</t>
  </si>
  <si>
    <t>Divvietīgi krēsli</t>
  </si>
  <si>
    <t>Info satura ekrāns (50-55collas uz kronšteina)</t>
  </si>
  <si>
    <t>Zaļumu kastes+augi</t>
  </si>
  <si>
    <t>Rindas organizācijas sistēmas monitori</t>
  </si>
  <si>
    <t>Administratora lete</t>
  </si>
  <si>
    <t>Rindas vadības iekārta</t>
  </si>
  <si>
    <t>Administratora krēsls</t>
  </si>
  <si>
    <t>Rindas apstiprinājuma dators/programmatūra</t>
  </si>
  <si>
    <t>Dekoratīvie paneļi aiz administrātora</t>
  </si>
  <si>
    <t>Lokāli rindas nummuru monitori</t>
  </si>
  <si>
    <t>pulkstenis</t>
  </si>
  <si>
    <t>WiFi rūteri</t>
  </si>
  <si>
    <t>Foto gleznas</t>
  </si>
  <si>
    <t>Vienvietīgi ar polterētu muguriņu</t>
  </si>
  <si>
    <t>Rotaļu istaba</t>
  </si>
  <si>
    <t>paklājs</t>
  </si>
  <si>
    <t>Ekrāns (50collas ar kronšteinu)</t>
  </si>
  <si>
    <t>rotaļlietas/grāmatas, komplekts</t>
  </si>
  <si>
    <t>Pupu pufs</t>
  </si>
  <si>
    <t>LEGO galdiņš+ 2krēsliņi komplekts</t>
  </si>
  <si>
    <t>Pārrunu telpa 1</t>
  </si>
  <si>
    <t>Galds</t>
  </si>
  <si>
    <t>Interaktīvs ekrāns (55collas ar kronšteinu)</t>
  </si>
  <si>
    <t>Krēsli</t>
  </si>
  <si>
    <t>Pārrunu telpa 2</t>
  </si>
  <si>
    <t>Virsmāsas kabinets</t>
  </si>
  <si>
    <t>darba galds</t>
  </si>
  <si>
    <t>darba krēsls</t>
  </si>
  <si>
    <t>slēdzams dok skapis</t>
  </si>
  <si>
    <t>apmeklētāju krēsli</t>
  </si>
  <si>
    <t>Personāla atpūtas telpa</t>
  </si>
  <si>
    <t>Grāmatu plaukts</t>
  </si>
  <si>
    <t>Stāvlampa</t>
  </si>
  <si>
    <t>Darba vietas aprīkojuma komplekts (24collas monit, all in one)</t>
  </si>
  <si>
    <t>akustiskā starpsiena</t>
  </si>
  <si>
    <t>Foto glezna</t>
  </si>
  <si>
    <t>metāla stalažas</t>
  </si>
  <si>
    <t>Invalīdu WC</t>
  </si>
  <si>
    <t>Bērnu pārtinamais galdiņš</t>
  </si>
  <si>
    <t>Visas telpas</t>
  </si>
  <si>
    <t>Žalūzijas</t>
  </si>
  <si>
    <t xml:space="preserve">kopā </t>
  </si>
  <si>
    <t>PVN, 21%</t>
  </si>
  <si>
    <t>summa</t>
  </si>
  <si>
    <t>Sastatne, komutācijas paneļi</t>
  </si>
  <si>
    <t>RSU ITD aprīkojums (skat Bērnu klīnikas aprīkojumu sheet "Inv_aprikojums")</t>
  </si>
  <si>
    <t>2.stāva Bērnu Zobārstniecības centra aprīkojums (skat.sheet"B_kl_aprikojums")</t>
  </si>
  <si>
    <t>skaits</t>
  </si>
  <si>
    <t>Zobārstniecības iekārtas</t>
  </si>
  <si>
    <t>Anestēzijas iekārtas</t>
  </si>
  <si>
    <t>Mikroskops endodontijai bērniem</t>
  </si>
  <si>
    <t>Mobīlas gultas un mobils naktsskapītis</t>
  </si>
  <si>
    <t>summa, EUR</t>
  </si>
  <si>
    <t>cena, EUR iekļauts PVN</t>
  </si>
  <si>
    <t>Zobārsta un higiēnas kabineta aprīkojums (galds, krēsls, izlietnes galds, sedlveida krēsls, mobilais  galdiņš u.c.)</t>
  </si>
  <si>
    <t>Anastēzijas kabineta un palātas aprīkojums (galds, krēsls, izlietnes galds, krēsls, sedlveida krēsls, mobilais  galdiņš u.c.)</t>
  </si>
  <si>
    <t>Bērnu zobārstniecības klīnika</t>
  </si>
  <si>
    <t>Kopā (Bērnu zobārstniecības klīnika) EUR iekļauts PVN:</t>
  </si>
  <si>
    <t>Dalījums:</t>
  </si>
  <si>
    <t>Finanšu rezerve 10% *</t>
  </si>
  <si>
    <t>* - izmaksu aplēsei, kas aprēķināta kā EUR/m2 rezerve noteikta 10%, izmaksām kam jau pieejms detalizētākas stadijas apreķins veikta korekcija</t>
  </si>
  <si>
    <t>Pielikums Nr.2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</si>
  <si>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Nr.3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</si>
  <si>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Nr.4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</si>
  <si>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RSU publ. telpu mēbeles uc. (koplietošanas un mācību telpās, ģērbtuves, žalūzijas, administrācijai), (skat Bērnu klīnikas aprīkojumu sheet "Inv_aprikojums")</t>
  </si>
  <si>
    <t>Pielikumā minētais indikatīvais aprēķins  tiks finansēts no budžeta resora "74. Gadskārtējā valsts budžeta izpildes procesā pārdalāmais finansējums" programmas 20.00.00 "Veselības aprūpes pasākumu īstenošana"</t>
  </si>
  <si>
    <t>Kopējā ēkas platība, m2</t>
  </si>
  <si>
    <t>Dzirciema ielas 16/20 (jaunbūve)</t>
  </si>
  <si>
    <t>pazeme</t>
  </si>
  <si>
    <t>1.stāvs</t>
  </si>
  <si>
    <t>2.stāvs</t>
  </si>
  <si>
    <t>3.stāvs</t>
  </si>
  <si>
    <t>4.stāvs</t>
  </si>
  <si>
    <t>5.stāvs</t>
  </si>
  <si>
    <t>6.stāvs</t>
  </si>
  <si>
    <t>`</t>
  </si>
  <si>
    <t>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</si>
  <si>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Stāvs</t>
  </si>
  <si>
    <t>zona</t>
  </si>
  <si>
    <t>Pielikums Nr.5</t>
  </si>
  <si>
    <t>RSU</t>
  </si>
  <si>
    <t xml:space="preserve"> 5.1</t>
  </si>
  <si>
    <t xml:space="preserve"> 5.2</t>
  </si>
  <si>
    <t>Būvdarbi RSU studiju un zobārstniecības ēka Dzirciema ielā 16/20, Rīga (ēkas tieši funkcijai izmantojamo platību izmaksas)</t>
  </si>
  <si>
    <t>Būvdarbi RSU studiju un zobārstniecības ēka Dzirciema ielā 16/20, Rīga (korpusus savienojošo gaiteņu izmaksas)</t>
  </si>
  <si>
    <t>Būvdarbi RSU studiju un zobārstniecības ēka Dzirciema ielā 16/20, Rīga (Pazemes)</t>
  </si>
  <si>
    <t xml:space="preserve"> 5.3</t>
  </si>
  <si>
    <t>Ēkas tieši funkcijai izmantojamo platība, m2</t>
  </si>
  <si>
    <t>Korpusus savienojošo gaiteņi</t>
  </si>
  <si>
    <t>Korpusus savienojošo gaiteņi, m2</t>
  </si>
  <si>
    <t>Gaitenis uz DZ20 - (tikai Bērnu zobārstniecības centram)</t>
  </si>
  <si>
    <t>Gaitenis no DZ20</t>
  </si>
  <si>
    <t>Gaitenis no DZ16</t>
  </si>
  <si>
    <t>Bērnu zobārstniecības klīnika %, pret Korpusus savienojošo gaiteņiem</t>
  </si>
  <si>
    <t>Bērnu zobārstniecības klīnika %, pret ēkas tieši funkcijai izmantojamo platību</t>
  </si>
  <si>
    <t>Bērnu zobārstniecības klīnika %, pret ēkas pazemes stāvs</t>
  </si>
  <si>
    <t>Būvniecības izmaksas, likme eur/m2, iekļauts PVN</t>
  </si>
  <si>
    <t>Kopējās jaunbūves izmaksas, kopā EUR iekļauts PVN</t>
  </si>
  <si>
    <t>Izbūves izmaksas, eur iekļauts PVN</t>
  </si>
  <si>
    <t>Ēkas pazemes stāva platība, m2</t>
  </si>
  <si>
    <t>Ieceres modelēts ēkas platību un izmaksu aprēķins, saskaņā ar ēkas Bērnu zobārstniecības stāva skici un pārējo stāvu skicēm</t>
  </si>
  <si>
    <r>
      <rPr>
        <b/>
        <sz val="11"/>
        <color rgb="FF000000"/>
        <rFont val="Aptos Narrow"/>
        <family val="2"/>
        <scheme val="minor"/>
      </rPr>
      <t>Bērnu zobārstniecības centram</t>
    </r>
    <r>
      <rPr>
        <sz val="11"/>
        <color rgb="FF000000"/>
        <rFont val="Aptos Narrow"/>
        <family val="2"/>
        <charset val="186"/>
        <scheme val="minor"/>
      </rPr>
      <t xml:space="preserve"> attiecināmā platības izbūve, EUR iekļauts PVN</t>
    </r>
  </si>
  <si>
    <r>
      <rPr>
        <b/>
        <sz val="11"/>
        <color theme="1"/>
        <rFont val="Aptos Narrow"/>
        <family val="2"/>
        <scheme val="minor"/>
      </rPr>
      <t>RSU daļa</t>
    </r>
    <r>
      <rPr>
        <sz val="11"/>
        <color theme="1"/>
        <rFont val="Aptos Narrow"/>
        <family val="2"/>
        <scheme val="minor"/>
      </rPr>
      <t>, EUR iekļauts PVN</t>
    </r>
  </si>
  <si>
    <t>kopā, m2</t>
  </si>
  <si>
    <t>% no izmaksām</t>
  </si>
  <si>
    <t>Kopā (RSU) EUR iekļauts PVN :</t>
  </si>
  <si>
    <t>Izmaksu aplēse pamatojoties uz RSU vēsturiski un aktuāli realizētiem iepirkumiem/projektiem (EUR/objektu kas izriet no objekta apjoma un telpu īpatsvara).Izmaksas tiks detalizēti noteiktas pēc projektēšanas pabeigšanas, saskaņā ar kontroltāmi un precizētas saskaņā ar Publiska iepirkuma rezultētiem.</t>
  </si>
  <si>
    <t>RTG sienas iekārta</t>
  </si>
  <si>
    <t>RTG PTP lasītājs</t>
  </si>
  <si>
    <t>Kopā</t>
  </si>
  <si>
    <t>Bērnu zobārstniecības klīnikas tehnoloģiskā aprīkojuma un specializēto mēbeļu saraksts ar izmaksām</t>
  </si>
  <si>
    <t xml:space="preserve">Izmaksu aplēse pamatojoties uz RSU realizētiem projektiem. Veikta izmaksu aplēses tālāka detalizācija izsakot atsevisķu iekārtu apjomus, pēc šobrīd ieskicētās telpu programmas. Projektēšanas ietvarā vienību apjomi un sastāvs var mainīties, vienību cenas tiks precizētas ar publiska iepirkuma rezultātiem. </t>
  </si>
  <si>
    <t>Semināra telpa/īslaicīgas darba vietas</t>
  </si>
  <si>
    <t>galds</t>
  </si>
  <si>
    <t>krēsls</t>
  </si>
  <si>
    <t>materiālu glabāšanas skapis ar piekļuves kontroli</t>
  </si>
  <si>
    <t>Palīgtelpa/tehn.telpas/materiālu glab.skapis</t>
  </si>
  <si>
    <t>Neliela virtuves mēbele ar mikroviļņu krāsni un izlietni</t>
  </si>
  <si>
    <t>divvietīga mīkstā sēžammēbele</t>
  </si>
  <si>
    <t>lete nolasītājam</t>
  </si>
  <si>
    <t>skapītis palīgmateriāliem</t>
  </si>
  <si>
    <t>Klusuma telpa Nr 1./gaidīšanas loža</t>
  </si>
  <si>
    <t>Klusuma telpa Nr 2./pacientiem</t>
  </si>
  <si>
    <t>Pārrunu telpa 3</t>
  </si>
  <si>
    <r>
      <rPr>
        <b/>
        <sz val="12"/>
        <color theme="1"/>
        <rFont val="Aptos Narrow"/>
        <family val="2"/>
        <charset val="186"/>
        <scheme val="minor"/>
      </rPr>
      <t>Svarīgi!</t>
    </r>
    <r>
      <rPr>
        <sz val="12"/>
        <color theme="1"/>
        <rFont val="Aptos Narrow"/>
        <family val="2"/>
        <scheme val="minor"/>
      </rPr>
      <t xml:space="preserve"> Nav iekļautas specializētās mēbeles un mebeles  zobārstu/higiēnistudarba kabinetos un palātās.</t>
    </r>
  </si>
  <si>
    <t>Atmošanās palātas 1.,2.,3</t>
  </si>
  <si>
    <t>atdaloši aizkari</t>
  </si>
  <si>
    <t>papildgaldiņš</t>
  </si>
  <si>
    <t>papildus apmelētāju galds</t>
  </si>
  <si>
    <t>RTG telpa/priekštelpa</t>
  </si>
  <si>
    <t>IT aprīkojums:</t>
  </si>
  <si>
    <t>Būvprojekta ekspertīze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</si>
</sst>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quot;€&quot;_-;\-* #,##0.00\ &quot;€&quot;_-;_-* &quot;-&quot;??\ &quot;€&quot;_-;_-@_-"/>
    <numFmt numFmtId="165" formatCode="_-* #,##0.00\ _€_-;\-* #,##0.00\ _€_-;_-* &quot;-&quot;??\ _€_-;_-@_-"/>
    <numFmt numFmtId="166" formatCode="0.00000000"/>
    <numFmt numFmtId="167" formatCode="_-* #,##0\ _€_-;\-* #,##0\ _€_-;_-* &quot;-&quot;??\ _€_-;_-@_-"/>
  </numFmts>
  <fonts count="66" x14ac:knownFonts="1">
    <font>
      <sz val="11"/>
      <color theme="1"/>
      <name val="Aptos Narrow"/>
      <family val="2"/>
      <scheme val="minor"/>
    </font>
    <font>
      <sz val="11"/>
      <color theme="1"/>
      <name val="Aptos Narrow"/>
      <family val="2"/>
      <scheme val="minor"/>
    </font>
    <font>
      <b/>
      <sz val="12"/>
      <color theme="1"/>
      <name val="Times New Roman"/>
      <family val="1"/>
      <charset val="186"/>
    </font>
    <font>
      <sz val="12"/>
      <color theme="1"/>
      <name val="Times New Roman"/>
      <family val="1"/>
      <charset val="186"/>
    </font>
    <font>
      <sz val="11"/>
      <color theme="1"/>
      <name val="Times New Roman"/>
      <family val="1"/>
      <charset val="186"/>
    </font>
    <font>
      <sz val="10"/>
      <name val="Arial"/>
      <family val="2"/>
    </font>
    <font>
      <i/>
      <sz val="12"/>
      <color theme="1"/>
      <name val="Times New Roman"/>
      <family val="1"/>
      <charset val="186"/>
    </font>
    <font>
      <b/>
      <i/>
      <sz val="12"/>
      <color theme="1"/>
      <name val="Times New Roman"/>
      <family val="1"/>
      <charset val="186"/>
    </font>
    <font>
      <sz val="11"/>
      <color theme="1"/>
      <name val="Aptos Narrow"/>
      <family val="2"/>
      <charset val="186"/>
      <scheme val="minor"/>
    </font>
    <font>
      <b/>
      <sz val="11"/>
      <color theme="1"/>
      <name val="Times New Roman"/>
      <family val="1"/>
      <charset val="186"/>
    </font>
    <font>
      <b/>
      <sz val="12"/>
      <name val="Times New Roman"/>
      <family val="1"/>
      <charset val="186"/>
    </font>
    <font>
      <b/>
      <sz val="12"/>
      <color rgb="FFFFFFFF"/>
      <name val="Times New Roman"/>
      <family val="1"/>
      <charset val="186"/>
    </font>
    <font>
      <sz val="11"/>
      <color rgb="FFFF0000"/>
      <name val="Times New Roman"/>
      <family val="1"/>
      <charset val="186"/>
    </font>
    <font>
      <i/>
      <sz val="11"/>
      <color theme="1"/>
      <name val="Times New Roman"/>
      <family val="1"/>
      <charset val="186"/>
    </font>
    <font>
      <b/>
      <sz val="14"/>
      <color theme="1"/>
      <name val="Times New Roman"/>
      <family val="1"/>
      <charset val="186"/>
    </font>
    <font>
      <b/>
      <sz val="14"/>
      <name val="Times New Roman"/>
      <family val="1"/>
      <charset val="186"/>
    </font>
    <font>
      <b/>
      <i/>
      <sz val="14"/>
      <name val="Times New Roman"/>
      <family val="1"/>
      <charset val="186"/>
    </font>
    <font>
      <b/>
      <sz val="14"/>
      <color rgb="FFFFFFFF"/>
      <name val="Times New Roman"/>
      <family val="1"/>
      <charset val="186"/>
    </font>
    <font>
      <b/>
      <sz val="11"/>
      <color theme="1"/>
      <name val="Arial"/>
      <family val="2"/>
      <charset val="186"/>
    </font>
    <font>
      <b/>
      <sz val="11"/>
      <color rgb="FF000000"/>
      <name val="Arial"/>
      <family val="2"/>
      <charset val="186"/>
    </font>
    <font>
      <sz val="14"/>
      <color theme="1"/>
      <name val="Times New Roman"/>
      <family val="1"/>
      <charset val="186"/>
    </font>
    <font>
      <b/>
      <sz val="16"/>
      <color rgb="FFFFFFFF"/>
      <name val="Times New Roman"/>
      <family val="1"/>
      <charset val="186"/>
    </font>
    <font>
      <i/>
      <sz val="11"/>
      <color rgb="FFFF0000"/>
      <name val="Times New Roman"/>
      <family val="1"/>
      <charset val="186"/>
    </font>
    <font>
      <i/>
      <sz val="12"/>
      <name val="Times New Roman"/>
      <family val="1"/>
      <charset val="186"/>
    </font>
    <font>
      <b/>
      <sz val="11"/>
      <color theme="1"/>
      <name val="Aptos Narrow"/>
      <family val="2"/>
      <charset val="186"/>
      <scheme val="minor"/>
    </font>
    <font>
      <i/>
      <sz val="11"/>
      <color theme="1"/>
      <name val="Calibri"/>
      <family val="2"/>
      <charset val="186"/>
    </font>
    <font>
      <sz val="11"/>
      <color theme="1"/>
      <name val="Calibri"/>
      <family val="2"/>
      <charset val="186"/>
    </font>
    <font>
      <sz val="10"/>
      <color theme="1"/>
      <name val="Aptos Narrow"/>
      <family val="2"/>
      <scheme val="minor"/>
    </font>
    <font>
      <sz val="10"/>
      <color theme="1"/>
      <name val="Times New Roman"/>
      <family val="1"/>
      <charset val="186"/>
    </font>
    <font>
      <sz val="8"/>
      <color theme="1"/>
      <name val="Aptos Narrow"/>
      <family val="2"/>
      <scheme val="minor"/>
    </font>
    <font>
      <sz val="11"/>
      <color rgb="FF9C0006"/>
      <name val="Aptos Narrow"/>
      <family val="2"/>
      <charset val="186"/>
      <scheme val="minor"/>
    </font>
    <font>
      <sz val="11"/>
      <color rgb="FF3F3F76"/>
      <name val="Aptos Narrow"/>
      <family val="2"/>
      <charset val="186"/>
      <scheme val="minor"/>
    </font>
    <font>
      <sz val="11"/>
      <color rgb="FF000000"/>
      <name val="Aptos Narrow"/>
      <family val="2"/>
      <charset val="186"/>
      <scheme val="minor"/>
    </font>
    <font>
      <b/>
      <sz val="11"/>
      <color rgb="FF000000"/>
      <name val="Aptos Narrow"/>
      <family val="2"/>
      <charset val="186"/>
      <scheme val="minor"/>
    </font>
    <font>
      <sz val="11"/>
      <color rgb="FF7B7B7B"/>
      <name val="Aptos Narrow"/>
      <family val="2"/>
      <charset val="186"/>
      <scheme val="minor"/>
    </font>
    <font>
      <i/>
      <sz val="11"/>
      <color rgb="FF7B7B7B"/>
      <name val="Aptos Narrow"/>
      <family val="2"/>
      <charset val="186"/>
      <scheme val="minor"/>
    </font>
    <font>
      <i/>
      <sz val="9"/>
      <color rgb="FF000000"/>
      <name val="Aptos Narrow"/>
      <family val="2"/>
      <charset val="186"/>
      <scheme val="minor"/>
    </font>
    <font>
      <b/>
      <sz val="11"/>
      <color theme="1"/>
      <name val="Aptos Narrow"/>
      <family val="2"/>
      <scheme val="minor"/>
    </font>
    <font>
      <b/>
      <sz val="14"/>
      <color theme="1"/>
      <name val="Aptos Narrow"/>
      <family val="2"/>
      <scheme val="minor"/>
    </font>
    <font>
      <sz val="11"/>
      <name val="Aptos Narrow"/>
      <family val="2"/>
      <charset val="186"/>
      <scheme val="minor"/>
    </font>
    <font>
      <b/>
      <sz val="11"/>
      <color rgb="FF000000"/>
      <name val="Aptos Narrow"/>
      <family val="2"/>
      <scheme val="minor"/>
    </font>
    <font>
      <sz val="11"/>
      <color rgb="FF000000"/>
      <name val="Aptos Narrow"/>
      <family val="2"/>
      <scheme val="minor"/>
    </font>
    <font>
      <sz val="11"/>
      <color theme="1"/>
      <name val="Aptos Narrow"/>
      <family val="2"/>
      <scheme val="minor"/>
    </font>
    <font>
      <sz val="16"/>
      <color theme="1"/>
      <name val="Times New Roman"/>
      <family val="1"/>
      <charset val="186"/>
    </font>
    <font>
      <b/>
      <sz val="18"/>
      <color theme="1"/>
      <name val="Arial"/>
      <family val="2"/>
      <charset val="186"/>
    </font>
    <font>
      <b/>
      <sz val="18"/>
      <color rgb="FF000000"/>
      <name val="Arial"/>
      <family val="2"/>
      <charset val="186"/>
    </font>
    <font>
      <sz val="18"/>
      <color theme="1"/>
      <name val="Times New Roman"/>
      <family val="1"/>
      <charset val="186"/>
    </font>
    <font>
      <i/>
      <sz val="18"/>
      <color theme="1"/>
      <name val="Times New Roman"/>
      <family val="1"/>
      <charset val="186"/>
    </font>
    <font>
      <sz val="12"/>
      <name val="Times New Roman"/>
      <family val="1"/>
      <charset val="186"/>
    </font>
    <font>
      <sz val="14"/>
      <name val="Times New Roman"/>
      <family val="1"/>
      <charset val="186"/>
    </font>
    <font>
      <i/>
      <sz val="11"/>
      <name val="Times New Roman"/>
      <family val="1"/>
      <charset val="186"/>
    </font>
    <font>
      <sz val="11"/>
      <name val="Times New Roman"/>
      <family val="1"/>
      <charset val="186"/>
    </font>
    <font>
      <sz val="16"/>
      <color rgb="FFFF0000"/>
      <name val="Times New Roman"/>
      <family val="1"/>
      <charset val="186"/>
    </font>
    <font>
      <sz val="12"/>
      <color theme="1"/>
      <name val="Aptos Narrow"/>
      <family val="2"/>
      <scheme val="minor"/>
    </font>
    <font>
      <b/>
      <sz val="12"/>
      <color theme="1"/>
      <name val="Aptos Narrow"/>
      <family val="2"/>
      <charset val="186"/>
      <scheme val="minor"/>
    </font>
    <font>
      <i/>
      <sz val="12"/>
      <color theme="1"/>
      <name val="Calibri"/>
      <family val="2"/>
      <charset val="186"/>
    </font>
    <font>
      <b/>
      <sz val="12"/>
      <color theme="1"/>
      <name val="Calibri"/>
      <family val="2"/>
      <charset val="186"/>
    </font>
    <font>
      <sz val="12"/>
      <color theme="1"/>
      <name val="Calibri"/>
      <family val="2"/>
      <charset val="186"/>
    </font>
    <font>
      <sz val="12"/>
      <color theme="1"/>
      <name val="Aptos Narrow"/>
      <family val="2"/>
      <charset val="186"/>
      <scheme val="minor"/>
    </font>
    <font>
      <sz val="14"/>
      <color theme="1"/>
      <name val="Aptos Narrow"/>
      <family val="2"/>
      <scheme val="minor"/>
    </font>
    <font>
      <b/>
      <sz val="14"/>
      <color theme="1"/>
      <name val="Aptos Narrow"/>
      <family val="2"/>
      <scheme val="minor"/>
    </font>
    <font>
      <b/>
      <sz val="12"/>
      <name val="Aptos Narrow"/>
      <family val="2"/>
      <scheme val="minor"/>
    </font>
    <font>
      <b/>
      <sz val="12"/>
      <color theme="1"/>
      <name val="Aptos Narrow"/>
      <family val="2"/>
      <scheme val="minor"/>
    </font>
    <font>
      <sz val="11"/>
      <color rgb="FFFF0000"/>
      <name val="Aptos Narrow"/>
      <family val="2"/>
      <scheme val="minor"/>
    </font>
    <font>
      <b/>
      <sz val="14"/>
      <color rgb="FF000000"/>
      <name val="Aptos Narrow"/>
      <family val="2"/>
      <charset val="186"/>
      <scheme val="minor"/>
    </font>
    <font>
      <b/>
      <sz val="11"/>
      <color rgb="FF3F3F76"/>
      <name val="Aptos Narrow"/>
      <family val="2"/>
      <scheme val="minor"/>
    </font>
  </fonts>
  <fills count="13">
    <fill>
      <patternFill patternType="none"/>
    </fill>
    <fill>
      <patternFill patternType="gray125"/>
    </fill>
    <fill>
      <patternFill patternType="solid">
        <fgColor rgb="FFFFFFFF"/>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DA9EB"/>
        <bgColor indexed="64"/>
      </patternFill>
    </fill>
    <fill>
      <patternFill patternType="solid">
        <fgColor theme="2" tint="-9.9978637043366805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dotted">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6">
    <xf numFmtId="0" fontId="0" fillId="0" borderId="0"/>
    <xf numFmtId="0" fontId="1" fillId="0" borderId="0"/>
    <xf numFmtId="0" fontId="5" fillId="0" borderId="0"/>
    <xf numFmtId="43" fontId="8"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254">
    <xf numFmtId="0" fontId="0" fillId="0" borderId="0" xfId="0"/>
    <xf numFmtId="0" fontId="4" fillId="0" borderId="0" xfId="1" applyFont="1" applyAlignment="1">
      <alignment horizontal="center" vertical="center"/>
    </xf>
    <xf numFmtId="0" fontId="2"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2" fontId="4" fillId="0" borderId="0" xfId="1" applyNumberFormat="1" applyFont="1" applyAlignment="1">
      <alignment horizontal="center" vertical="center"/>
    </xf>
    <xf numFmtId="0" fontId="3" fillId="4" borderId="1" xfId="1" applyFont="1" applyFill="1" applyBorder="1" applyAlignment="1">
      <alignment horizontal="center" vertical="center" wrapText="1"/>
    </xf>
    <xf numFmtId="43" fontId="4" fillId="0" borderId="0" xfId="3" applyFont="1" applyAlignment="1">
      <alignment horizontal="center" vertical="center"/>
    </xf>
    <xf numFmtId="165" fontId="4" fillId="0" borderId="0" xfId="1" applyNumberFormat="1" applyFont="1" applyAlignment="1">
      <alignment horizontal="center" vertical="center"/>
    </xf>
    <xf numFmtId="0" fontId="4" fillId="0" borderId="0" xfId="1" applyFont="1"/>
    <xf numFmtId="2" fontId="4" fillId="0" borderId="0" xfId="1" applyNumberFormat="1" applyFont="1" applyAlignment="1">
      <alignment horizontal="right"/>
    </xf>
    <xf numFmtId="2" fontId="4" fillId="0" borderId="0" xfId="1" applyNumberFormat="1" applyFont="1" applyAlignment="1">
      <alignment horizontal="right" vertical="center"/>
    </xf>
    <xf numFmtId="3" fontId="4" fillId="0" borderId="0" xfId="1" applyNumberFormat="1" applyFont="1" applyAlignment="1">
      <alignment horizontal="center" vertical="center"/>
    </xf>
    <xf numFmtId="165" fontId="4" fillId="0" borderId="0" xfId="1" applyNumberFormat="1" applyFont="1"/>
    <xf numFmtId="0" fontId="4" fillId="0" borderId="0" xfId="1" applyFont="1" applyAlignment="1">
      <alignment horizontal="right" vertical="center"/>
    </xf>
    <xf numFmtId="0" fontId="6" fillId="5" borderId="1" xfId="1" applyFont="1" applyFill="1" applyBorder="1" applyAlignment="1">
      <alignment horizontal="left" vertical="center" wrapText="1"/>
    </xf>
    <xf numFmtId="9" fontId="6" fillId="3" borderId="3" xfId="1" applyNumberFormat="1" applyFont="1" applyFill="1" applyBorder="1" applyAlignment="1">
      <alignment horizontal="center" vertical="center" wrapText="1"/>
    </xf>
    <xf numFmtId="0" fontId="13" fillId="3" borderId="4" xfId="1" applyFont="1" applyFill="1" applyBorder="1" applyAlignment="1">
      <alignment horizontal="center" vertical="center" wrapText="1"/>
    </xf>
    <xf numFmtId="0" fontId="13" fillId="3" borderId="1" xfId="1" applyFont="1" applyFill="1" applyBorder="1" applyAlignment="1">
      <alignment horizontal="center" vertical="center" wrapText="1"/>
    </xf>
    <xf numFmtId="43" fontId="14" fillId="4" borderId="1" xfId="3" applyFont="1" applyFill="1" applyBorder="1" applyAlignment="1">
      <alignment horizontal="right" vertical="center" wrapText="1"/>
    </xf>
    <xf numFmtId="43" fontId="15" fillId="4" borderId="1" xfId="3" applyFont="1" applyFill="1" applyBorder="1" applyAlignment="1">
      <alignment horizontal="right" vertical="center" wrapText="1"/>
    </xf>
    <xf numFmtId="43" fontId="16" fillId="4" borderId="1" xfId="3" applyFont="1" applyFill="1" applyBorder="1" applyAlignment="1">
      <alignment horizontal="right" vertical="center" wrapText="1"/>
    </xf>
    <xf numFmtId="43" fontId="14" fillId="4" borderId="5" xfId="3" applyFont="1" applyFill="1" applyBorder="1" applyAlignment="1">
      <alignment horizontal="right" vertical="center" wrapText="1"/>
    </xf>
    <xf numFmtId="43" fontId="17" fillId="6" borderId="8" xfId="3" applyFont="1" applyFill="1" applyBorder="1" applyAlignment="1">
      <alignment horizontal="right" vertical="center" wrapText="1"/>
    </xf>
    <xf numFmtId="0" fontId="18" fillId="0" borderId="0" xfId="0" applyFont="1" applyAlignment="1">
      <alignment horizontal="right"/>
    </xf>
    <xf numFmtId="4" fontId="19" fillId="0" borderId="0" xfId="0" applyNumberFormat="1" applyFont="1" applyAlignment="1">
      <alignment horizontal="center" vertical="center" wrapText="1"/>
    </xf>
    <xf numFmtId="43" fontId="9" fillId="8" borderId="8" xfId="3" applyFont="1" applyFill="1" applyBorder="1" applyAlignment="1">
      <alignment horizontal="right" vertical="center" wrapText="1"/>
    </xf>
    <xf numFmtId="43" fontId="9" fillId="7" borderId="8" xfId="3" applyFont="1" applyFill="1" applyBorder="1" applyAlignment="1">
      <alignment horizontal="right" vertical="center" wrapText="1"/>
    </xf>
    <xf numFmtId="43" fontId="13" fillId="7" borderId="1" xfId="3" applyFont="1" applyFill="1" applyBorder="1" applyAlignment="1">
      <alignment horizontal="right" vertical="center" wrapText="1"/>
    </xf>
    <xf numFmtId="43" fontId="13" fillId="8" borderId="1" xfId="3" applyFont="1" applyFill="1" applyBorder="1" applyAlignment="1">
      <alignment horizontal="right" vertical="center" wrapText="1"/>
    </xf>
    <xf numFmtId="43" fontId="13" fillId="7" borderId="5" xfId="3" applyFont="1" applyFill="1" applyBorder="1" applyAlignment="1">
      <alignment horizontal="right" vertical="center" wrapText="1"/>
    </xf>
    <xf numFmtId="43" fontId="13" fillId="8" borderId="5" xfId="3" applyFont="1" applyFill="1" applyBorder="1" applyAlignment="1">
      <alignment horizontal="right" vertical="center" wrapText="1"/>
    </xf>
    <xf numFmtId="0" fontId="12" fillId="0" borderId="0" xfId="1" applyFont="1" applyAlignment="1">
      <alignment horizontal="left" vertical="center" wrapText="1"/>
    </xf>
    <xf numFmtId="43" fontId="16" fillId="4" borderId="5" xfId="3" applyFont="1" applyFill="1" applyBorder="1" applyAlignment="1">
      <alignment horizontal="right" vertical="center" wrapText="1"/>
    </xf>
    <xf numFmtId="0" fontId="4" fillId="0" borderId="0" xfId="1" applyFont="1" applyAlignment="1">
      <alignment horizontal="left"/>
    </xf>
    <xf numFmtId="165" fontId="12" fillId="0" borderId="0" xfId="1" applyNumberFormat="1" applyFont="1" applyAlignment="1">
      <alignment horizontal="left" vertical="center" wrapText="1"/>
    </xf>
    <xf numFmtId="0" fontId="22" fillId="0" borderId="0" xfId="1" applyFont="1"/>
    <xf numFmtId="0" fontId="11" fillId="6" borderId="11" xfId="1" applyFont="1" applyFill="1" applyBorder="1" applyAlignment="1">
      <alignment horizontal="center" vertical="center" wrapText="1"/>
    </xf>
    <xf numFmtId="43" fontId="17" fillId="6" borderId="9" xfId="3" applyFont="1" applyFill="1" applyBorder="1" applyAlignment="1">
      <alignment horizontal="right" vertical="center" wrapText="1"/>
    </xf>
    <xf numFmtId="0" fontId="20" fillId="4" borderId="1" xfId="1" applyFont="1" applyFill="1" applyBorder="1" applyAlignment="1">
      <alignment horizontal="left" vertical="center" wrapText="1"/>
    </xf>
    <xf numFmtId="0" fontId="20" fillId="4" borderId="1" xfId="1" applyFont="1" applyFill="1" applyBorder="1" applyAlignment="1">
      <alignment vertical="center" wrapText="1"/>
    </xf>
    <xf numFmtId="0" fontId="20" fillId="4" borderId="5" xfId="1" applyFont="1" applyFill="1" applyBorder="1" applyAlignment="1">
      <alignment vertical="center" wrapText="1"/>
    </xf>
    <xf numFmtId="0" fontId="0" fillId="0" borderId="0" xfId="0" applyAlignment="1">
      <alignment horizontal="center"/>
    </xf>
    <xf numFmtId="0" fontId="0" fillId="0" borderId="0" xfId="0" applyAlignment="1">
      <alignment horizontal="center" vertical="center"/>
    </xf>
    <xf numFmtId="0" fontId="25" fillId="9" borderId="1" xfId="0" applyFont="1" applyFill="1" applyBorder="1" applyAlignment="1">
      <alignment vertical="center" wrapText="1"/>
    </xf>
    <xf numFmtId="0" fontId="25" fillId="9" borderId="1" xfId="0" applyFont="1" applyFill="1" applyBorder="1" applyAlignment="1">
      <alignment horizontal="center" vertical="center" wrapText="1"/>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0" fontId="26" fillId="0" borderId="1" xfId="0" applyFont="1" applyBorder="1" applyAlignment="1">
      <alignment horizontal="left" vertical="center" wrapText="1"/>
    </xf>
    <xf numFmtId="0" fontId="0" fillId="0" borderId="1" xfId="0" applyBorder="1" applyAlignment="1">
      <alignment horizontal="left" vertical="center"/>
    </xf>
    <xf numFmtId="0" fontId="3" fillId="0" borderId="0" xfId="0" applyFont="1"/>
    <xf numFmtId="0" fontId="3" fillId="0" borderId="1" xfId="0" applyFont="1" applyBorder="1" applyAlignment="1">
      <alignment horizontal="center" vertical="center"/>
    </xf>
    <xf numFmtId="0" fontId="3" fillId="0" borderId="0" xfId="0" applyFont="1" applyAlignment="1">
      <alignment horizontal="center" vertical="center"/>
    </xf>
    <xf numFmtId="0" fontId="3" fillId="9" borderId="5" xfId="0" applyFont="1" applyFill="1" applyBorder="1" applyAlignment="1">
      <alignment horizontal="center" vertical="center"/>
    </xf>
    <xf numFmtId="0" fontId="3" fillId="9"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2" fillId="9" borderId="1" xfId="0" applyFont="1" applyFill="1" applyBorder="1" applyAlignment="1">
      <alignment horizontal="center" vertical="center"/>
    </xf>
    <xf numFmtId="167" fontId="4" fillId="0" borderId="0" xfId="1" applyNumberFormat="1" applyFont="1"/>
    <xf numFmtId="3" fontId="3" fillId="0" borderId="1" xfId="0" applyNumberFormat="1" applyFont="1" applyBorder="1" applyAlignment="1">
      <alignment horizontal="center" vertical="center"/>
    </xf>
    <xf numFmtId="3" fontId="2" fillId="9" borderId="1" xfId="0" applyNumberFormat="1" applyFont="1" applyFill="1" applyBorder="1" applyAlignment="1">
      <alignment horizontal="center" vertical="center"/>
    </xf>
    <xf numFmtId="0" fontId="32" fillId="0" borderId="0" xfId="0" applyFont="1"/>
    <xf numFmtId="0" fontId="0" fillId="0" borderId="0" xfId="0" applyAlignment="1">
      <alignment horizontal="right"/>
    </xf>
    <xf numFmtId="0" fontId="32" fillId="0" borderId="0" xfId="0" applyFont="1" applyAlignment="1">
      <alignment horizontal="center" vertical="center"/>
    </xf>
    <xf numFmtId="0" fontId="0" fillId="0" borderId="0" xfId="0" applyAlignment="1">
      <alignment vertical="center"/>
    </xf>
    <xf numFmtId="0" fontId="33" fillId="0" borderId="0" xfId="0" applyFont="1"/>
    <xf numFmtId="4" fontId="31" fillId="0" borderId="0" xfId="0" applyNumberFormat="1" applyFont="1" applyAlignment="1">
      <alignment horizontal="right" vertical="center"/>
    </xf>
    <xf numFmtId="0" fontId="35" fillId="0" borderId="0" xfId="0" applyFont="1" applyAlignment="1">
      <alignment horizontal="right"/>
    </xf>
    <xf numFmtId="0" fontId="36" fillId="0" borderId="0" xfId="0" applyFont="1" applyAlignment="1">
      <alignment horizontal="left"/>
    </xf>
    <xf numFmtId="0" fontId="34" fillId="0" borderId="0" xfId="0" applyFont="1"/>
    <xf numFmtId="0" fontId="35" fillId="0" borderId="0" xfId="0" applyFont="1" applyAlignment="1">
      <alignment horizontal="center"/>
    </xf>
    <xf numFmtId="3" fontId="0" fillId="0" borderId="0" xfId="0" applyNumberFormat="1" applyAlignment="1">
      <alignment horizontal="center" vertical="center"/>
    </xf>
    <xf numFmtId="0" fontId="32" fillId="0" borderId="1" xfId="0" applyFont="1" applyBorder="1" applyAlignment="1">
      <alignment horizontal="left"/>
    </xf>
    <xf numFmtId="0" fontId="32" fillId="0" borderId="1" xfId="0" applyFont="1" applyBorder="1" applyAlignment="1">
      <alignment horizontal="right"/>
    </xf>
    <xf numFmtId="0" fontId="32"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vertical="center" wrapText="1"/>
    </xf>
    <xf numFmtId="0" fontId="6" fillId="5" borderId="5" xfId="1" applyFont="1" applyFill="1" applyBorder="1" applyAlignment="1">
      <alignment vertical="center" wrapText="1"/>
    </xf>
    <xf numFmtId="0" fontId="23" fillId="5" borderId="1" xfId="1" applyFont="1" applyFill="1" applyBorder="1" applyAlignment="1">
      <alignment vertical="center" wrapText="1"/>
    </xf>
    <xf numFmtId="0" fontId="28" fillId="0" borderId="0" xfId="1" applyFont="1" applyAlignment="1">
      <alignment horizontal="right" vertical="center" wrapText="1"/>
    </xf>
    <xf numFmtId="0" fontId="6" fillId="5" borderId="1" xfId="1" applyFont="1" applyFill="1" applyBorder="1" applyAlignment="1">
      <alignment vertical="center" wrapText="1"/>
    </xf>
    <xf numFmtId="0" fontId="4" fillId="0" borderId="0" xfId="1" applyFont="1" applyAlignment="1">
      <alignment vertical="center"/>
    </xf>
    <xf numFmtId="4" fontId="45" fillId="7" borderId="1" xfId="0" applyNumberFormat="1" applyFont="1" applyFill="1" applyBorder="1" applyAlignment="1">
      <alignment horizontal="center" vertical="center" wrapText="1"/>
    </xf>
    <xf numFmtId="166" fontId="46" fillId="0" borderId="0" xfId="1" applyNumberFormat="1" applyFont="1" applyAlignment="1">
      <alignment horizontal="right"/>
    </xf>
    <xf numFmtId="4" fontId="45" fillId="8" borderId="1" xfId="0" applyNumberFormat="1" applyFont="1" applyFill="1" applyBorder="1" applyAlignment="1">
      <alignment horizontal="center" vertical="center" wrapText="1"/>
    </xf>
    <xf numFmtId="0" fontId="44" fillId="7" borderId="1" xfId="0" applyFont="1" applyFill="1" applyBorder="1" applyAlignment="1">
      <alignment horizontal="right" vertical="center" wrapText="1"/>
    </xf>
    <xf numFmtId="0" fontId="44" fillId="8" borderId="1" xfId="0" applyFont="1" applyFill="1" applyBorder="1" applyAlignment="1">
      <alignment horizontal="right" vertical="center" wrapText="1"/>
    </xf>
    <xf numFmtId="10" fontId="47" fillId="7" borderId="1" xfId="1" applyNumberFormat="1" applyFont="1" applyFill="1" applyBorder="1" applyAlignment="1">
      <alignment horizontal="center" vertical="center"/>
    </xf>
    <xf numFmtId="10" fontId="47" fillId="8" borderId="1" xfId="1" applyNumberFormat="1" applyFont="1" applyFill="1" applyBorder="1" applyAlignment="1">
      <alignment horizontal="center" vertical="center"/>
    </xf>
    <xf numFmtId="43" fontId="14" fillId="4" borderId="1" xfId="3" applyFont="1" applyFill="1" applyBorder="1" applyAlignment="1">
      <alignment wrapText="1"/>
    </xf>
    <xf numFmtId="43" fontId="14" fillId="4" borderId="5" xfId="3" applyFont="1" applyFill="1" applyBorder="1" applyAlignment="1">
      <alignment wrapText="1"/>
    </xf>
    <xf numFmtId="43" fontId="21" fillId="6" borderId="7" xfId="3" applyFont="1" applyFill="1" applyBorder="1" applyAlignment="1">
      <alignment wrapText="1"/>
    </xf>
    <xf numFmtId="0" fontId="48" fillId="4" borderId="1" xfId="1" applyFont="1" applyFill="1" applyBorder="1" applyAlignment="1">
      <alignment horizontal="center" vertical="center" wrapText="1"/>
    </xf>
    <xf numFmtId="0" fontId="49" fillId="4" borderId="1" xfId="1" applyFont="1" applyFill="1" applyBorder="1" applyAlignment="1">
      <alignment vertical="center" wrapText="1"/>
    </xf>
    <xf numFmtId="43" fontId="15" fillId="4" borderId="1" xfId="3" applyFont="1" applyFill="1" applyBorder="1" applyAlignment="1">
      <alignment wrapText="1"/>
    </xf>
    <xf numFmtId="43" fontId="50" fillId="7" borderId="1" xfId="3" applyFont="1" applyFill="1" applyBorder="1" applyAlignment="1">
      <alignment horizontal="right" vertical="center" wrapText="1"/>
    </xf>
    <xf numFmtId="43" fontId="50" fillId="8" borderId="1" xfId="3" applyFont="1" applyFill="1" applyBorder="1" applyAlignment="1">
      <alignment horizontal="right" vertical="center" wrapText="1"/>
    </xf>
    <xf numFmtId="43" fontId="51" fillId="0" borderId="0" xfId="3" applyFont="1" applyAlignment="1">
      <alignment horizontal="center" vertical="center"/>
    </xf>
    <xf numFmtId="0" fontId="51" fillId="0" borderId="0" xfId="1" applyFont="1" applyAlignment="1">
      <alignment horizontal="center" vertical="center"/>
    </xf>
    <xf numFmtId="16" fontId="48" fillId="4" borderId="1" xfId="1" applyNumberFormat="1" applyFont="1" applyFill="1" applyBorder="1" applyAlignment="1">
      <alignment horizontal="center" vertical="center" wrapText="1"/>
    </xf>
    <xf numFmtId="4" fontId="43" fillId="0" borderId="0" xfId="1" applyNumberFormat="1" applyFont="1" applyAlignment="1">
      <alignment horizontal="center" vertical="center"/>
    </xf>
    <xf numFmtId="0" fontId="43" fillId="0" borderId="0" xfId="1" applyFont="1" applyAlignment="1">
      <alignment horizontal="center" vertical="center"/>
    </xf>
    <xf numFmtId="0" fontId="52" fillId="0" borderId="0" xfId="1" applyFont="1" applyAlignment="1">
      <alignment horizontal="center" vertical="center"/>
    </xf>
    <xf numFmtId="0" fontId="54" fillId="0" borderId="0" xfId="0" applyFont="1" applyAlignment="1">
      <alignment vertical="center"/>
    </xf>
    <xf numFmtId="0" fontId="55" fillId="9" borderId="1" xfId="0" applyFont="1" applyFill="1" applyBorder="1" applyAlignment="1">
      <alignment vertical="center" wrapText="1"/>
    </xf>
    <xf numFmtId="0" fontId="56" fillId="0" borderId="1" xfId="0" applyFont="1" applyBorder="1" applyAlignment="1">
      <alignment vertical="center" wrapText="1"/>
    </xf>
    <xf numFmtId="0" fontId="56" fillId="0" borderId="1" xfId="0" applyFont="1" applyBorder="1" applyAlignment="1">
      <alignment horizontal="center" vertical="center" wrapText="1"/>
    </xf>
    <xf numFmtId="0" fontId="57" fillId="0" borderId="1" xfId="0" applyFont="1" applyBorder="1" applyAlignment="1">
      <alignment vertical="center" wrapText="1"/>
    </xf>
    <xf numFmtId="0" fontId="58" fillId="0" borderId="0" xfId="0" applyFont="1" applyAlignment="1">
      <alignment vertical="center"/>
    </xf>
    <xf numFmtId="0" fontId="53" fillId="0" borderId="0" xfId="0" applyFont="1" applyAlignment="1">
      <alignment vertical="center"/>
    </xf>
    <xf numFmtId="0" fontId="0" fillId="10" borderId="0" xfId="0" applyFill="1" applyAlignment="1">
      <alignment vertical="center"/>
    </xf>
    <xf numFmtId="0" fontId="53" fillId="0" borderId="1" xfId="0" applyFont="1" applyBorder="1" applyAlignment="1">
      <alignment vertical="center"/>
    </xf>
    <xf numFmtId="0" fontId="0" fillId="0" borderId="1" xfId="0" applyBorder="1" applyAlignment="1">
      <alignment vertical="center"/>
    </xf>
    <xf numFmtId="0" fontId="0" fillId="0" borderId="5" xfId="0" applyBorder="1" applyAlignment="1">
      <alignment horizontal="center" vertical="center"/>
    </xf>
    <xf numFmtId="0" fontId="0" fillId="0" borderId="5" xfId="0" applyBorder="1" applyAlignment="1">
      <alignment vertical="center"/>
    </xf>
    <xf numFmtId="0" fontId="24" fillId="0" borderId="1" xfId="0" applyFont="1" applyBorder="1" applyAlignment="1">
      <alignment horizontal="center" vertical="center"/>
    </xf>
    <xf numFmtId="0" fontId="24" fillId="0" borderId="0" xfId="0" applyFont="1" applyAlignment="1">
      <alignment horizontal="center" vertical="center"/>
    </xf>
    <xf numFmtId="0" fontId="59" fillId="0" borderId="0" xfId="0" applyFont="1" applyAlignment="1">
      <alignment vertical="center"/>
    </xf>
    <xf numFmtId="0" fontId="60" fillId="0" borderId="0" xfId="0" applyFont="1" applyAlignment="1">
      <alignment vertical="center"/>
    </xf>
    <xf numFmtId="0" fontId="59" fillId="0" borderId="0" xfId="0" applyFont="1" applyAlignment="1">
      <alignment horizontal="center" vertical="center"/>
    </xf>
    <xf numFmtId="0" fontId="4" fillId="0" borderId="1" xfId="0" applyFont="1" applyBorder="1" applyAlignment="1">
      <alignment horizontal="right"/>
    </xf>
    <xf numFmtId="0" fontId="4" fillId="0" borderId="1" xfId="0" applyFont="1" applyBorder="1" applyAlignment="1">
      <alignment horizontal="right" wrapText="1"/>
    </xf>
    <xf numFmtId="0" fontId="63" fillId="0" borderId="1" xfId="0" applyFont="1" applyBorder="1"/>
    <xf numFmtId="0" fontId="32" fillId="0" borderId="0" xfId="0" applyFont="1" applyAlignment="1">
      <alignment horizontal="left" vertical="center"/>
    </xf>
    <xf numFmtId="0" fontId="33" fillId="0" borderId="0" xfId="0" applyFont="1" applyAlignment="1">
      <alignment horizontal="right" vertical="center"/>
    </xf>
    <xf numFmtId="0" fontId="64" fillId="0" borderId="0" xfId="0" applyFont="1" applyAlignment="1">
      <alignment vertical="center"/>
    </xf>
    <xf numFmtId="0" fontId="32" fillId="0" borderId="17" xfId="0" applyFont="1" applyBorder="1" applyAlignment="1">
      <alignment horizontal="left"/>
    </xf>
    <xf numFmtId="0" fontId="32" fillId="0" borderId="18" xfId="0" applyFont="1" applyBorder="1" applyAlignment="1">
      <alignment horizontal="right"/>
    </xf>
    <xf numFmtId="0" fontId="32" fillId="0" borderId="18" xfId="0" applyFont="1" applyBorder="1" applyAlignment="1">
      <alignment horizontal="center"/>
    </xf>
    <xf numFmtId="0" fontId="32" fillId="0" borderId="19" xfId="0" applyFont="1" applyBorder="1" applyAlignment="1">
      <alignment horizontal="center"/>
    </xf>
    <xf numFmtId="0" fontId="0" fillId="0" borderId="20" xfId="0" applyBorder="1"/>
    <xf numFmtId="0" fontId="30" fillId="0" borderId="21" xfId="0" applyFont="1" applyBorder="1" applyAlignment="1">
      <alignment horizontal="center" vertical="center"/>
    </xf>
    <xf numFmtId="0" fontId="0" fillId="0" borderId="22" xfId="0" applyBorder="1"/>
    <xf numFmtId="0" fontId="32" fillId="0" borderId="23" xfId="0" applyFont="1" applyBorder="1" applyAlignment="1">
      <alignment horizontal="left" vertical="center" wrapText="1"/>
    </xf>
    <xf numFmtId="0" fontId="30" fillId="0" borderId="24" xfId="0" applyFont="1" applyBorder="1" applyAlignment="1">
      <alignment horizontal="center" vertical="center"/>
    </xf>
    <xf numFmtId="0" fontId="32" fillId="0" borderId="20" xfId="0" applyFont="1" applyBorder="1" applyAlignment="1">
      <alignment horizontal="left"/>
    </xf>
    <xf numFmtId="0" fontId="32" fillId="0" borderId="21" xfId="0" applyFont="1" applyBorder="1" applyAlignment="1">
      <alignment horizontal="center"/>
    </xf>
    <xf numFmtId="0" fontId="32" fillId="0" borderId="22" xfId="0" applyFont="1" applyBorder="1" applyAlignment="1">
      <alignment horizontal="left"/>
    </xf>
    <xf numFmtId="0" fontId="32" fillId="0" borderId="23" xfId="0" applyFont="1" applyBorder="1" applyAlignment="1">
      <alignment horizontal="right"/>
    </xf>
    <xf numFmtId="0" fontId="32" fillId="0" borderId="23" xfId="0" applyFont="1" applyBorder="1" applyAlignment="1">
      <alignment horizontal="center"/>
    </xf>
    <xf numFmtId="0" fontId="32" fillId="0" borderId="24" xfId="0" applyFont="1" applyBorder="1" applyAlignment="1">
      <alignment horizontal="center"/>
    </xf>
    <xf numFmtId="0" fontId="32" fillId="0" borderId="7" xfId="0" applyFont="1" applyBorder="1" applyAlignment="1">
      <alignment horizontal="left"/>
    </xf>
    <xf numFmtId="0" fontId="32" fillId="0" borderId="8" xfId="0" applyFont="1" applyBorder="1" applyAlignment="1">
      <alignment horizontal="right"/>
    </xf>
    <xf numFmtId="3" fontId="32" fillId="0" borderId="8" xfId="0" applyNumberFormat="1" applyFont="1" applyBorder="1" applyAlignment="1">
      <alignment horizontal="center"/>
    </xf>
    <xf numFmtId="9" fontId="32" fillId="0" borderId="9" xfId="4" applyFont="1" applyFill="1" applyBorder="1" applyAlignment="1">
      <alignment horizontal="center"/>
    </xf>
    <xf numFmtId="0" fontId="32" fillId="9" borderId="7" xfId="0" applyFont="1" applyFill="1" applyBorder="1" applyAlignment="1">
      <alignment horizontal="center" vertical="center"/>
    </xf>
    <xf numFmtId="0" fontId="33" fillId="9" borderId="8" xfId="0" applyFont="1" applyFill="1" applyBorder="1" applyAlignment="1">
      <alignment horizontal="center" vertical="center"/>
    </xf>
    <xf numFmtId="0" fontId="32" fillId="9" borderId="8" xfId="0" applyFont="1" applyFill="1" applyBorder="1" applyAlignment="1">
      <alignment horizontal="center" vertical="center" wrapText="1"/>
    </xf>
    <xf numFmtId="0" fontId="32" fillId="9" borderId="9" xfId="0" applyFont="1" applyFill="1" applyBorder="1" applyAlignment="1">
      <alignment horizontal="center" vertical="center" wrapText="1"/>
    </xf>
    <xf numFmtId="0" fontId="32" fillId="9" borderId="27" xfId="0" applyFont="1" applyFill="1" applyBorder="1" applyAlignment="1">
      <alignment horizontal="center" vertical="center" wrapText="1"/>
    </xf>
    <xf numFmtId="3" fontId="32" fillId="0" borderId="27" xfId="0" applyNumberFormat="1" applyFont="1" applyBorder="1" applyAlignment="1">
      <alignment horizontal="center"/>
    </xf>
    <xf numFmtId="0" fontId="32" fillId="0" borderId="28" xfId="0" applyFont="1" applyBorder="1" applyAlignment="1">
      <alignment horizontal="center"/>
    </xf>
    <xf numFmtId="0" fontId="30" fillId="0" borderId="3" xfId="0" applyFont="1" applyBorder="1" applyAlignment="1">
      <alignment horizontal="center" vertical="center"/>
    </xf>
    <xf numFmtId="0" fontId="0" fillId="0" borderId="29" xfId="0" applyBorder="1" applyAlignment="1">
      <alignment horizontal="center" vertical="center"/>
    </xf>
    <xf numFmtId="0" fontId="0" fillId="9" borderId="16" xfId="0" applyFill="1" applyBorder="1" applyAlignment="1">
      <alignment horizontal="center" vertical="center" wrapText="1"/>
    </xf>
    <xf numFmtId="3" fontId="0" fillId="0" borderId="16" xfId="0" applyNumberFormat="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32" xfId="0" applyBorder="1" applyAlignment="1">
      <alignment horizontal="center" vertical="center"/>
    </xf>
    <xf numFmtId="0" fontId="0" fillId="0" borderId="33" xfId="0" applyBorder="1" applyAlignment="1">
      <alignment horizontal="center"/>
    </xf>
    <xf numFmtId="0" fontId="63" fillId="0" borderId="31" xfId="0" applyFont="1" applyBorder="1" applyAlignment="1">
      <alignment horizontal="center" vertical="center"/>
    </xf>
    <xf numFmtId="0" fontId="32" fillId="9" borderId="10" xfId="0" applyFont="1" applyFill="1" applyBorder="1" applyAlignment="1">
      <alignment horizontal="center" vertical="center" wrapText="1"/>
    </xf>
    <xf numFmtId="3" fontId="32" fillId="0" borderId="10" xfId="0" applyNumberFormat="1" applyFont="1" applyBorder="1" applyAlignment="1">
      <alignment horizontal="center"/>
    </xf>
    <xf numFmtId="0" fontId="32" fillId="0" borderId="25" xfId="0" applyFont="1" applyBorder="1" applyAlignment="1">
      <alignment horizontal="center"/>
    </xf>
    <xf numFmtId="0" fontId="32" fillId="0" borderId="4" xfId="0" applyFont="1" applyBorder="1" applyAlignment="1">
      <alignment horizontal="center"/>
    </xf>
    <xf numFmtId="0" fontId="32" fillId="0" borderId="26" xfId="0" applyFont="1" applyBorder="1" applyAlignment="1">
      <alignment horizontal="center"/>
    </xf>
    <xf numFmtId="0" fontId="39" fillId="0" borderId="4" xfId="0" applyFont="1" applyBorder="1" applyAlignment="1">
      <alignment horizontal="center" vertical="center"/>
    </xf>
    <xf numFmtId="0" fontId="39" fillId="0" borderId="26" xfId="0" applyFont="1" applyBorder="1" applyAlignment="1">
      <alignment horizontal="center" vertical="center"/>
    </xf>
    <xf numFmtId="0" fontId="0" fillId="9" borderId="34" xfId="0" applyFill="1" applyBorder="1" applyAlignment="1">
      <alignment horizontal="center" vertical="center" wrapText="1"/>
    </xf>
    <xf numFmtId="0" fontId="0" fillId="0" borderId="34" xfId="0" applyBorder="1" applyAlignment="1">
      <alignment horizontal="center"/>
    </xf>
    <xf numFmtId="0" fontId="0" fillId="0" borderId="35" xfId="0" applyBorder="1" applyAlignment="1">
      <alignment horizontal="center" vertical="center"/>
    </xf>
    <xf numFmtId="0" fontId="0" fillId="0" borderId="2" xfId="0"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center"/>
    </xf>
    <xf numFmtId="0" fontId="0" fillId="0" borderId="2" xfId="0" applyBorder="1" applyAlignment="1">
      <alignment horizontal="center"/>
    </xf>
    <xf numFmtId="0" fontId="0" fillId="0" borderId="37" xfId="0" applyBorder="1" applyAlignment="1">
      <alignment horizontal="center"/>
    </xf>
    <xf numFmtId="0" fontId="63" fillId="0" borderId="2" xfId="0" applyFont="1" applyBorder="1" applyAlignment="1">
      <alignment horizontal="center" vertical="center"/>
    </xf>
    <xf numFmtId="0" fontId="0" fillId="0" borderId="16" xfId="0" applyBorder="1" applyAlignment="1">
      <alignment horizont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0" xfId="0" applyBorder="1" applyAlignment="1">
      <alignment horizontal="center"/>
    </xf>
    <xf numFmtId="0" fontId="0" fillId="0" borderId="31" xfId="0" applyBorder="1" applyAlignment="1">
      <alignment horizontal="center"/>
    </xf>
    <xf numFmtId="0" fontId="63" fillId="0" borderId="4" xfId="0" applyFont="1" applyBorder="1" applyAlignment="1">
      <alignment horizontal="right" vertical="center"/>
    </xf>
    <xf numFmtId="0" fontId="63" fillId="0" borderId="38" xfId="0" applyFont="1" applyBorder="1" applyAlignment="1">
      <alignment horizontal="center" vertical="center"/>
    </xf>
    <xf numFmtId="0" fontId="63" fillId="0" borderId="39" xfId="0" applyFont="1" applyBorder="1" applyAlignment="1">
      <alignment horizontal="center" vertical="center"/>
    </xf>
    <xf numFmtId="0" fontId="63" fillId="0" borderId="5" xfId="0" applyFont="1" applyBorder="1"/>
    <xf numFmtId="0" fontId="63" fillId="0" borderId="7" xfId="0" applyFont="1" applyBorder="1"/>
    <xf numFmtId="0" fontId="63" fillId="0" borderId="9" xfId="0" applyFont="1" applyBorder="1" applyAlignment="1">
      <alignment horizontal="right" vertical="center"/>
    </xf>
    <xf numFmtId="0" fontId="63" fillId="0" borderId="40" xfId="0" applyFont="1" applyBorder="1" applyAlignment="1">
      <alignment horizontal="right" vertical="center"/>
    </xf>
    <xf numFmtId="0" fontId="32" fillId="0" borderId="0" xfId="0" applyFont="1" applyAlignment="1">
      <alignment vertical="center"/>
    </xf>
    <xf numFmtId="0" fontId="61" fillId="12" borderId="7" xfId="0" applyFont="1" applyFill="1" applyBorder="1" applyAlignment="1">
      <alignment horizontal="right" vertical="center"/>
    </xf>
    <xf numFmtId="4" fontId="65" fillId="12" borderId="10" xfId="0" applyNumberFormat="1" applyFont="1" applyFill="1" applyBorder="1" applyAlignment="1">
      <alignment horizontal="center" vertical="center"/>
    </xf>
    <xf numFmtId="0" fontId="62" fillId="12" borderId="16" xfId="0" applyFont="1" applyFill="1" applyBorder="1" applyAlignment="1">
      <alignment horizontal="center" vertical="center"/>
    </xf>
    <xf numFmtId="0" fontId="62" fillId="12" borderId="34" xfId="0" applyFont="1" applyFill="1" applyBorder="1" applyAlignment="1">
      <alignment horizontal="center" vertical="center"/>
    </xf>
    <xf numFmtId="3" fontId="62" fillId="12" borderId="16" xfId="0" applyNumberFormat="1" applyFont="1" applyFill="1"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wrapText="1"/>
    </xf>
    <xf numFmtId="0" fontId="0" fillId="0" borderId="18" xfId="0" applyBorder="1" applyAlignment="1">
      <alignment horizontal="center"/>
    </xf>
    <xf numFmtId="0" fontId="0" fillId="0" borderId="18" xfId="0" applyBorder="1" applyAlignment="1">
      <alignment horizontal="center" vertical="center"/>
    </xf>
    <xf numFmtId="0" fontId="0" fillId="0" borderId="19" xfId="0" applyBorder="1" applyAlignment="1">
      <alignment vertical="center" wrapText="1"/>
    </xf>
    <xf numFmtId="0" fontId="0" fillId="7" borderId="23" xfId="0" applyFill="1" applyBorder="1" applyAlignment="1">
      <alignment horizontal="center" vertical="center"/>
    </xf>
    <xf numFmtId="10" fontId="37" fillId="7" borderId="24" xfId="4" applyNumberFormat="1" applyFont="1" applyFill="1" applyBorder="1" applyAlignment="1">
      <alignment horizontal="center" vertical="center"/>
    </xf>
    <xf numFmtId="0" fontId="0" fillId="0" borderId="18" xfId="0" applyBorder="1"/>
    <xf numFmtId="0" fontId="0" fillId="0" borderId="19" xfId="0" applyBorder="1"/>
    <xf numFmtId="0" fontId="0" fillId="11" borderId="23" xfId="0" applyFill="1" applyBorder="1" applyAlignment="1">
      <alignment horizontal="center" vertical="center"/>
    </xf>
    <xf numFmtId="10" fontId="37" fillId="11" borderId="24" xfId="4" applyNumberFormat="1" applyFont="1" applyFill="1" applyBorder="1" applyAlignment="1">
      <alignment horizontal="center" vertical="center"/>
    </xf>
    <xf numFmtId="0" fontId="12" fillId="0" borderId="6" xfId="1" applyFont="1" applyBorder="1" applyAlignment="1">
      <alignment horizontal="left" vertical="center" wrapText="1"/>
    </xf>
    <xf numFmtId="0" fontId="12" fillId="0" borderId="0" xfId="1" applyFont="1" applyAlignment="1">
      <alignment horizontal="left" vertical="center" wrapText="1"/>
    </xf>
    <xf numFmtId="0" fontId="2" fillId="3" borderId="4"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7" fillId="3" borderId="4" xfId="1" applyFont="1" applyFill="1" applyBorder="1" applyAlignment="1">
      <alignment horizontal="right" vertical="center" wrapText="1"/>
    </xf>
    <xf numFmtId="0" fontId="7" fillId="3" borderId="3" xfId="1" applyFont="1" applyFill="1" applyBorder="1" applyAlignment="1">
      <alignment horizontal="right" vertical="center" wrapText="1"/>
    </xf>
    <xf numFmtId="0" fontId="23" fillId="5" borderId="5" xfId="1" applyFont="1" applyFill="1" applyBorder="1" applyAlignment="1">
      <alignment horizontal="center" vertical="center" wrapText="1"/>
    </xf>
    <xf numFmtId="0" fontId="23" fillId="5" borderId="12" xfId="1" applyFont="1" applyFill="1" applyBorder="1" applyAlignment="1">
      <alignment horizontal="center" vertical="center" wrapText="1"/>
    </xf>
    <xf numFmtId="0" fontId="23" fillId="5" borderId="13" xfId="1" applyFont="1" applyFill="1" applyBorder="1" applyAlignment="1">
      <alignment horizontal="center" vertical="center" wrapText="1"/>
    </xf>
    <xf numFmtId="0" fontId="14" fillId="2" borderId="0" xfId="1" applyFont="1" applyFill="1" applyAlignment="1">
      <alignment horizontal="center" vertical="center" wrapText="1"/>
    </xf>
    <xf numFmtId="0" fontId="20" fillId="2" borderId="0" xfId="1" applyFont="1" applyFill="1" applyAlignment="1">
      <alignment horizontal="center" vertical="center" wrapText="1"/>
    </xf>
    <xf numFmtId="0" fontId="2" fillId="3" borderId="1" xfId="1" applyFont="1" applyFill="1" applyBorder="1" applyAlignment="1">
      <alignment horizontal="center" vertical="center" wrapText="1"/>
    </xf>
    <xf numFmtId="0" fontId="10" fillId="6" borderId="7" xfId="1" applyFont="1" applyFill="1" applyBorder="1" applyAlignment="1">
      <alignment horizontal="right" vertical="center" wrapText="1"/>
    </xf>
    <xf numFmtId="0" fontId="10" fillId="6" borderId="10" xfId="1" applyFont="1" applyFill="1" applyBorder="1" applyAlignment="1">
      <alignment horizontal="right" vertical="center" wrapText="1"/>
    </xf>
    <xf numFmtId="0" fontId="27" fillId="0" borderId="0" xfId="0" applyFont="1" applyAlignment="1">
      <alignment horizontal="right" vertical="center" wrapText="1"/>
    </xf>
    <xf numFmtId="0" fontId="27" fillId="0" borderId="0" xfId="0" applyFont="1" applyAlignment="1">
      <alignment horizontal="right" vertical="center"/>
    </xf>
    <xf numFmtId="0" fontId="56" fillId="10" borderId="14" xfId="0" applyFont="1" applyFill="1" applyBorder="1" applyAlignment="1">
      <alignment horizontal="left" vertical="center" wrapText="1"/>
    </xf>
    <xf numFmtId="0" fontId="56" fillId="10" borderId="0" xfId="0" applyFont="1" applyFill="1" applyAlignment="1">
      <alignment horizontal="left" vertical="center" wrapText="1"/>
    </xf>
    <xf numFmtId="0" fontId="56" fillId="10" borderId="15" xfId="0" applyFont="1" applyFill="1" applyBorder="1" applyAlignment="1">
      <alignment horizontal="left" vertical="center" wrapText="1"/>
    </xf>
    <xf numFmtId="0" fontId="54" fillId="10" borderId="14" xfId="0" applyFont="1" applyFill="1" applyBorder="1" applyAlignment="1">
      <alignment horizontal="left" vertical="center"/>
    </xf>
    <xf numFmtId="0" fontId="54" fillId="10" borderId="0" xfId="0" applyFont="1" applyFill="1" applyAlignment="1">
      <alignment horizontal="left" vertical="center"/>
    </xf>
    <xf numFmtId="0" fontId="54" fillId="10" borderId="15" xfId="0" applyFont="1" applyFill="1" applyBorder="1" applyAlignment="1">
      <alignment horizontal="left" vertical="center"/>
    </xf>
    <xf numFmtId="0" fontId="54" fillId="10" borderId="14" xfId="0" applyFont="1" applyFill="1" applyBorder="1" applyAlignment="1">
      <alignment horizontal="left" vertical="center" wrapText="1"/>
    </xf>
    <xf numFmtId="0" fontId="54" fillId="10" borderId="0" xfId="0" applyFont="1" applyFill="1" applyAlignment="1">
      <alignment horizontal="left" vertical="center" wrapText="1"/>
    </xf>
    <xf numFmtId="0" fontId="54" fillId="10" borderId="15" xfId="0" applyFont="1" applyFill="1" applyBorder="1" applyAlignment="1">
      <alignment horizontal="left" vertical="center" wrapText="1"/>
    </xf>
    <xf numFmtId="0" fontId="2" fillId="0" borderId="0" xfId="0" applyFont="1" applyAlignment="1">
      <alignment horizontal="left" vertical="center"/>
    </xf>
    <xf numFmtId="0" fontId="29" fillId="0" borderId="0" xfId="0" applyFont="1" applyAlignment="1">
      <alignment horizontal="right" vertical="center" wrapText="1"/>
    </xf>
    <xf numFmtId="0" fontId="29" fillId="0" borderId="0" xfId="0" applyFont="1" applyAlignment="1">
      <alignment horizontal="right" vertical="center"/>
    </xf>
    <xf numFmtId="0" fontId="27" fillId="0" borderId="0" xfId="0" applyFont="1" applyAlignment="1">
      <alignment horizontal="left" wrapText="1"/>
    </xf>
    <xf numFmtId="164" fontId="38" fillId="11" borderId="23" xfId="5" applyFont="1" applyFill="1" applyBorder="1" applyAlignment="1">
      <alignment horizontal="center" vertical="center"/>
    </xf>
    <xf numFmtId="0" fontId="42" fillId="11" borderId="41" xfId="0" applyFont="1" applyFill="1" applyBorder="1" applyAlignment="1">
      <alignment horizontal="left" vertical="center"/>
    </xf>
    <xf numFmtId="0" fontId="42" fillId="11" borderId="42" xfId="0" applyFont="1" applyFill="1" applyBorder="1" applyAlignment="1">
      <alignment horizontal="left" vertical="center"/>
    </xf>
    <xf numFmtId="0" fontId="0" fillId="0" borderId="0" xfId="0" applyAlignment="1">
      <alignment horizontal="right" vertical="center" wrapText="1"/>
    </xf>
    <xf numFmtId="9" fontId="32" fillId="0" borderId="28" xfId="4" applyFont="1" applyFill="1" applyBorder="1" applyAlignment="1">
      <alignment horizontal="center" vertical="center"/>
    </xf>
    <xf numFmtId="9" fontId="32" fillId="0" borderId="3" xfId="4" applyFont="1" applyFill="1" applyBorder="1" applyAlignment="1">
      <alignment horizontal="center" vertical="center"/>
    </xf>
    <xf numFmtId="9" fontId="32" fillId="0" borderId="29" xfId="4" applyFont="1" applyFill="1" applyBorder="1" applyAlignment="1">
      <alignment horizontal="center" vertical="center"/>
    </xf>
    <xf numFmtId="9" fontId="39" fillId="0" borderId="1" xfId="4" applyFont="1" applyFill="1" applyBorder="1" applyAlignment="1">
      <alignment horizontal="center" vertical="center"/>
    </xf>
    <xf numFmtId="9" fontId="39" fillId="0" borderId="23" xfId="4" applyFont="1" applyFill="1" applyBorder="1" applyAlignment="1">
      <alignment horizontal="center" vertical="center"/>
    </xf>
    <xf numFmtId="0" fontId="41" fillId="7" borderId="17" xfId="0" applyFont="1" applyFill="1" applyBorder="1" applyAlignment="1">
      <alignment horizontal="left" vertical="center" wrapText="1"/>
    </xf>
    <xf numFmtId="0" fontId="32" fillId="7" borderId="22" xfId="0" applyFont="1" applyFill="1" applyBorder="1" applyAlignment="1">
      <alignment horizontal="left" vertical="center" wrapText="1"/>
    </xf>
    <xf numFmtId="0" fontId="63" fillId="0" borderId="7" xfId="0" applyFont="1" applyBorder="1" applyAlignment="1">
      <alignment horizontal="center" vertical="center"/>
    </xf>
    <xf numFmtId="0" fontId="63" fillId="0" borderId="8" xfId="0" applyFont="1" applyBorder="1" applyAlignment="1">
      <alignment horizontal="center" vertical="center"/>
    </xf>
    <xf numFmtId="0" fontId="63" fillId="0" borderId="9" xfId="0" applyFont="1" applyBorder="1" applyAlignment="1">
      <alignment horizontal="center" vertical="center"/>
    </xf>
    <xf numFmtId="0" fontId="38" fillId="0" borderId="0" xfId="0" applyFont="1" applyAlignment="1">
      <alignment horizontal="left" vertical="center" wrapText="1"/>
    </xf>
    <xf numFmtId="164" fontId="38" fillId="7" borderId="23" xfId="5" applyFont="1" applyFill="1" applyBorder="1" applyAlignment="1">
      <alignment horizontal="left" vertical="center"/>
    </xf>
  </cellXfs>
  <cellStyles count="6">
    <cellStyle name="Comma 2" xfId="3" xr:uid="{5E2DB433-691B-439C-AA1A-98A61E49674A}"/>
    <cellStyle name="Currency" xfId="5" builtinId="4"/>
    <cellStyle name="Normal" xfId="0" builtinId="0"/>
    <cellStyle name="Normal 2 3" xfId="1" xr:uid="{EDC8BCBC-C9A3-48FD-ADAC-7D00A05D77BB}"/>
    <cellStyle name="Normal 3" xfId="2" xr:uid="{63E4D23D-1D40-4B83-9F9A-49312A48F049}"/>
    <cellStyle name="Percent" xfId="4" builtinId="5"/>
  </cellStyles>
  <dxfs count="0"/>
  <tableStyles count="0" defaultTableStyle="TableStyleMedium2" defaultPivotStyle="PivotStyleLight16"/>
  <colors>
    <mruColors>
      <color rgb="FFFDA9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haredStrings" Target="sharedString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riede/My%20Documents/FM%202013/FINANS&#274;JUMI/Vientu&#316;i/2013-11-06%20List_of_Support_docs_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veselibasministrija-my.sharepoint.com/Documents%20and%20Settings/Svetlana.Supulniece/Local%20Settings/Temporary%20Internet%20Files/Content.Outlook/J21U5MYL/LIC%20PP%20parrekins%20pec%202012%209m%20DB/LIC%20laboratorija/R0032%20-LIC%20darbs%20laboratorija%20citam%20ar%20palidz%20veidu%20AI%2031102012.xls?504E799B" TargetMode="External"/><Relationship Id="rId1" Type="http://schemas.openxmlformats.org/officeDocument/2006/relationships/externalLinkPath" Target="file:///\\504E799B\R0032%20-LIC%20darbs%20laboratorija%20citam%20ar%20palidz%20veidu%20AI%203110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s>
    <sheetDataSet>
      <sheetData sheetId="0"/>
      <sheetData sheetId="1">
        <row r="3">
          <cell r="G3">
            <v>43628.710000000014</v>
          </cell>
        </row>
      </sheetData>
      <sheetData sheetId="2">
        <row r="3">
          <cell r="G3">
            <v>7956.9600000000009</v>
          </cell>
        </row>
      </sheetData>
      <sheetData sheetId="3">
        <row r="3">
          <cell r="H3">
            <v>0</v>
          </cell>
        </row>
      </sheetData>
      <sheetData sheetId="4">
        <row r="3">
          <cell r="H3">
            <v>0</v>
          </cell>
        </row>
      </sheetData>
      <sheetData sheetId="5">
        <row r="3">
          <cell r="G3">
            <v>0</v>
          </cell>
        </row>
      </sheetData>
      <sheetData sheetId="6">
        <row r="3">
          <cell r="H3">
            <v>66267.64</v>
          </cell>
        </row>
      </sheetData>
      <sheetData sheetId="7">
        <row r="3">
          <cell r="F3">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B9445-0CCD-4ED0-A067-7665F71C72EC}">
  <sheetPr>
    <pageSetUpPr fitToPage="1"/>
  </sheetPr>
  <dimension ref="A1:BO27"/>
  <sheetViews>
    <sheetView tabSelected="1" view="pageBreakPreview" zoomScale="85" zoomScaleNormal="85" zoomScaleSheetLayoutView="85" workbookViewId="0">
      <selection activeCell="B10" sqref="B10"/>
    </sheetView>
  </sheetViews>
  <sheetFormatPr defaultColWidth="9.28515625" defaultRowHeight="15" outlineLevelRow="1" outlineLevelCol="1" x14ac:dyDescent="0.25"/>
  <cols>
    <col min="1" max="1" width="8.5703125" style="8" customWidth="1"/>
    <col min="2" max="2" width="42.28515625" style="8" customWidth="1"/>
    <col min="3" max="3" width="28.28515625" style="8" customWidth="1"/>
    <col min="4" max="5" width="14.28515625" style="8" customWidth="1" outlineLevel="1"/>
    <col min="6" max="6" width="14.28515625" style="8" customWidth="1"/>
    <col min="7" max="7" width="13.7109375" style="8" customWidth="1" outlineLevel="1"/>
    <col min="8" max="8" width="13.140625" style="8" customWidth="1" outlineLevel="1"/>
    <col min="9" max="9" width="16.28515625" style="8" customWidth="1"/>
    <col min="10" max="10" width="14.7109375" style="8" customWidth="1" outlineLevel="1"/>
    <col min="11" max="11" width="18" style="8" customWidth="1" outlineLevel="1"/>
    <col min="12" max="12" width="17.28515625" style="8" customWidth="1"/>
    <col min="13" max="13" width="16.28515625" style="8" customWidth="1" outlineLevel="1"/>
    <col min="14" max="14" width="16.85546875" style="8" customWidth="1" outlineLevel="1"/>
    <col min="15" max="15" width="17.28515625" style="8" customWidth="1"/>
    <col min="16" max="17" width="14.28515625" style="8" customWidth="1" outlineLevel="1"/>
    <col min="18" max="18" width="17.140625" style="8" customWidth="1"/>
    <col min="19" max="19" width="87" style="79" customWidth="1"/>
    <col min="20" max="63" width="13.28515625" style="1" customWidth="1"/>
    <col min="64" max="67" width="9.28515625" style="1"/>
    <col min="68" max="16384" width="9.28515625" style="8"/>
  </cols>
  <sheetData>
    <row r="1" spans="1:20" ht="51" x14ac:dyDescent="0.25">
      <c r="S1" s="77" t="s">
        <v>92</v>
      </c>
    </row>
    <row r="2" spans="1:20" s="1" customFormat="1" ht="49.15" customHeight="1" x14ac:dyDescent="0.25">
      <c r="A2" s="218" t="s">
        <v>11</v>
      </c>
      <c r="B2" s="219"/>
      <c r="C2" s="219"/>
      <c r="D2" s="219"/>
      <c r="E2" s="219"/>
      <c r="F2" s="219"/>
      <c r="G2" s="219"/>
      <c r="H2" s="219"/>
      <c r="I2" s="219"/>
      <c r="J2" s="219"/>
      <c r="K2" s="219"/>
      <c r="L2" s="219"/>
      <c r="M2" s="219"/>
      <c r="N2" s="219"/>
      <c r="O2" s="219"/>
      <c r="P2" s="219"/>
      <c r="Q2" s="219"/>
      <c r="R2" s="219"/>
      <c r="S2" s="219"/>
    </row>
    <row r="3" spans="1:20" s="1" customFormat="1" ht="22.5" customHeight="1" x14ac:dyDescent="0.25">
      <c r="A3" s="220" t="s">
        <v>0</v>
      </c>
      <c r="B3" s="220" t="s">
        <v>1</v>
      </c>
      <c r="C3" s="2" t="s">
        <v>2</v>
      </c>
      <c r="D3" s="207">
        <v>2024</v>
      </c>
      <c r="E3" s="208"/>
      <c r="F3" s="209"/>
      <c r="G3" s="207">
        <v>2025</v>
      </c>
      <c r="H3" s="208"/>
      <c r="I3" s="209"/>
      <c r="J3" s="207">
        <v>2026</v>
      </c>
      <c r="K3" s="208"/>
      <c r="L3" s="209"/>
      <c r="M3" s="207">
        <v>2027</v>
      </c>
      <c r="N3" s="208"/>
      <c r="O3" s="209"/>
      <c r="P3" s="207">
        <v>2028</v>
      </c>
      <c r="Q3" s="208"/>
      <c r="R3" s="209"/>
      <c r="S3" s="220" t="s">
        <v>3</v>
      </c>
    </row>
    <row r="4" spans="1:20" s="1" customFormat="1" ht="15.75" x14ac:dyDescent="0.25">
      <c r="A4" s="220"/>
      <c r="B4" s="220"/>
      <c r="C4" s="3" t="s">
        <v>14</v>
      </c>
      <c r="D4" s="210" t="s">
        <v>4</v>
      </c>
      <c r="E4" s="211"/>
      <c r="F4" s="212"/>
      <c r="G4" s="210" t="s">
        <v>5</v>
      </c>
      <c r="H4" s="211"/>
      <c r="I4" s="212"/>
      <c r="J4" s="210" t="s">
        <v>9</v>
      </c>
      <c r="K4" s="211"/>
      <c r="L4" s="212"/>
      <c r="M4" s="210" t="s">
        <v>12</v>
      </c>
      <c r="N4" s="211"/>
      <c r="O4" s="212"/>
      <c r="P4" s="210" t="s">
        <v>13</v>
      </c>
      <c r="Q4" s="211"/>
      <c r="R4" s="212"/>
      <c r="S4" s="220"/>
    </row>
    <row r="5" spans="1:20" s="1" customFormat="1" ht="48.75" customHeight="1" x14ac:dyDescent="0.25">
      <c r="A5" s="2"/>
      <c r="B5" s="213" t="s">
        <v>89</v>
      </c>
      <c r="C5" s="214"/>
      <c r="D5" s="16" t="s">
        <v>87</v>
      </c>
      <c r="E5" s="17" t="s">
        <v>111</v>
      </c>
      <c r="F5" s="15">
        <v>1</v>
      </c>
      <c r="G5" s="16" t="s">
        <v>87</v>
      </c>
      <c r="H5" s="17" t="s">
        <v>111</v>
      </c>
      <c r="I5" s="15">
        <v>1</v>
      </c>
      <c r="J5" s="16" t="s">
        <v>87</v>
      </c>
      <c r="K5" s="17" t="s">
        <v>111</v>
      </c>
      <c r="L5" s="15">
        <v>1</v>
      </c>
      <c r="M5" s="16" t="s">
        <v>87</v>
      </c>
      <c r="N5" s="17" t="s">
        <v>111</v>
      </c>
      <c r="O5" s="15">
        <v>1</v>
      </c>
      <c r="P5" s="16" t="s">
        <v>87</v>
      </c>
      <c r="Q5" s="17" t="s">
        <v>111</v>
      </c>
      <c r="R5" s="15">
        <v>1</v>
      </c>
      <c r="S5" s="2"/>
    </row>
    <row r="6" spans="1:20" s="1" customFormat="1" ht="48" customHeight="1" x14ac:dyDescent="0.3">
      <c r="A6" s="5">
        <v>1</v>
      </c>
      <c r="B6" s="38" t="s">
        <v>15</v>
      </c>
      <c r="C6" s="87">
        <f>SUM(F6,I6,L6,O6,R6)</f>
        <v>50000</v>
      </c>
      <c r="D6" s="27">
        <f>ROUND(F6*$F$21,2)</f>
        <v>3821.23</v>
      </c>
      <c r="E6" s="28">
        <f t="shared" ref="E6:E13" si="0">ROUND(F6*$F$22,2)</f>
        <v>26178.77</v>
      </c>
      <c r="F6" s="18">
        <v>30000</v>
      </c>
      <c r="G6" s="27">
        <f t="shared" ref="G6:G13" si="1">ROUND(I6*$F$21,2)</f>
        <v>2547.4899999999998</v>
      </c>
      <c r="H6" s="28">
        <f t="shared" ref="H6:H13" si="2">ROUND(I6*$F$22,2)</f>
        <v>17452.509999999998</v>
      </c>
      <c r="I6" s="18">
        <v>20000</v>
      </c>
      <c r="J6" s="27">
        <f>ROUND(L6*$F$21,2)</f>
        <v>0</v>
      </c>
      <c r="K6" s="28">
        <f>ROUND(L6*$F$22,2)</f>
        <v>0</v>
      </c>
      <c r="L6" s="18"/>
      <c r="M6" s="27">
        <f>ROUND(O6*$F$21,2)</f>
        <v>0</v>
      </c>
      <c r="N6" s="28">
        <f>ROUND(O6*$F$22,2)</f>
        <v>0</v>
      </c>
      <c r="O6" s="18"/>
      <c r="P6" s="27">
        <f>ROUND(R6*$F$21,2)</f>
        <v>0</v>
      </c>
      <c r="Q6" s="28">
        <f>ROUND(R6*$F$22,2)</f>
        <v>0</v>
      </c>
      <c r="R6" s="18"/>
      <c r="S6" s="14" t="s">
        <v>18</v>
      </c>
    </row>
    <row r="7" spans="1:20" s="1" customFormat="1" ht="42.75" customHeight="1" x14ac:dyDescent="0.3">
      <c r="A7" s="5">
        <v>2</v>
      </c>
      <c r="B7" s="39" t="s">
        <v>16</v>
      </c>
      <c r="C7" s="87">
        <f t="shared" ref="C7:C9" si="3">SUM(F7,I7,L7,O7,R7)</f>
        <v>550000</v>
      </c>
      <c r="D7" s="27"/>
      <c r="E7" s="28">
        <f t="shared" si="0"/>
        <v>0</v>
      </c>
      <c r="F7" s="18"/>
      <c r="G7" s="27">
        <f t="shared" si="1"/>
        <v>31843.58</v>
      </c>
      <c r="H7" s="28">
        <f t="shared" si="2"/>
        <v>218156.42</v>
      </c>
      <c r="I7" s="18">
        <v>250000</v>
      </c>
      <c r="J7" s="27">
        <f>ROUND(L7*$F$21,2)</f>
        <v>28022.35</v>
      </c>
      <c r="K7" s="28">
        <f>ROUND(L7*$F$22,2)</f>
        <v>191977.65</v>
      </c>
      <c r="L7" s="18">
        <v>220000</v>
      </c>
      <c r="M7" s="27">
        <f>ROUND(O7*$F$21,2)</f>
        <v>5094.97</v>
      </c>
      <c r="N7" s="28">
        <f>ROUND(O7*$F$22,2)</f>
        <v>34905.03</v>
      </c>
      <c r="O7" s="18">
        <v>40000</v>
      </c>
      <c r="P7" s="27">
        <f>ROUND(R7*$F$21,2)</f>
        <v>5094.97</v>
      </c>
      <c r="Q7" s="28">
        <f>ROUND(R7*$F$22,2)</f>
        <v>34905.03</v>
      </c>
      <c r="R7" s="18">
        <v>40000</v>
      </c>
      <c r="S7" s="78" t="s">
        <v>19</v>
      </c>
      <c r="T7" s="4"/>
    </row>
    <row r="8" spans="1:20" s="1" customFormat="1" ht="36.75" customHeight="1" x14ac:dyDescent="0.3">
      <c r="A8" s="5">
        <v>3</v>
      </c>
      <c r="B8" s="39" t="s">
        <v>162</v>
      </c>
      <c r="C8" s="87">
        <f t="shared" si="3"/>
        <v>45000</v>
      </c>
      <c r="D8" s="27"/>
      <c r="E8" s="28">
        <f t="shared" si="0"/>
        <v>0</v>
      </c>
      <c r="F8" s="18"/>
      <c r="G8" s="27">
        <f t="shared" si="1"/>
        <v>0</v>
      </c>
      <c r="H8" s="28">
        <f t="shared" si="2"/>
        <v>0</v>
      </c>
      <c r="I8" s="18"/>
      <c r="J8" s="27">
        <f>ROUND(L8*$F$21,2)</f>
        <v>5731.84</v>
      </c>
      <c r="K8" s="28">
        <f>ROUND(L8*$F$22,2)</f>
        <v>39268.160000000003</v>
      </c>
      <c r="L8" s="18">
        <v>45000</v>
      </c>
      <c r="M8" s="27">
        <f>ROUND(O8*$F$21,2)</f>
        <v>0</v>
      </c>
      <c r="N8" s="28">
        <f>ROUND(O8*$F$22,2)</f>
        <v>0</v>
      </c>
      <c r="O8" s="18"/>
      <c r="P8" s="27">
        <f>ROUND(R8*$F$21,2)</f>
        <v>0</v>
      </c>
      <c r="Q8" s="28">
        <f>ROUND(R8*$F$22,2)</f>
        <v>0</v>
      </c>
      <c r="R8" s="18"/>
      <c r="S8" s="78" t="s">
        <v>19</v>
      </c>
    </row>
    <row r="9" spans="1:20" s="1" customFormat="1" ht="40.5" customHeight="1" x14ac:dyDescent="0.3">
      <c r="A9" s="5">
        <v>4</v>
      </c>
      <c r="B9" s="39" t="s">
        <v>6</v>
      </c>
      <c r="C9" s="87">
        <f t="shared" si="3"/>
        <v>215287.8</v>
      </c>
      <c r="D9" s="27">
        <f>ROUND(F9*$F$21,2)</f>
        <v>0</v>
      </c>
      <c r="E9" s="28">
        <f t="shared" si="0"/>
        <v>0</v>
      </c>
      <c r="F9" s="18"/>
      <c r="G9" s="27">
        <f t="shared" si="1"/>
        <v>0</v>
      </c>
      <c r="H9" s="28">
        <f t="shared" si="2"/>
        <v>0</v>
      </c>
      <c r="I9" s="18"/>
      <c r="J9" s="27">
        <f>ROUND(L9*$F$21,2)</f>
        <v>1131.6099999999999</v>
      </c>
      <c r="K9" s="28">
        <f>ROUND(L9*$F$22,2)</f>
        <v>7752.53</v>
      </c>
      <c r="L9" s="18">
        <v>8884.14</v>
      </c>
      <c r="M9" s="27">
        <f>ROUND(O9*$F$21,2)</f>
        <v>13967.55</v>
      </c>
      <c r="N9" s="28">
        <f>ROUND(O9*$F$22,2)</f>
        <v>95690</v>
      </c>
      <c r="O9" s="18">
        <v>109657.54999999999</v>
      </c>
      <c r="P9" s="27">
        <f>ROUND(R9*$F$21,2)</f>
        <v>12322.97</v>
      </c>
      <c r="Q9" s="28">
        <f>ROUND(R9*$F$22,2)</f>
        <v>84423.14</v>
      </c>
      <c r="R9" s="18">
        <v>96746.11</v>
      </c>
      <c r="S9" s="78" t="s">
        <v>19</v>
      </c>
    </row>
    <row r="10" spans="1:20" s="96" customFormat="1" ht="68.25" customHeight="1" x14ac:dyDescent="0.3">
      <c r="A10" s="90" t="s">
        <v>112</v>
      </c>
      <c r="B10" s="91" t="s">
        <v>114</v>
      </c>
      <c r="C10" s="92">
        <f>Platību_proporcijas_aprēķins!F22</f>
        <v>15899400</v>
      </c>
      <c r="D10" s="93">
        <f>ROUND(F10*$F$21,2)</f>
        <v>0</v>
      </c>
      <c r="E10" s="94">
        <f t="shared" si="0"/>
        <v>0</v>
      </c>
      <c r="F10" s="19"/>
      <c r="G10" s="93">
        <f t="shared" si="1"/>
        <v>0</v>
      </c>
      <c r="H10" s="94">
        <f t="shared" si="2"/>
        <v>0</v>
      </c>
      <c r="I10" s="19"/>
      <c r="J10" s="93">
        <f>L9/$C$9*Platību_proporcijas_aprēķins!F25</f>
        <v>116242.33367241432</v>
      </c>
      <c r="K10" s="94">
        <f>L10-J10</f>
        <v>539867.74556105828</v>
      </c>
      <c r="L10" s="19">
        <f>L9/$C$9*$C$10</f>
        <v>656110.07923347258</v>
      </c>
      <c r="M10" s="93">
        <f>O9/$C$9*Platību_proporcijas_aprēķins!F25</f>
        <v>1434787.105651133</v>
      </c>
      <c r="N10" s="94">
        <f>O10-M10</f>
        <v>6663624.6504725311</v>
      </c>
      <c r="O10" s="19">
        <f>O9/$C$9*$C$10</f>
        <v>8098411.7561236639</v>
      </c>
      <c r="P10" s="93">
        <f>R9/$C$9*Platību_proporcijas_aprēķins!F25</f>
        <v>1265850.5606764527</v>
      </c>
      <c r="Q10" s="94">
        <f>R10-P10</f>
        <v>5879027.6039664112</v>
      </c>
      <c r="R10" s="19">
        <f>R9/$C$9*$C$10</f>
        <v>7144878.1646428639</v>
      </c>
      <c r="S10" s="215" t="s">
        <v>137</v>
      </c>
      <c r="T10" s="95"/>
    </row>
    <row r="11" spans="1:20" s="96" customFormat="1" ht="44.25" customHeight="1" x14ac:dyDescent="0.3">
      <c r="A11" s="90" t="s">
        <v>113</v>
      </c>
      <c r="B11" s="91" t="s">
        <v>116</v>
      </c>
      <c r="C11" s="92">
        <f>Platību_proporcijas_aprēķins!H22</f>
        <v>7260000</v>
      </c>
      <c r="D11" s="93">
        <f>ROUND(F11*$F$21,2)</f>
        <v>0</v>
      </c>
      <c r="E11" s="94">
        <f t="shared" si="0"/>
        <v>0</v>
      </c>
      <c r="F11" s="19"/>
      <c r="G11" s="93">
        <f t="shared" si="1"/>
        <v>0</v>
      </c>
      <c r="H11" s="94">
        <f t="shared" si="2"/>
        <v>0</v>
      </c>
      <c r="I11" s="19"/>
      <c r="J11" s="93"/>
      <c r="K11" s="94">
        <f>L11</f>
        <v>299593.64348560391</v>
      </c>
      <c r="L11" s="19">
        <f>$L$9/$C$9*$C$11</f>
        <v>299593.64348560391</v>
      </c>
      <c r="M11" s="93"/>
      <c r="N11" s="94">
        <f>O11</f>
        <v>3697904.9114719923</v>
      </c>
      <c r="O11" s="19">
        <f>$O$9/$C$9*$C$11</f>
        <v>3697904.9114719923</v>
      </c>
      <c r="P11" s="93"/>
      <c r="Q11" s="94">
        <f>R11</f>
        <v>3262501.4450424039</v>
      </c>
      <c r="R11" s="19">
        <f>$R$9/$C$9*$C$11</f>
        <v>3262501.4450424039</v>
      </c>
      <c r="S11" s="216"/>
    </row>
    <row r="12" spans="1:20" s="96" customFormat="1" ht="60.75" customHeight="1" x14ac:dyDescent="0.3">
      <c r="A12" s="97" t="s">
        <v>117</v>
      </c>
      <c r="B12" s="91" t="s">
        <v>115</v>
      </c>
      <c r="C12" s="92">
        <f>Platību_proporcijas_aprēķins!G22</f>
        <v>665500</v>
      </c>
      <c r="D12" s="93">
        <f>ROUND(F12*$F$21,2)</f>
        <v>0</v>
      </c>
      <c r="E12" s="94">
        <f t="shared" si="0"/>
        <v>0</v>
      </c>
      <c r="F12" s="19"/>
      <c r="G12" s="93">
        <f t="shared" si="1"/>
        <v>0</v>
      </c>
      <c r="H12" s="94">
        <f t="shared" si="2"/>
        <v>0</v>
      </c>
      <c r="I12" s="19"/>
      <c r="J12" s="93">
        <f>L9/$C$9*Platību_proporcijas_aprēķins!G25</f>
        <v>8987.8093045681162</v>
      </c>
      <c r="K12" s="94">
        <f>L12-J12</f>
        <v>18474.941348278906</v>
      </c>
      <c r="L12" s="19">
        <f>$L$9/$C$9*$C$12</f>
        <v>27462.750652847022</v>
      </c>
      <c r="M12" s="93">
        <f>O9/$C$9*Platību_proporcijas_aprēķins!G25</f>
        <v>110937.14734415978</v>
      </c>
      <c r="N12" s="94">
        <f>O12-M12</f>
        <v>228037.46954077284</v>
      </c>
      <c r="O12" s="19">
        <f>$O$9/$C$9*$C$12</f>
        <v>338974.61688493262</v>
      </c>
      <c r="P12" s="93">
        <f>R9/$C$9*Platību_proporcijas_aprēķins!G25</f>
        <v>97875.043351272107</v>
      </c>
      <c r="Q12" s="94">
        <f>R12-P12</f>
        <v>201187.5891109482</v>
      </c>
      <c r="R12" s="19">
        <f>$R$9/$C$9*$C$12</f>
        <v>299062.63246222032</v>
      </c>
      <c r="S12" s="217"/>
    </row>
    <row r="13" spans="1:20" s="1" customFormat="1" ht="70.5" customHeight="1" x14ac:dyDescent="0.3">
      <c r="A13" s="5">
        <v>6</v>
      </c>
      <c r="B13" s="39" t="s">
        <v>76</v>
      </c>
      <c r="C13" s="87">
        <f>SUM(F13,I13,L13,O13,R13)</f>
        <v>85426</v>
      </c>
      <c r="D13" s="27"/>
      <c r="E13" s="28">
        <f t="shared" si="0"/>
        <v>0</v>
      </c>
      <c r="F13" s="20"/>
      <c r="G13" s="27">
        <f t="shared" si="1"/>
        <v>0</v>
      </c>
      <c r="H13" s="28">
        <f t="shared" si="2"/>
        <v>0</v>
      </c>
      <c r="I13" s="20"/>
      <c r="J13" s="27">
        <f>ROUND(L13*$F$21,2)</f>
        <v>0</v>
      </c>
      <c r="K13" s="28">
        <f>ROUND(L13*$F$22,2)</f>
        <v>0</v>
      </c>
      <c r="L13" s="20"/>
      <c r="M13" s="27">
        <v>20500</v>
      </c>
      <c r="N13" s="28"/>
      <c r="O13" s="20">
        <f>M13+N13</f>
        <v>20500</v>
      </c>
      <c r="P13" s="27">
        <f>inv_aprikojums!M79-M13</f>
        <v>64926</v>
      </c>
      <c r="Q13" s="28"/>
      <c r="R13" s="20">
        <f>P13+Q13</f>
        <v>64926</v>
      </c>
      <c r="S13" s="78" t="s">
        <v>20</v>
      </c>
      <c r="T13" s="6"/>
    </row>
    <row r="14" spans="1:20" s="1" customFormat="1" ht="80.25" customHeight="1" x14ac:dyDescent="0.3">
      <c r="A14" s="5">
        <v>7</v>
      </c>
      <c r="B14" s="40" t="s">
        <v>95</v>
      </c>
      <c r="C14" s="87">
        <f>SUM(F14,I14,L14,O14,R14)</f>
        <v>81983.55</v>
      </c>
      <c r="D14" s="29"/>
      <c r="E14" s="30"/>
      <c r="F14" s="32"/>
      <c r="G14" s="29"/>
      <c r="H14" s="30"/>
      <c r="I14" s="32"/>
      <c r="J14" s="29"/>
      <c r="K14" s="30"/>
      <c r="L14" s="32"/>
      <c r="M14" s="27">
        <v>20000</v>
      </c>
      <c r="N14" s="28"/>
      <c r="O14" s="20">
        <f>M14+N14</f>
        <v>20000</v>
      </c>
      <c r="P14" s="27">
        <f>inv_aprikojums!G79-M14</f>
        <v>61983.55</v>
      </c>
      <c r="Q14" s="28"/>
      <c r="R14" s="20">
        <f>P14+Q14</f>
        <v>61983.55</v>
      </c>
      <c r="S14" s="78" t="s">
        <v>20</v>
      </c>
      <c r="T14" s="6"/>
    </row>
    <row r="15" spans="1:20" s="1" customFormat="1" ht="66.75" customHeight="1" x14ac:dyDescent="0.3">
      <c r="A15" s="5">
        <v>8</v>
      </c>
      <c r="B15" s="40" t="s">
        <v>77</v>
      </c>
      <c r="C15" s="87">
        <f>Bernu_kl_aprikojums!D12</f>
        <v>522700</v>
      </c>
      <c r="D15" s="29"/>
      <c r="E15" s="30"/>
      <c r="F15" s="32"/>
      <c r="G15" s="29"/>
      <c r="H15" s="30"/>
      <c r="I15" s="32"/>
      <c r="J15" s="29"/>
      <c r="K15" s="30"/>
      <c r="L15" s="32"/>
      <c r="M15" s="29">
        <v>200000</v>
      </c>
      <c r="N15" s="30"/>
      <c r="O15" s="20">
        <f>M15+N15</f>
        <v>200000</v>
      </c>
      <c r="P15" s="29">
        <f>C15-M15</f>
        <v>322700</v>
      </c>
      <c r="Q15" s="30"/>
      <c r="R15" s="20">
        <f>P15+Q15</f>
        <v>322700</v>
      </c>
      <c r="S15" s="76" t="s">
        <v>142</v>
      </c>
      <c r="T15" s="6"/>
    </row>
    <row r="16" spans="1:20" s="1" customFormat="1" ht="40.5" customHeight="1" thickBot="1" x14ac:dyDescent="0.35">
      <c r="A16" s="5">
        <v>9</v>
      </c>
      <c r="B16" s="40" t="s">
        <v>90</v>
      </c>
      <c r="C16" s="88">
        <f>SUM(F16,I16,L16,O16,R16)</f>
        <v>1132767.52</v>
      </c>
      <c r="D16" s="29">
        <f>ROUND(F16*$F$21,2)</f>
        <v>0</v>
      </c>
      <c r="E16" s="30">
        <f>ROUND(F16*$F$22,2)</f>
        <v>0</v>
      </c>
      <c r="F16" s="21"/>
      <c r="G16" s="29">
        <f>ROUND(I16*$F$21,2)</f>
        <v>6280.71</v>
      </c>
      <c r="H16" s="30">
        <f>ROUND(I16*$F$22,2)</f>
        <v>43028.4</v>
      </c>
      <c r="I16" s="21">
        <v>49309.11</v>
      </c>
      <c r="J16" s="29">
        <f>ROUND(L16*$F$21,2)</f>
        <v>30658.17</v>
      </c>
      <c r="K16" s="30">
        <f>ROUND(L16*$F$22,2)</f>
        <v>210035.39</v>
      </c>
      <c r="L16" s="21">
        <v>240693.56</v>
      </c>
      <c r="M16" s="29">
        <v>99958.84</v>
      </c>
      <c r="N16" s="30">
        <v>352523.71</v>
      </c>
      <c r="O16" s="32">
        <f>M16+N16</f>
        <v>452482.55000000005</v>
      </c>
      <c r="P16" s="29">
        <v>29858.589999999997</v>
      </c>
      <c r="Q16" s="30">
        <v>360423.71</v>
      </c>
      <c r="R16" s="32">
        <f>P16+Q16</f>
        <v>390282.30000000005</v>
      </c>
      <c r="S16" s="75" t="s">
        <v>10</v>
      </c>
      <c r="T16" s="7"/>
    </row>
    <row r="17" spans="1:57" s="1" customFormat="1" ht="34.9" customHeight="1" thickBot="1" x14ac:dyDescent="0.35">
      <c r="A17" s="221" t="s">
        <v>7</v>
      </c>
      <c r="B17" s="222"/>
      <c r="C17" s="89">
        <f>ROUND(SUM(C6:C16),2)</f>
        <v>26508064.870000001</v>
      </c>
      <c r="D17" s="26">
        <f>ROUND(F17*$F$21,2)</f>
        <v>3821.23</v>
      </c>
      <c r="E17" s="25">
        <f>ROUND(F17*$F$22,2)</f>
        <v>26178.77</v>
      </c>
      <c r="F17" s="22">
        <f>SUM(F6:F16)</f>
        <v>30000</v>
      </c>
      <c r="G17" s="26">
        <f>ROUND(I17*$F$21,2)</f>
        <v>40671.769999999997</v>
      </c>
      <c r="H17" s="25">
        <f>ROUND(I17*$F$22,2)</f>
        <v>278637.34000000003</v>
      </c>
      <c r="I17" s="22">
        <f>SUM(I6:I16)</f>
        <v>319309.11</v>
      </c>
      <c r="J17" s="26">
        <f>ROUND(L17*$F$21,2)</f>
        <v>190774.12</v>
      </c>
      <c r="K17" s="25">
        <f>ROUND(L17*$F$22,2)</f>
        <v>1306970.06</v>
      </c>
      <c r="L17" s="22">
        <f t="shared" ref="L17:R17" si="4">SUM(L6:L16)</f>
        <v>1497744.1733719236</v>
      </c>
      <c r="M17" s="26">
        <f>SUM(M6:M16)</f>
        <v>1905245.6129952928</v>
      </c>
      <c r="N17" s="25">
        <f t="shared" si="4"/>
        <v>11072685.771485297</v>
      </c>
      <c r="O17" s="22">
        <f t="shared" si="4"/>
        <v>12977931.384480588</v>
      </c>
      <c r="P17" s="26">
        <f t="shared" si="4"/>
        <v>1860611.6840277249</v>
      </c>
      <c r="Q17" s="25">
        <f t="shared" si="4"/>
        <v>9822468.5181197636</v>
      </c>
      <c r="R17" s="37">
        <f t="shared" si="4"/>
        <v>11683080.202147489</v>
      </c>
      <c r="S17" s="36"/>
    </row>
    <row r="18" spans="1:57" s="1" customFormat="1" x14ac:dyDescent="0.25">
      <c r="A18" s="205" t="s">
        <v>8</v>
      </c>
      <c r="B18" s="206"/>
      <c r="C18" s="206"/>
      <c r="D18" s="206"/>
      <c r="E18" s="206"/>
      <c r="F18" s="206"/>
      <c r="G18" s="206"/>
      <c r="H18" s="206"/>
      <c r="I18" s="206"/>
      <c r="J18" s="206"/>
      <c r="K18" s="206"/>
      <c r="L18" s="206"/>
      <c r="M18" s="206"/>
      <c r="N18" s="206"/>
      <c r="O18" s="206"/>
      <c r="P18" s="206"/>
      <c r="Q18" s="206"/>
      <c r="R18" s="206"/>
      <c r="S18" s="206"/>
    </row>
    <row r="19" spans="1:57" s="1" customFormat="1" outlineLevel="1" x14ac:dyDescent="0.25">
      <c r="A19" s="31"/>
      <c r="B19" s="31"/>
      <c r="C19" s="31"/>
      <c r="D19" s="31"/>
      <c r="E19" s="31"/>
      <c r="F19" s="31"/>
      <c r="G19" s="31"/>
      <c r="H19" s="31"/>
      <c r="I19" s="31"/>
      <c r="J19" s="31"/>
      <c r="K19" s="31"/>
      <c r="L19" s="31"/>
      <c r="M19" s="31"/>
      <c r="N19" s="31"/>
      <c r="O19" s="31"/>
      <c r="P19" s="31"/>
      <c r="Q19" s="31"/>
      <c r="R19" s="31"/>
      <c r="S19" s="34">
        <f>R16-P16-Q16</f>
        <v>0</v>
      </c>
    </row>
    <row r="20" spans="1:57" s="1" customFormat="1" x14ac:dyDescent="0.25">
      <c r="A20" s="8"/>
      <c r="B20" s="8"/>
      <c r="C20" s="8"/>
      <c r="D20" s="8"/>
      <c r="E20" s="8"/>
      <c r="F20" s="8"/>
      <c r="G20" s="8"/>
      <c r="H20" s="8"/>
      <c r="I20" s="8"/>
      <c r="J20" s="8"/>
      <c r="K20" s="8"/>
      <c r="L20" s="8"/>
      <c r="M20" s="8"/>
      <c r="N20" s="8"/>
      <c r="O20" s="8"/>
      <c r="P20" s="8"/>
      <c r="Q20" s="8"/>
      <c r="R20" s="8"/>
      <c r="S20" s="79"/>
      <c r="AT20" s="9"/>
      <c r="AU20" s="10"/>
      <c r="AV20" s="9"/>
    </row>
    <row r="21" spans="1:57" s="1" customFormat="1" ht="69.75" x14ac:dyDescent="0.35">
      <c r="A21" s="8"/>
      <c r="B21" s="83" t="s">
        <v>88</v>
      </c>
      <c r="C21" s="80">
        <f>SUM(D17,G17,J17,M17,P17)</f>
        <v>4001124.4170230175</v>
      </c>
      <c r="D21" s="81"/>
      <c r="E21" s="81"/>
      <c r="F21" s="85">
        <f>Platību_proporcijas_aprēķins!I26</f>
        <v>0.12737430167597766</v>
      </c>
      <c r="G21" s="35"/>
      <c r="H21" s="8"/>
      <c r="I21" s="8"/>
      <c r="J21" s="8"/>
      <c r="K21" s="98"/>
      <c r="L21" s="99"/>
      <c r="M21" s="98"/>
      <c r="N21" s="100"/>
      <c r="O21" s="8"/>
      <c r="P21" s="8"/>
      <c r="Q21" s="8"/>
      <c r="R21" s="8"/>
      <c r="S21" s="79"/>
      <c r="AT21" s="9"/>
      <c r="AU21" s="10"/>
      <c r="AV21" s="9"/>
    </row>
    <row r="22" spans="1:57" s="1" customFormat="1" ht="60" customHeight="1" x14ac:dyDescent="0.35">
      <c r="A22" s="8"/>
      <c r="B22" s="84" t="s">
        <v>136</v>
      </c>
      <c r="C22" s="82">
        <f>SUM(E17,H17,K17,N17,Q17)</f>
        <v>22506940.459605061</v>
      </c>
      <c r="D22" s="81"/>
      <c r="E22" s="81"/>
      <c r="F22" s="86">
        <f>1-F21</f>
        <v>0.87262569832402237</v>
      </c>
      <c r="G22" s="35"/>
      <c r="H22" s="8"/>
      <c r="I22" s="8"/>
      <c r="J22" s="8"/>
      <c r="K22" s="8"/>
      <c r="L22" s="8"/>
      <c r="M22" s="8"/>
      <c r="N22" s="8"/>
      <c r="O22" s="8"/>
      <c r="P22" s="8"/>
      <c r="Q22" s="8"/>
      <c r="R22" s="8"/>
      <c r="S22" s="79" t="s">
        <v>17</v>
      </c>
      <c r="AT22" s="10"/>
      <c r="AU22" s="10"/>
      <c r="AV22" s="9"/>
      <c r="AW22" s="11"/>
    </row>
    <row r="23" spans="1:57" s="1" customFormat="1" x14ac:dyDescent="0.25">
      <c r="A23" s="8"/>
      <c r="B23" s="23"/>
      <c r="C23" s="24"/>
      <c r="D23" s="8"/>
      <c r="E23" s="8"/>
      <c r="F23" s="8"/>
      <c r="G23" s="8"/>
      <c r="H23" s="8"/>
      <c r="I23" s="8"/>
      <c r="J23" s="8"/>
      <c r="K23" s="8"/>
      <c r="L23" s="8"/>
      <c r="M23" s="12"/>
      <c r="N23" s="12"/>
      <c r="O23" s="12"/>
      <c r="P23" s="12"/>
      <c r="Q23" s="8"/>
      <c r="R23" s="8"/>
      <c r="S23" s="79"/>
      <c r="AT23" s="10"/>
      <c r="AU23" s="10"/>
      <c r="AV23" s="9"/>
      <c r="AW23" s="11"/>
    </row>
    <row r="24" spans="1:57" s="1" customFormat="1" x14ac:dyDescent="0.25">
      <c r="A24" s="8"/>
      <c r="B24" s="23"/>
      <c r="C24" s="24"/>
      <c r="D24" s="8"/>
      <c r="E24" s="8"/>
      <c r="F24" s="8"/>
      <c r="G24" s="8"/>
      <c r="H24" s="8"/>
      <c r="I24" s="8"/>
      <c r="J24" s="8"/>
      <c r="K24" s="8"/>
      <c r="L24" s="8"/>
      <c r="M24" s="12"/>
      <c r="N24" s="12"/>
      <c r="O24" s="12"/>
      <c r="P24" s="12"/>
      <c r="Q24" s="8"/>
      <c r="R24" s="8"/>
      <c r="S24" s="79"/>
      <c r="AT24" s="10"/>
      <c r="AU24" s="10"/>
      <c r="AV24" s="9"/>
      <c r="AW24" s="11"/>
    </row>
    <row r="25" spans="1:57" s="1" customFormat="1" x14ac:dyDescent="0.25">
      <c r="A25" s="8"/>
      <c r="B25" s="33" t="s">
        <v>91</v>
      </c>
      <c r="C25" s="8"/>
      <c r="D25" s="8"/>
      <c r="E25" s="8"/>
      <c r="F25" s="8"/>
      <c r="G25" s="8"/>
      <c r="H25" s="8"/>
      <c r="I25" s="8"/>
      <c r="J25" s="56"/>
      <c r="K25" s="8"/>
      <c r="L25" s="8"/>
      <c r="M25" s="8"/>
      <c r="N25" s="8"/>
      <c r="O25" s="8"/>
      <c r="P25" s="8"/>
      <c r="Q25" s="8"/>
      <c r="R25" s="8"/>
      <c r="S25" s="79"/>
      <c r="AT25" s="10"/>
      <c r="AU25" s="10"/>
      <c r="AV25" s="10"/>
      <c r="AW25" s="11"/>
      <c r="BE25" s="11"/>
    </row>
    <row r="26" spans="1:57" s="1" customFormat="1" ht="13.15" customHeight="1" x14ac:dyDescent="0.25">
      <c r="A26" s="8"/>
      <c r="B26" s="8"/>
      <c r="C26" s="8"/>
      <c r="D26" s="8"/>
      <c r="E26" s="33"/>
      <c r="F26" s="12"/>
      <c r="G26" s="8"/>
      <c r="H26" s="8"/>
      <c r="I26" s="8"/>
      <c r="J26" s="8"/>
      <c r="K26" s="8"/>
      <c r="L26" s="8"/>
      <c r="M26" s="8"/>
      <c r="N26" s="8"/>
      <c r="O26" s="8"/>
      <c r="P26" s="8"/>
      <c r="Q26" s="8"/>
      <c r="R26" s="8"/>
      <c r="S26" s="79"/>
      <c r="AT26" s="13"/>
    </row>
    <row r="27" spans="1:57" s="1" customFormat="1" x14ac:dyDescent="0.25">
      <c r="A27" s="8"/>
      <c r="B27" s="8"/>
      <c r="C27" s="8"/>
      <c r="D27" s="8"/>
      <c r="E27" s="8"/>
      <c r="F27" s="8"/>
      <c r="G27" s="8"/>
      <c r="H27" s="8"/>
      <c r="I27" s="8"/>
      <c r="J27" s="8"/>
      <c r="K27" s="8"/>
      <c r="L27" s="8"/>
      <c r="M27" s="8"/>
      <c r="N27" s="8"/>
      <c r="O27" s="8"/>
      <c r="P27" s="8"/>
      <c r="Q27" s="8"/>
      <c r="R27" s="8"/>
      <c r="S27" s="79"/>
      <c r="AT27" s="13"/>
    </row>
  </sheetData>
  <mergeCells count="18">
    <mergeCell ref="A2:S2"/>
    <mergeCell ref="A3:A4"/>
    <mergeCell ref="B3:B4"/>
    <mergeCell ref="S3:S4"/>
    <mergeCell ref="A17:B17"/>
    <mergeCell ref="A18:S18"/>
    <mergeCell ref="D3:F3"/>
    <mergeCell ref="D4:F4"/>
    <mergeCell ref="J3:L3"/>
    <mergeCell ref="J4:L4"/>
    <mergeCell ref="P3:R3"/>
    <mergeCell ref="P4:R4"/>
    <mergeCell ref="B5:C5"/>
    <mergeCell ref="G3:I3"/>
    <mergeCell ref="M3:O3"/>
    <mergeCell ref="G4:I4"/>
    <mergeCell ref="M4:O4"/>
    <mergeCell ref="S10:S12"/>
  </mergeCells>
  <pageMargins left="0.7" right="0.7" top="0.75" bottom="0.75" header="0.3" footer="0.3"/>
  <pageSetup paperSize="9"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69D9B-B6AF-478A-899A-5A6E19F3C7D9}">
  <dimension ref="A1:AOV83"/>
  <sheetViews>
    <sheetView view="pageBreakPreview" topLeftCell="A15" zoomScale="67" zoomScaleNormal="85" zoomScaleSheetLayoutView="85" workbookViewId="0">
      <selection activeCell="J88" sqref="J88"/>
    </sheetView>
  </sheetViews>
  <sheetFormatPr defaultColWidth="8.7109375" defaultRowHeight="15.75" x14ac:dyDescent="0.25"/>
  <cols>
    <col min="1" max="1" width="8.7109375" style="62"/>
    <col min="2" max="2" width="25.28515625" style="107" customWidth="1"/>
    <col min="3" max="3" width="3.28515625" style="42" customWidth="1"/>
    <col min="4" max="4" width="28.28515625" style="62" customWidth="1"/>
    <col min="5" max="5" width="10" style="42" customWidth="1"/>
    <col min="6" max="6" width="9.28515625" style="42" customWidth="1"/>
    <col min="7" max="7" width="17.28515625" style="42" customWidth="1"/>
    <col min="8" max="8" width="5.28515625" style="62" customWidth="1"/>
    <col min="9" max="9" width="4.42578125" style="42" customWidth="1"/>
    <col min="10" max="10" width="38.85546875" style="62" customWidth="1"/>
    <col min="11" max="11" width="10.28515625" style="42" customWidth="1"/>
    <col min="12" max="12" width="9.28515625" style="42" customWidth="1"/>
    <col min="13" max="13" width="17" style="42" customWidth="1"/>
    <col min="14" max="16384" width="8.7109375" style="62"/>
  </cols>
  <sheetData>
    <row r="1" spans="1:1088" ht="55.5" customHeight="1" x14ac:dyDescent="0.25">
      <c r="J1" s="223" t="s">
        <v>93</v>
      </c>
      <c r="K1" s="224"/>
      <c r="L1" s="224"/>
      <c r="M1" s="224"/>
    </row>
    <row r="2" spans="1:1088" x14ac:dyDescent="0.25">
      <c r="B2" s="101" t="s">
        <v>21</v>
      </c>
    </row>
    <row r="3" spans="1:1088" x14ac:dyDescent="0.25">
      <c r="B3" s="101" t="s">
        <v>22</v>
      </c>
    </row>
    <row r="5" spans="1:1088" s="115" customFormat="1" ht="18.75" x14ac:dyDescent="0.25">
      <c r="C5" s="116" t="s">
        <v>23</v>
      </c>
      <c r="E5" s="117"/>
      <c r="F5" s="117"/>
      <c r="G5" s="117"/>
      <c r="I5" s="117"/>
      <c r="J5" s="116" t="s">
        <v>161</v>
      </c>
      <c r="K5" s="117"/>
      <c r="L5" s="117"/>
      <c r="M5" s="117"/>
    </row>
    <row r="6" spans="1:1088" ht="33.75" customHeight="1" x14ac:dyDescent="0.25">
      <c r="B6" s="102" t="s">
        <v>24</v>
      </c>
      <c r="C6" s="44"/>
      <c r="D6" s="43" t="s">
        <v>25</v>
      </c>
      <c r="E6" s="44" t="s">
        <v>26</v>
      </c>
      <c r="F6" s="44" t="s">
        <v>27</v>
      </c>
      <c r="G6" s="44" t="s">
        <v>28</v>
      </c>
      <c r="H6" s="44"/>
      <c r="I6" s="44"/>
      <c r="J6" s="44" t="s">
        <v>29</v>
      </c>
      <c r="K6" s="44" t="s">
        <v>26</v>
      </c>
      <c r="L6" s="44" t="s">
        <v>27</v>
      </c>
      <c r="M6" s="44" t="s">
        <v>28</v>
      </c>
    </row>
    <row r="7" spans="1:1088" s="108" customFormat="1" ht="33.75" customHeight="1" x14ac:dyDescent="0.25">
      <c r="A7" s="62"/>
      <c r="B7" s="225" t="s">
        <v>30</v>
      </c>
      <c r="C7" s="226"/>
      <c r="D7" s="226"/>
      <c r="E7" s="226"/>
      <c r="F7" s="226"/>
      <c r="G7" s="226"/>
      <c r="H7" s="226"/>
      <c r="I7" s="226"/>
      <c r="J7" s="226"/>
      <c r="K7" s="226"/>
      <c r="L7" s="226"/>
      <c r="M7" s="227"/>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c r="BB7" s="62"/>
      <c r="BC7" s="62"/>
      <c r="BD7" s="62"/>
      <c r="BE7" s="62"/>
      <c r="BF7" s="62"/>
      <c r="BG7" s="62"/>
      <c r="BH7" s="62"/>
      <c r="BI7" s="62"/>
      <c r="BJ7" s="62"/>
      <c r="BK7" s="62"/>
      <c r="BL7" s="62"/>
      <c r="BM7" s="62"/>
      <c r="BN7" s="62"/>
      <c r="BO7" s="62"/>
      <c r="BP7" s="62"/>
      <c r="BQ7" s="62"/>
      <c r="BR7" s="62"/>
      <c r="BS7" s="62"/>
      <c r="BT7" s="62"/>
      <c r="BU7" s="62"/>
      <c r="BV7" s="62"/>
      <c r="BW7" s="62"/>
      <c r="BX7" s="62"/>
      <c r="BY7" s="62"/>
      <c r="BZ7" s="62"/>
      <c r="CA7" s="62"/>
      <c r="CB7" s="62"/>
      <c r="CC7" s="62"/>
      <c r="CD7" s="62"/>
      <c r="CE7" s="62"/>
      <c r="CF7" s="62"/>
      <c r="CG7" s="62"/>
      <c r="CH7" s="62"/>
      <c r="CI7" s="62"/>
      <c r="CJ7" s="62"/>
      <c r="CK7" s="62"/>
      <c r="CL7" s="62"/>
      <c r="CM7" s="62"/>
      <c r="CN7" s="62"/>
      <c r="CO7" s="62"/>
      <c r="CP7" s="62"/>
      <c r="CQ7" s="62"/>
      <c r="CR7" s="62"/>
      <c r="CS7" s="62"/>
      <c r="CT7" s="62"/>
      <c r="CU7" s="62"/>
      <c r="CV7" s="62"/>
      <c r="CW7" s="62"/>
      <c r="CX7" s="62"/>
      <c r="CY7" s="62"/>
      <c r="CZ7" s="62"/>
      <c r="DA7" s="62"/>
      <c r="DB7" s="62"/>
      <c r="DC7" s="62"/>
      <c r="DD7" s="62"/>
      <c r="DE7" s="62"/>
      <c r="DF7" s="62"/>
      <c r="DG7" s="62"/>
      <c r="DH7" s="62"/>
      <c r="DI7" s="62"/>
      <c r="DJ7" s="62"/>
      <c r="DK7" s="62"/>
      <c r="DL7" s="62"/>
      <c r="DM7" s="62"/>
      <c r="DN7" s="62"/>
      <c r="DO7" s="62"/>
      <c r="DP7" s="62"/>
      <c r="DQ7" s="62"/>
      <c r="DR7" s="62"/>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c r="EX7" s="62"/>
      <c r="EY7" s="62"/>
      <c r="EZ7" s="62"/>
      <c r="FA7" s="62"/>
      <c r="FB7" s="62"/>
      <c r="FC7" s="62"/>
      <c r="FD7" s="62"/>
      <c r="FE7" s="62"/>
      <c r="FF7" s="62"/>
      <c r="FG7" s="62"/>
      <c r="FH7" s="62"/>
      <c r="FI7" s="62"/>
      <c r="FJ7" s="62"/>
      <c r="FK7" s="62"/>
      <c r="FL7" s="62"/>
      <c r="FM7" s="62"/>
      <c r="FN7" s="62"/>
      <c r="FO7" s="62"/>
      <c r="FP7" s="62"/>
      <c r="FQ7" s="62"/>
      <c r="FR7" s="62"/>
      <c r="FS7" s="62"/>
      <c r="FT7" s="62"/>
      <c r="FU7" s="62"/>
      <c r="FV7" s="62"/>
      <c r="FW7" s="62"/>
      <c r="FX7" s="62"/>
      <c r="FY7" s="62"/>
      <c r="FZ7" s="62"/>
      <c r="GA7" s="62"/>
      <c r="GB7" s="62"/>
      <c r="GC7" s="62"/>
      <c r="GD7" s="62"/>
      <c r="GE7" s="62"/>
      <c r="GF7" s="62"/>
      <c r="GG7" s="62"/>
      <c r="GH7" s="62"/>
      <c r="GI7" s="62"/>
      <c r="GJ7" s="62"/>
      <c r="GK7" s="62"/>
      <c r="GL7" s="62"/>
      <c r="GM7" s="62"/>
      <c r="GN7" s="62"/>
      <c r="GO7" s="62"/>
      <c r="GP7" s="62"/>
      <c r="GQ7" s="62"/>
      <c r="GR7" s="62"/>
      <c r="GS7" s="62"/>
      <c r="GT7" s="62"/>
      <c r="GU7" s="62"/>
      <c r="GV7" s="62"/>
      <c r="GW7" s="62"/>
      <c r="GX7" s="62"/>
      <c r="GY7" s="62"/>
      <c r="GZ7" s="62"/>
      <c r="HA7" s="62"/>
      <c r="HB7" s="62"/>
      <c r="HC7" s="62"/>
      <c r="HD7" s="62"/>
      <c r="HE7" s="62"/>
      <c r="HF7" s="62"/>
      <c r="HG7" s="62"/>
      <c r="HH7" s="62"/>
      <c r="HI7" s="62"/>
      <c r="HJ7" s="62"/>
      <c r="HK7" s="62"/>
      <c r="HL7" s="62"/>
      <c r="HM7" s="62"/>
      <c r="HN7" s="62"/>
      <c r="HO7" s="62"/>
      <c r="HP7" s="62"/>
      <c r="HQ7" s="62"/>
      <c r="HR7" s="62"/>
      <c r="HS7" s="62"/>
      <c r="HT7" s="62"/>
      <c r="HU7" s="62"/>
      <c r="HV7" s="62"/>
      <c r="HW7" s="62"/>
      <c r="HX7" s="62"/>
      <c r="HY7" s="62"/>
      <c r="HZ7" s="62"/>
      <c r="IA7" s="62"/>
      <c r="IB7" s="62"/>
      <c r="IC7" s="62"/>
      <c r="ID7" s="62"/>
      <c r="IE7" s="62"/>
      <c r="IF7" s="62"/>
      <c r="IG7" s="62"/>
      <c r="IH7" s="62"/>
      <c r="II7" s="62"/>
      <c r="IJ7" s="62"/>
      <c r="IK7" s="62"/>
      <c r="IL7" s="62"/>
      <c r="IM7" s="62"/>
      <c r="IN7" s="62"/>
      <c r="IO7" s="62"/>
      <c r="IP7" s="62"/>
      <c r="IQ7" s="62"/>
      <c r="IR7" s="62"/>
      <c r="IS7" s="62"/>
      <c r="IT7" s="62"/>
      <c r="IU7" s="62"/>
      <c r="IV7" s="62"/>
      <c r="IW7" s="62"/>
      <c r="IX7" s="62"/>
      <c r="IY7" s="62"/>
      <c r="IZ7" s="62"/>
      <c r="JA7" s="62"/>
      <c r="JB7" s="62"/>
      <c r="JC7" s="62"/>
      <c r="JD7" s="62"/>
      <c r="JE7" s="62"/>
      <c r="JF7" s="62"/>
      <c r="JG7" s="62"/>
      <c r="JH7" s="62"/>
      <c r="JI7" s="62"/>
      <c r="JJ7" s="62"/>
      <c r="JK7" s="62"/>
      <c r="JL7" s="62"/>
      <c r="JM7" s="62"/>
      <c r="JN7" s="62"/>
      <c r="JO7" s="62"/>
      <c r="JP7" s="62"/>
      <c r="JQ7" s="62"/>
      <c r="JR7" s="62"/>
      <c r="JS7" s="62"/>
      <c r="JT7" s="62"/>
      <c r="JU7" s="62"/>
      <c r="JV7" s="62"/>
      <c r="JW7" s="62"/>
      <c r="JX7" s="62"/>
      <c r="JY7" s="62"/>
      <c r="JZ7" s="62"/>
      <c r="KA7" s="62"/>
      <c r="KB7" s="62"/>
      <c r="KC7" s="62"/>
      <c r="KD7" s="62"/>
      <c r="KE7" s="62"/>
      <c r="KF7" s="62"/>
      <c r="KG7" s="62"/>
      <c r="KH7" s="62"/>
      <c r="KI7" s="62"/>
      <c r="KJ7" s="62"/>
      <c r="KK7" s="62"/>
      <c r="KL7" s="62"/>
      <c r="KM7" s="62"/>
      <c r="KN7" s="62"/>
      <c r="KO7" s="62"/>
      <c r="KP7" s="62"/>
      <c r="KQ7" s="62"/>
      <c r="KR7" s="62"/>
      <c r="KS7" s="62"/>
      <c r="KT7" s="62"/>
      <c r="KU7" s="62"/>
      <c r="KV7" s="62"/>
      <c r="KW7" s="62"/>
      <c r="KX7" s="62"/>
      <c r="KY7" s="62"/>
      <c r="KZ7" s="62"/>
      <c r="LA7" s="62"/>
      <c r="LB7" s="62"/>
      <c r="LC7" s="62"/>
      <c r="LD7" s="62"/>
      <c r="LE7" s="62"/>
      <c r="LF7" s="62"/>
      <c r="LG7" s="62"/>
      <c r="LH7" s="62"/>
      <c r="LI7" s="62"/>
      <c r="LJ7" s="62"/>
      <c r="LK7" s="62"/>
      <c r="LL7" s="62"/>
      <c r="LM7" s="62"/>
      <c r="LN7" s="62"/>
      <c r="LO7" s="62"/>
      <c r="LP7" s="62"/>
      <c r="LQ7" s="62"/>
      <c r="LR7" s="62"/>
      <c r="LS7" s="62"/>
      <c r="LT7" s="62"/>
      <c r="LU7" s="62"/>
      <c r="LV7" s="62"/>
      <c r="LW7" s="62"/>
      <c r="LX7" s="62"/>
      <c r="LY7" s="62"/>
      <c r="LZ7" s="62"/>
      <c r="MA7" s="62"/>
      <c r="MB7" s="62"/>
      <c r="MC7" s="62"/>
      <c r="MD7" s="62"/>
      <c r="ME7" s="62"/>
      <c r="MF7" s="62"/>
      <c r="MG7" s="62"/>
      <c r="MH7" s="62"/>
      <c r="MI7" s="62"/>
      <c r="MJ7" s="62"/>
      <c r="MK7" s="62"/>
      <c r="ML7" s="62"/>
      <c r="MM7" s="62"/>
      <c r="MN7" s="62"/>
      <c r="MO7" s="62"/>
      <c r="MP7" s="62"/>
      <c r="MQ7" s="62"/>
      <c r="MR7" s="62"/>
      <c r="MS7" s="62"/>
      <c r="MT7" s="62"/>
      <c r="MU7" s="62"/>
      <c r="MV7" s="62"/>
      <c r="MW7" s="62"/>
      <c r="MX7" s="62"/>
      <c r="MY7" s="62"/>
      <c r="MZ7" s="62"/>
      <c r="NA7" s="62"/>
      <c r="NB7" s="62"/>
      <c r="NC7" s="62"/>
      <c r="ND7" s="62"/>
      <c r="NE7" s="62"/>
      <c r="NF7" s="62"/>
      <c r="NG7" s="62"/>
      <c r="NH7" s="62"/>
      <c r="NI7" s="62"/>
      <c r="NJ7" s="62"/>
      <c r="NK7" s="62"/>
      <c r="NL7" s="62"/>
      <c r="NM7" s="62"/>
      <c r="NN7" s="62"/>
      <c r="NO7" s="62"/>
      <c r="NP7" s="62"/>
      <c r="NQ7" s="62"/>
      <c r="NR7" s="62"/>
      <c r="NS7" s="62"/>
      <c r="NT7" s="62"/>
      <c r="NU7" s="62"/>
      <c r="NV7" s="62"/>
      <c r="NW7" s="62"/>
      <c r="NX7" s="62"/>
      <c r="NY7" s="62"/>
      <c r="NZ7" s="62"/>
      <c r="OA7" s="62"/>
      <c r="OB7" s="62"/>
      <c r="OC7" s="62"/>
      <c r="OD7" s="62"/>
      <c r="OE7" s="62"/>
      <c r="OF7" s="62"/>
      <c r="OG7" s="62"/>
      <c r="OH7" s="62"/>
      <c r="OI7" s="62"/>
      <c r="OJ7" s="62"/>
      <c r="OK7" s="62"/>
      <c r="OL7" s="62"/>
      <c r="OM7" s="62"/>
      <c r="ON7" s="62"/>
      <c r="OO7" s="62"/>
      <c r="OP7" s="62"/>
      <c r="OQ7" s="62"/>
      <c r="OR7" s="62"/>
      <c r="OS7" s="62"/>
      <c r="OT7" s="62"/>
      <c r="OU7" s="62"/>
      <c r="OV7" s="62"/>
      <c r="OW7" s="62"/>
      <c r="OX7" s="62"/>
      <c r="OY7" s="62"/>
      <c r="OZ7" s="62"/>
      <c r="PA7" s="62"/>
      <c r="PB7" s="62"/>
      <c r="PC7" s="62"/>
      <c r="PD7" s="62"/>
      <c r="PE7" s="62"/>
      <c r="PF7" s="62"/>
      <c r="PG7" s="62"/>
      <c r="PH7" s="62"/>
      <c r="PI7" s="62"/>
      <c r="PJ7" s="62"/>
      <c r="PK7" s="62"/>
      <c r="PL7" s="62"/>
      <c r="PM7" s="62"/>
      <c r="PN7" s="62"/>
      <c r="PO7" s="62"/>
      <c r="PP7" s="62"/>
      <c r="PQ7" s="62"/>
      <c r="PR7" s="62"/>
      <c r="PS7" s="62"/>
      <c r="PT7" s="62"/>
      <c r="PU7" s="62"/>
      <c r="PV7" s="62"/>
      <c r="PW7" s="62"/>
      <c r="PX7" s="62"/>
      <c r="PY7" s="62"/>
      <c r="PZ7" s="62"/>
      <c r="QA7" s="62"/>
      <c r="QB7" s="62"/>
      <c r="QC7" s="62"/>
      <c r="QD7" s="62"/>
      <c r="QE7" s="62"/>
      <c r="QF7" s="62"/>
      <c r="QG7" s="62"/>
      <c r="QH7" s="62"/>
      <c r="QI7" s="62"/>
      <c r="QJ7" s="62"/>
      <c r="QK7" s="62"/>
      <c r="QL7" s="62"/>
      <c r="QM7" s="62"/>
      <c r="QN7" s="62"/>
      <c r="QO7" s="62"/>
      <c r="QP7" s="62"/>
      <c r="QQ7" s="62"/>
      <c r="QR7" s="62"/>
      <c r="QS7" s="62"/>
      <c r="QT7" s="62"/>
      <c r="QU7" s="62"/>
      <c r="QV7" s="62"/>
      <c r="QW7" s="62"/>
      <c r="QX7" s="62"/>
      <c r="QY7" s="62"/>
      <c r="QZ7" s="62"/>
      <c r="RA7" s="62"/>
      <c r="RB7" s="62"/>
      <c r="RC7" s="62"/>
      <c r="RD7" s="62"/>
      <c r="RE7" s="62"/>
      <c r="RF7" s="62"/>
      <c r="RG7" s="62"/>
      <c r="RH7" s="62"/>
      <c r="RI7" s="62"/>
      <c r="RJ7" s="62"/>
      <c r="RK7" s="62"/>
      <c r="RL7" s="62"/>
      <c r="RM7" s="62"/>
      <c r="RN7" s="62"/>
      <c r="RO7" s="62"/>
      <c r="RP7" s="62"/>
      <c r="RQ7" s="62"/>
      <c r="RR7" s="62"/>
      <c r="RS7" s="62"/>
      <c r="RT7" s="62"/>
      <c r="RU7" s="62"/>
      <c r="RV7" s="62"/>
      <c r="RW7" s="62"/>
      <c r="RX7" s="62"/>
      <c r="RY7" s="62"/>
      <c r="RZ7" s="62"/>
      <c r="SA7" s="62"/>
      <c r="SB7" s="62"/>
      <c r="SC7" s="62"/>
      <c r="SD7" s="62"/>
      <c r="SE7" s="62"/>
      <c r="SF7" s="62"/>
      <c r="SG7" s="62"/>
      <c r="SH7" s="62"/>
      <c r="SI7" s="62"/>
      <c r="SJ7" s="62"/>
      <c r="SK7" s="62"/>
      <c r="SL7" s="62"/>
      <c r="SM7" s="62"/>
      <c r="SN7" s="62"/>
      <c r="SO7" s="62"/>
      <c r="SP7" s="62"/>
      <c r="SQ7" s="62"/>
      <c r="SR7" s="62"/>
      <c r="SS7" s="62"/>
      <c r="ST7" s="62"/>
      <c r="SU7" s="62"/>
      <c r="SV7" s="62"/>
      <c r="SW7" s="62"/>
      <c r="SX7" s="62"/>
      <c r="SY7" s="62"/>
      <c r="SZ7" s="62"/>
      <c r="TA7" s="62"/>
      <c r="TB7" s="62"/>
      <c r="TC7" s="62"/>
      <c r="TD7" s="62"/>
      <c r="TE7" s="62"/>
      <c r="TF7" s="62"/>
      <c r="TG7" s="62"/>
      <c r="TH7" s="62"/>
      <c r="TI7" s="62"/>
      <c r="TJ7" s="62"/>
      <c r="TK7" s="62"/>
      <c r="TL7" s="62"/>
      <c r="TM7" s="62"/>
      <c r="TN7" s="62"/>
      <c r="TO7" s="62"/>
      <c r="TP7" s="62"/>
      <c r="TQ7" s="62"/>
      <c r="TR7" s="62"/>
      <c r="TS7" s="62"/>
      <c r="TT7" s="62"/>
      <c r="TU7" s="62"/>
      <c r="TV7" s="62"/>
      <c r="TW7" s="62"/>
      <c r="TX7" s="62"/>
      <c r="TY7" s="62"/>
      <c r="TZ7" s="62"/>
      <c r="UA7" s="62"/>
      <c r="UB7" s="62"/>
      <c r="UC7" s="62"/>
      <c r="UD7" s="62"/>
      <c r="UE7" s="62"/>
      <c r="UF7" s="62"/>
      <c r="UG7" s="62"/>
      <c r="UH7" s="62"/>
      <c r="UI7" s="62"/>
      <c r="UJ7" s="62"/>
      <c r="UK7" s="62"/>
      <c r="UL7" s="62"/>
      <c r="UM7" s="62"/>
      <c r="UN7" s="62"/>
      <c r="UO7" s="62"/>
      <c r="UP7" s="62"/>
      <c r="UQ7" s="62"/>
      <c r="UR7" s="62"/>
      <c r="US7" s="62"/>
      <c r="UT7" s="62"/>
      <c r="UU7" s="62"/>
      <c r="UV7" s="62"/>
      <c r="UW7" s="62"/>
      <c r="UX7" s="62"/>
      <c r="UY7" s="62"/>
      <c r="UZ7" s="62"/>
      <c r="VA7" s="62"/>
      <c r="VB7" s="62"/>
      <c r="VC7" s="62"/>
      <c r="VD7" s="62"/>
      <c r="VE7" s="62"/>
      <c r="VF7" s="62"/>
      <c r="VG7" s="62"/>
      <c r="VH7" s="62"/>
      <c r="VI7" s="62"/>
      <c r="VJ7" s="62"/>
      <c r="VK7" s="62"/>
      <c r="VL7" s="62"/>
      <c r="VM7" s="62"/>
      <c r="VN7" s="62"/>
      <c r="VO7" s="62"/>
      <c r="VP7" s="62"/>
      <c r="VQ7" s="62"/>
      <c r="VR7" s="62"/>
      <c r="VS7" s="62"/>
      <c r="VT7" s="62"/>
      <c r="VU7" s="62"/>
      <c r="VV7" s="62"/>
      <c r="VW7" s="62"/>
      <c r="VX7" s="62"/>
      <c r="VY7" s="62"/>
      <c r="VZ7" s="62"/>
      <c r="WA7" s="62"/>
      <c r="WB7" s="62"/>
      <c r="WC7" s="62"/>
      <c r="WD7" s="62"/>
      <c r="WE7" s="62"/>
      <c r="WF7" s="62"/>
      <c r="WG7" s="62"/>
      <c r="WH7" s="62"/>
      <c r="WI7" s="62"/>
      <c r="WJ7" s="62"/>
      <c r="WK7" s="62"/>
      <c r="WL7" s="62"/>
      <c r="WM7" s="62"/>
      <c r="WN7" s="62"/>
      <c r="WO7" s="62"/>
      <c r="WP7" s="62"/>
      <c r="WQ7" s="62"/>
      <c r="WR7" s="62"/>
      <c r="WS7" s="62"/>
      <c r="WT7" s="62"/>
      <c r="WU7" s="62"/>
      <c r="WV7" s="62"/>
      <c r="WW7" s="62"/>
      <c r="WX7" s="62"/>
      <c r="WY7" s="62"/>
      <c r="WZ7" s="62"/>
      <c r="XA7" s="62"/>
      <c r="XB7" s="62"/>
      <c r="XC7" s="62"/>
      <c r="XD7" s="62"/>
      <c r="XE7" s="62"/>
      <c r="XF7" s="62"/>
      <c r="XG7" s="62"/>
      <c r="XH7" s="62"/>
      <c r="XI7" s="62"/>
      <c r="XJ7" s="62"/>
      <c r="XK7" s="62"/>
      <c r="XL7" s="62"/>
      <c r="XM7" s="62"/>
      <c r="XN7" s="62"/>
      <c r="XO7" s="62"/>
      <c r="XP7" s="62"/>
      <c r="XQ7" s="62"/>
      <c r="XR7" s="62"/>
      <c r="XS7" s="62"/>
      <c r="XT7" s="62"/>
      <c r="XU7" s="62"/>
      <c r="XV7" s="62"/>
      <c r="XW7" s="62"/>
      <c r="XX7" s="62"/>
      <c r="XY7" s="62"/>
      <c r="XZ7" s="62"/>
      <c r="YA7" s="62"/>
      <c r="YB7" s="62"/>
      <c r="YC7" s="62"/>
      <c r="YD7" s="62"/>
      <c r="YE7" s="62"/>
      <c r="YF7" s="62"/>
      <c r="YG7" s="62"/>
      <c r="YH7" s="62"/>
      <c r="YI7" s="62"/>
      <c r="YJ7" s="62"/>
      <c r="YK7" s="62"/>
      <c r="YL7" s="62"/>
      <c r="YM7" s="62"/>
      <c r="YN7" s="62"/>
      <c r="YO7" s="62"/>
      <c r="YP7" s="62"/>
      <c r="YQ7" s="62"/>
      <c r="YR7" s="62"/>
      <c r="YS7" s="62"/>
      <c r="YT7" s="62"/>
      <c r="YU7" s="62"/>
      <c r="YV7" s="62"/>
      <c r="YW7" s="62"/>
      <c r="YX7" s="62"/>
      <c r="YY7" s="62"/>
      <c r="YZ7" s="62"/>
      <c r="ZA7" s="62"/>
      <c r="ZB7" s="62"/>
      <c r="ZC7" s="62"/>
      <c r="ZD7" s="62"/>
      <c r="ZE7" s="62"/>
      <c r="ZF7" s="62"/>
      <c r="ZG7" s="62"/>
      <c r="ZH7" s="62"/>
      <c r="ZI7" s="62"/>
      <c r="ZJ7" s="62"/>
      <c r="ZK7" s="62"/>
      <c r="ZL7" s="62"/>
      <c r="ZM7" s="62"/>
      <c r="ZN7" s="62"/>
      <c r="ZO7" s="62"/>
      <c r="ZP7" s="62"/>
      <c r="ZQ7" s="62"/>
      <c r="ZR7" s="62"/>
      <c r="ZS7" s="62"/>
      <c r="ZT7" s="62"/>
      <c r="ZU7" s="62"/>
      <c r="ZV7" s="62"/>
      <c r="ZW7" s="62"/>
      <c r="ZX7" s="62"/>
      <c r="ZY7" s="62"/>
      <c r="ZZ7" s="62"/>
      <c r="AAA7" s="62"/>
      <c r="AAB7" s="62"/>
      <c r="AAC7" s="62"/>
      <c r="AAD7" s="62"/>
      <c r="AAE7" s="62"/>
      <c r="AAF7" s="62"/>
      <c r="AAG7" s="62"/>
      <c r="AAH7" s="62"/>
      <c r="AAI7" s="62"/>
      <c r="AAJ7" s="62"/>
      <c r="AAK7" s="62"/>
      <c r="AAL7" s="62"/>
      <c r="AAM7" s="62"/>
      <c r="AAN7" s="62"/>
      <c r="AAO7" s="62"/>
      <c r="AAP7" s="62"/>
      <c r="AAQ7" s="62"/>
      <c r="AAR7" s="62"/>
      <c r="AAS7" s="62"/>
      <c r="AAT7" s="62"/>
      <c r="AAU7" s="62"/>
      <c r="AAV7" s="62"/>
      <c r="AAW7" s="62"/>
      <c r="AAX7" s="62"/>
      <c r="AAY7" s="62"/>
      <c r="AAZ7" s="62"/>
      <c r="ABA7" s="62"/>
      <c r="ABB7" s="62"/>
      <c r="ABC7" s="62"/>
      <c r="ABD7" s="62"/>
      <c r="ABE7" s="62"/>
      <c r="ABF7" s="62"/>
      <c r="ABG7" s="62"/>
      <c r="ABH7" s="62"/>
      <c r="ABI7" s="62"/>
      <c r="ABJ7" s="62"/>
      <c r="ABK7" s="62"/>
      <c r="ABL7" s="62"/>
      <c r="ABM7" s="62"/>
      <c r="ABN7" s="62"/>
      <c r="ABO7" s="62"/>
      <c r="ABP7" s="62"/>
      <c r="ABQ7" s="62"/>
      <c r="ABR7" s="62"/>
      <c r="ABS7" s="62"/>
      <c r="ABT7" s="62"/>
      <c r="ABU7" s="62"/>
      <c r="ABV7" s="62"/>
      <c r="ABW7" s="62"/>
      <c r="ABX7" s="62"/>
      <c r="ABY7" s="62"/>
      <c r="ABZ7" s="62"/>
      <c r="ACA7" s="62"/>
      <c r="ACB7" s="62"/>
      <c r="ACC7" s="62"/>
      <c r="ACD7" s="62"/>
      <c r="ACE7" s="62"/>
      <c r="ACF7" s="62"/>
      <c r="ACG7" s="62"/>
      <c r="ACH7" s="62"/>
      <c r="ACI7" s="62"/>
      <c r="ACJ7" s="62"/>
      <c r="ACK7" s="62"/>
      <c r="ACL7" s="62"/>
      <c r="ACM7" s="62"/>
      <c r="ACN7" s="62"/>
      <c r="ACO7" s="62"/>
      <c r="ACP7" s="62"/>
      <c r="ACQ7" s="62"/>
      <c r="ACR7" s="62"/>
      <c r="ACS7" s="62"/>
      <c r="ACT7" s="62"/>
      <c r="ACU7" s="62"/>
      <c r="ACV7" s="62"/>
      <c r="ACW7" s="62"/>
      <c r="ACX7" s="62"/>
      <c r="ACY7" s="62"/>
      <c r="ACZ7" s="62"/>
      <c r="ADA7" s="62"/>
      <c r="ADB7" s="62"/>
      <c r="ADC7" s="62"/>
      <c r="ADD7" s="62"/>
      <c r="ADE7" s="62"/>
      <c r="ADF7" s="62"/>
      <c r="ADG7" s="62"/>
      <c r="ADH7" s="62"/>
      <c r="ADI7" s="62"/>
      <c r="ADJ7" s="62"/>
      <c r="ADK7" s="62"/>
      <c r="ADL7" s="62"/>
      <c r="ADM7" s="62"/>
      <c r="ADN7" s="62"/>
      <c r="ADO7" s="62"/>
      <c r="ADP7" s="62"/>
      <c r="ADQ7" s="62"/>
      <c r="ADR7" s="62"/>
      <c r="ADS7" s="62"/>
      <c r="ADT7" s="62"/>
      <c r="ADU7" s="62"/>
      <c r="ADV7" s="62"/>
      <c r="ADW7" s="62"/>
      <c r="ADX7" s="62"/>
      <c r="ADY7" s="62"/>
      <c r="ADZ7" s="62"/>
      <c r="AEA7" s="62"/>
      <c r="AEB7" s="62"/>
      <c r="AEC7" s="62"/>
      <c r="AED7" s="62"/>
      <c r="AEE7" s="62"/>
      <c r="AEF7" s="62"/>
      <c r="AEG7" s="62"/>
      <c r="AEH7" s="62"/>
      <c r="AEI7" s="62"/>
      <c r="AEJ7" s="62"/>
      <c r="AEK7" s="62"/>
      <c r="AEL7" s="62"/>
      <c r="AEM7" s="62"/>
      <c r="AEN7" s="62"/>
      <c r="AEO7" s="62"/>
      <c r="AEP7" s="62"/>
      <c r="AEQ7" s="62"/>
      <c r="AER7" s="62"/>
      <c r="AES7" s="62"/>
      <c r="AET7" s="62"/>
      <c r="AEU7" s="62"/>
      <c r="AEV7" s="62"/>
      <c r="AEW7" s="62"/>
      <c r="AEX7" s="62"/>
      <c r="AEY7" s="62"/>
      <c r="AEZ7" s="62"/>
      <c r="AFA7" s="62"/>
      <c r="AFB7" s="62"/>
      <c r="AFC7" s="62"/>
      <c r="AFD7" s="62"/>
      <c r="AFE7" s="62"/>
      <c r="AFF7" s="62"/>
      <c r="AFG7" s="62"/>
      <c r="AFH7" s="62"/>
      <c r="AFI7" s="62"/>
      <c r="AFJ7" s="62"/>
      <c r="AFK7" s="62"/>
      <c r="AFL7" s="62"/>
      <c r="AFM7" s="62"/>
      <c r="AFN7" s="62"/>
      <c r="AFO7" s="62"/>
      <c r="AFP7" s="62"/>
      <c r="AFQ7" s="62"/>
      <c r="AFR7" s="62"/>
      <c r="AFS7" s="62"/>
      <c r="AFT7" s="62"/>
      <c r="AFU7" s="62"/>
      <c r="AFV7" s="62"/>
      <c r="AFW7" s="62"/>
      <c r="AFX7" s="62"/>
      <c r="AFY7" s="62"/>
      <c r="AFZ7" s="62"/>
      <c r="AGA7" s="62"/>
      <c r="AGB7" s="62"/>
      <c r="AGC7" s="62"/>
      <c r="AGD7" s="62"/>
      <c r="AGE7" s="62"/>
      <c r="AGF7" s="62"/>
      <c r="AGG7" s="62"/>
      <c r="AGH7" s="62"/>
      <c r="AGI7" s="62"/>
      <c r="AGJ7" s="62"/>
      <c r="AGK7" s="62"/>
      <c r="AGL7" s="62"/>
      <c r="AGM7" s="62"/>
      <c r="AGN7" s="62"/>
      <c r="AGO7" s="62"/>
      <c r="AGP7" s="62"/>
      <c r="AGQ7" s="62"/>
      <c r="AGR7" s="62"/>
      <c r="AGS7" s="62"/>
      <c r="AGT7" s="62"/>
      <c r="AGU7" s="62"/>
      <c r="AGV7" s="62"/>
      <c r="AGW7" s="62"/>
      <c r="AGX7" s="62"/>
      <c r="AGY7" s="62"/>
      <c r="AGZ7" s="62"/>
      <c r="AHA7" s="62"/>
      <c r="AHB7" s="62"/>
      <c r="AHC7" s="62"/>
      <c r="AHD7" s="62"/>
      <c r="AHE7" s="62"/>
      <c r="AHF7" s="62"/>
      <c r="AHG7" s="62"/>
      <c r="AHH7" s="62"/>
      <c r="AHI7" s="62"/>
      <c r="AHJ7" s="62"/>
      <c r="AHK7" s="62"/>
      <c r="AHL7" s="62"/>
      <c r="AHM7" s="62"/>
      <c r="AHN7" s="62"/>
      <c r="AHO7" s="62"/>
      <c r="AHP7" s="62"/>
      <c r="AHQ7" s="62"/>
      <c r="AHR7" s="62"/>
      <c r="AHS7" s="62"/>
      <c r="AHT7" s="62"/>
      <c r="AHU7" s="62"/>
      <c r="AHV7" s="62"/>
      <c r="AHW7" s="62"/>
      <c r="AHX7" s="62"/>
      <c r="AHY7" s="62"/>
      <c r="AHZ7" s="62"/>
      <c r="AIA7" s="62"/>
      <c r="AIB7" s="62"/>
      <c r="AIC7" s="62"/>
      <c r="AID7" s="62"/>
      <c r="AIE7" s="62"/>
      <c r="AIF7" s="62"/>
      <c r="AIG7" s="62"/>
      <c r="AIH7" s="62"/>
      <c r="AII7" s="62"/>
      <c r="AIJ7" s="62"/>
      <c r="AIK7" s="62"/>
      <c r="AIL7" s="62"/>
      <c r="AIM7" s="62"/>
      <c r="AIN7" s="62"/>
      <c r="AIO7" s="62"/>
      <c r="AIP7" s="62"/>
      <c r="AIQ7" s="62"/>
      <c r="AIR7" s="62"/>
      <c r="AIS7" s="62"/>
      <c r="AIT7" s="62"/>
      <c r="AIU7" s="62"/>
      <c r="AIV7" s="62"/>
      <c r="AIW7" s="62"/>
      <c r="AIX7" s="62"/>
      <c r="AIY7" s="62"/>
      <c r="AIZ7" s="62"/>
      <c r="AJA7" s="62"/>
      <c r="AJB7" s="62"/>
      <c r="AJC7" s="62"/>
      <c r="AJD7" s="62"/>
      <c r="AJE7" s="62"/>
      <c r="AJF7" s="62"/>
      <c r="AJG7" s="62"/>
      <c r="AJH7" s="62"/>
      <c r="AJI7" s="62"/>
      <c r="AJJ7" s="62"/>
      <c r="AJK7" s="62"/>
      <c r="AJL7" s="62"/>
      <c r="AJM7" s="62"/>
      <c r="AJN7" s="62"/>
      <c r="AJO7" s="62"/>
      <c r="AJP7" s="62"/>
      <c r="AJQ7" s="62"/>
      <c r="AJR7" s="62"/>
      <c r="AJS7" s="62"/>
      <c r="AJT7" s="62"/>
      <c r="AJU7" s="62"/>
      <c r="AJV7" s="62"/>
      <c r="AJW7" s="62"/>
      <c r="AJX7" s="62"/>
      <c r="AJY7" s="62"/>
      <c r="AJZ7" s="62"/>
      <c r="AKA7" s="62"/>
      <c r="AKB7" s="62"/>
      <c r="AKC7" s="62"/>
      <c r="AKD7" s="62"/>
      <c r="AKE7" s="62"/>
      <c r="AKF7" s="62"/>
      <c r="AKG7" s="62"/>
      <c r="AKH7" s="62"/>
      <c r="AKI7" s="62"/>
      <c r="AKJ7" s="62"/>
      <c r="AKK7" s="62"/>
      <c r="AKL7" s="62"/>
      <c r="AKM7" s="62"/>
      <c r="AKN7" s="62"/>
      <c r="AKO7" s="62"/>
      <c r="AKP7" s="62"/>
      <c r="AKQ7" s="62"/>
      <c r="AKR7" s="62"/>
      <c r="AKS7" s="62"/>
      <c r="AKT7" s="62"/>
      <c r="AKU7" s="62"/>
      <c r="AKV7" s="62"/>
      <c r="AKW7" s="62"/>
      <c r="AKX7" s="62"/>
      <c r="AKY7" s="62"/>
      <c r="AKZ7" s="62"/>
      <c r="ALA7" s="62"/>
      <c r="ALB7" s="62"/>
      <c r="ALC7" s="62"/>
      <c r="ALD7" s="62"/>
      <c r="ALE7" s="62"/>
      <c r="ALF7" s="62"/>
      <c r="ALG7" s="62"/>
      <c r="ALH7" s="62"/>
      <c r="ALI7" s="62"/>
      <c r="ALJ7" s="62"/>
      <c r="ALK7" s="62"/>
      <c r="ALL7" s="62"/>
      <c r="ALM7" s="62"/>
      <c r="ALN7" s="62"/>
      <c r="ALO7" s="62"/>
      <c r="ALP7" s="62"/>
      <c r="ALQ7" s="62"/>
      <c r="ALR7" s="62"/>
      <c r="ALS7" s="62"/>
      <c r="ALT7" s="62"/>
      <c r="ALU7" s="62"/>
      <c r="ALV7" s="62"/>
      <c r="ALW7" s="62"/>
      <c r="ALX7" s="62"/>
      <c r="ALY7" s="62"/>
      <c r="ALZ7" s="62"/>
      <c r="AMA7" s="62"/>
      <c r="AMB7" s="62"/>
      <c r="AMC7" s="62"/>
      <c r="AMD7" s="62"/>
      <c r="AME7" s="62"/>
      <c r="AMF7" s="62"/>
      <c r="AMG7" s="62"/>
      <c r="AMH7" s="62"/>
      <c r="AMI7" s="62"/>
      <c r="AMJ7" s="62"/>
      <c r="AMK7" s="62"/>
      <c r="AML7" s="62"/>
      <c r="AMM7" s="62"/>
      <c r="AMN7" s="62"/>
      <c r="AMO7" s="62"/>
      <c r="AMP7" s="62"/>
      <c r="AMQ7" s="62"/>
      <c r="AMR7" s="62"/>
      <c r="AMS7" s="62"/>
      <c r="AMT7" s="62"/>
      <c r="AMU7" s="62"/>
      <c r="AMV7" s="62"/>
      <c r="AMW7" s="62"/>
      <c r="AMX7" s="62"/>
      <c r="AMY7" s="62"/>
      <c r="AMZ7" s="62"/>
      <c r="ANA7" s="62"/>
      <c r="ANB7" s="62"/>
      <c r="ANC7" s="62"/>
      <c r="AND7" s="62"/>
      <c r="ANE7" s="62"/>
      <c r="ANF7" s="62"/>
      <c r="ANG7" s="62"/>
      <c r="ANH7" s="62"/>
      <c r="ANI7" s="62"/>
      <c r="ANJ7" s="62"/>
      <c r="ANK7" s="62"/>
      <c r="ANL7" s="62"/>
      <c r="ANM7" s="62"/>
      <c r="ANN7" s="62"/>
      <c r="ANO7" s="62"/>
      <c r="ANP7" s="62"/>
      <c r="ANQ7" s="62"/>
      <c r="ANR7" s="62"/>
      <c r="ANS7" s="62"/>
      <c r="ANT7" s="62"/>
      <c r="ANU7" s="62"/>
      <c r="ANV7" s="62"/>
      <c r="ANW7" s="62"/>
      <c r="ANX7" s="62"/>
      <c r="ANY7" s="62"/>
      <c r="ANZ7" s="62"/>
      <c r="AOA7" s="62"/>
      <c r="AOB7" s="62"/>
      <c r="AOC7" s="62"/>
      <c r="AOD7" s="62"/>
      <c r="AOE7" s="62"/>
      <c r="AOF7" s="62"/>
      <c r="AOG7" s="62"/>
      <c r="AOH7" s="62"/>
      <c r="AOI7" s="62"/>
      <c r="AOJ7" s="62"/>
      <c r="AOK7" s="62"/>
      <c r="AOL7" s="62"/>
      <c r="AOM7" s="62"/>
      <c r="AON7" s="62"/>
      <c r="AOO7" s="62"/>
      <c r="AOP7" s="62"/>
      <c r="AOQ7" s="62"/>
      <c r="AOR7" s="62"/>
      <c r="AOS7" s="62"/>
      <c r="AOT7" s="62"/>
      <c r="AOU7" s="62"/>
      <c r="AOV7" s="62"/>
    </row>
    <row r="8" spans="1:1088" x14ac:dyDescent="0.25">
      <c r="B8" s="109"/>
      <c r="C8" s="73">
        <v>1</v>
      </c>
      <c r="D8" s="45" t="s">
        <v>31</v>
      </c>
      <c r="E8" s="46">
        <v>380</v>
      </c>
      <c r="F8" s="46">
        <v>16</v>
      </c>
      <c r="G8" s="46">
        <f>E8*F8</f>
        <v>6080</v>
      </c>
      <c r="I8" s="73">
        <v>1</v>
      </c>
      <c r="J8" s="110" t="s">
        <v>32</v>
      </c>
      <c r="K8" s="73">
        <v>2000</v>
      </c>
      <c r="L8" s="73">
        <v>2</v>
      </c>
      <c r="M8" s="73">
        <f>K8*L8</f>
        <v>4000</v>
      </c>
    </row>
    <row r="9" spans="1:1088" x14ac:dyDescent="0.25">
      <c r="B9" s="103"/>
      <c r="C9" s="46">
        <v>2</v>
      </c>
      <c r="D9" s="45" t="s">
        <v>33</v>
      </c>
      <c r="E9" s="46">
        <v>250</v>
      </c>
      <c r="F9" s="46">
        <v>15</v>
      </c>
      <c r="G9" s="46">
        <f t="shared" ref="G9:G30" si="0">E9*F9</f>
        <v>3750</v>
      </c>
      <c r="I9" s="73">
        <v>2</v>
      </c>
      <c r="J9" s="110" t="s">
        <v>34</v>
      </c>
      <c r="K9" s="73">
        <v>1200</v>
      </c>
      <c r="L9" s="73">
        <v>2</v>
      </c>
      <c r="M9" s="73">
        <f t="shared" ref="M9:M76" si="1">K9*L9</f>
        <v>2400</v>
      </c>
    </row>
    <row r="10" spans="1:1088" x14ac:dyDescent="0.25">
      <c r="B10" s="103"/>
      <c r="C10" s="46">
        <v>3</v>
      </c>
      <c r="D10" s="45" t="s">
        <v>35</v>
      </c>
      <c r="E10" s="46">
        <v>5500</v>
      </c>
      <c r="F10" s="46">
        <v>1</v>
      </c>
      <c r="G10" s="46">
        <f t="shared" si="0"/>
        <v>5500</v>
      </c>
      <c r="I10" s="73">
        <v>3</v>
      </c>
      <c r="J10" s="110" t="s">
        <v>36</v>
      </c>
      <c r="K10" s="73">
        <v>2500</v>
      </c>
      <c r="L10" s="73">
        <v>1</v>
      </c>
      <c r="M10" s="73">
        <f t="shared" si="1"/>
        <v>2500</v>
      </c>
    </row>
    <row r="11" spans="1:1088" x14ac:dyDescent="0.25">
      <c r="B11" s="103"/>
      <c r="C11" s="46">
        <v>4</v>
      </c>
      <c r="D11" s="45" t="s">
        <v>37</v>
      </c>
      <c r="E11" s="46">
        <v>350</v>
      </c>
      <c r="F11" s="46">
        <v>1</v>
      </c>
      <c r="G11" s="46">
        <f t="shared" si="0"/>
        <v>350</v>
      </c>
      <c r="I11" s="73">
        <v>4</v>
      </c>
      <c r="J11" s="110" t="s">
        <v>38</v>
      </c>
      <c r="K11" s="73">
        <v>1800</v>
      </c>
      <c r="L11" s="73">
        <v>1</v>
      </c>
      <c r="M11" s="73">
        <f t="shared" si="1"/>
        <v>1800</v>
      </c>
    </row>
    <row r="12" spans="1:1088" s="42" customFormat="1" ht="30" x14ac:dyDescent="0.25">
      <c r="B12" s="104"/>
      <c r="C12" s="46">
        <v>5</v>
      </c>
      <c r="D12" s="47" t="s">
        <v>39</v>
      </c>
      <c r="E12" s="46">
        <v>4550</v>
      </c>
      <c r="F12" s="46">
        <v>1</v>
      </c>
      <c r="G12" s="46">
        <f t="shared" si="0"/>
        <v>4550</v>
      </c>
      <c r="I12" s="73">
        <v>5</v>
      </c>
      <c r="J12" s="48" t="s">
        <v>40</v>
      </c>
      <c r="K12" s="73">
        <v>400</v>
      </c>
      <c r="L12" s="73">
        <v>16</v>
      </c>
      <c r="M12" s="73">
        <f t="shared" si="1"/>
        <v>6400</v>
      </c>
    </row>
    <row r="13" spans="1:1088" x14ac:dyDescent="0.25">
      <c r="B13" s="103"/>
      <c r="C13" s="46">
        <v>6</v>
      </c>
      <c r="D13" s="45" t="s">
        <v>41</v>
      </c>
      <c r="E13" s="46">
        <v>35</v>
      </c>
      <c r="F13" s="46">
        <v>1</v>
      </c>
      <c r="G13" s="46">
        <f t="shared" si="0"/>
        <v>35</v>
      </c>
      <c r="I13" s="73">
        <v>6</v>
      </c>
      <c r="J13" s="110" t="s">
        <v>42</v>
      </c>
      <c r="K13" s="73">
        <v>1600</v>
      </c>
      <c r="L13" s="73">
        <v>4</v>
      </c>
      <c r="M13" s="73">
        <f t="shared" si="1"/>
        <v>6400</v>
      </c>
    </row>
    <row r="14" spans="1:1088" x14ac:dyDescent="0.25">
      <c r="B14" s="103"/>
      <c r="C14" s="46">
        <v>7</v>
      </c>
      <c r="D14" s="45" t="s">
        <v>43</v>
      </c>
      <c r="E14" s="46">
        <v>30</v>
      </c>
      <c r="F14" s="46">
        <v>1</v>
      </c>
      <c r="G14" s="46">
        <f t="shared" si="0"/>
        <v>30</v>
      </c>
      <c r="I14" s="73">
        <v>7</v>
      </c>
      <c r="J14" s="110" t="s">
        <v>75</v>
      </c>
      <c r="K14" s="73">
        <v>2200</v>
      </c>
      <c r="L14" s="73">
        <v>1</v>
      </c>
      <c r="M14" s="73">
        <f t="shared" si="1"/>
        <v>2200</v>
      </c>
    </row>
    <row r="15" spans="1:1088" ht="30" x14ac:dyDescent="0.25">
      <c r="B15" s="103"/>
      <c r="C15" s="46"/>
      <c r="D15" s="45"/>
      <c r="E15" s="46"/>
      <c r="F15" s="46"/>
      <c r="G15" s="46"/>
      <c r="I15" s="73">
        <v>8</v>
      </c>
      <c r="J15" s="74" t="s">
        <v>64</v>
      </c>
      <c r="K15" s="73">
        <v>1700</v>
      </c>
      <c r="L15" s="73">
        <v>1</v>
      </c>
      <c r="M15" s="73">
        <f t="shared" si="1"/>
        <v>1700</v>
      </c>
    </row>
    <row r="16" spans="1:1088" s="108" customFormat="1" ht="30.95" customHeight="1" x14ac:dyDescent="0.25">
      <c r="A16" s="62"/>
      <c r="B16" s="225" t="s">
        <v>152</v>
      </c>
      <c r="C16" s="226"/>
      <c r="D16" s="226"/>
      <c r="E16" s="226"/>
      <c r="F16" s="226"/>
      <c r="G16" s="226"/>
      <c r="H16" s="226"/>
      <c r="I16" s="226"/>
      <c r="J16" s="226"/>
      <c r="K16" s="226"/>
      <c r="L16" s="226"/>
      <c r="M16" s="227"/>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c r="EY16" s="62"/>
      <c r="EZ16" s="62"/>
      <c r="FA16" s="62"/>
      <c r="FB16" s="62"/>
      <c r="FC16" s="62"/>
      <c r="FD16" s="62"/>
      <c r="FE16" s="62"/>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62"/>
      <c r="GF16" s="62"/>
      <c r="GG16" s="62"/>
      <c r="GH16" s="62"/>
      <c r="GI16" s="62"/>
      <c r="GJ16" s="62"/>
      <c r="GK16" s="62"/>
      <c r="GL16" s="62"/>
      <c r="GM16" s="62"/>
      <c r="GN16" s="62"/>
      <c r="GO16" s="62"/>
      <c r="GP16" s="62"/>
      <c r="GQ16" s="62"/>
      <c r="GR16" s="62"/>
      <c r="GS16" s="62"/>
      <c r="GT16" s="62"/>
      <c r="GU16" s="62"/>
      <c r="GV16" s="62"/>
      <c r="GW16" s="62"/>
      <c r="GX16" s="62"/>
      <c r="GY16" s="62"/>
      <c r="GZ16" s="62"/>
      <c r="HA16" s="62"/>
      <c r="HB16" s="62"/>
      <c r="HC16" s="62"/>
      <c r="HD16" s="62"/>
      <c r="HE16" s="62"/>
      <c r="HF16" s="62"/>
      <c r="HG16" s="62"/>
      <c r="HH16" s="62"/>
      <c r="HI16" s="62"/>
      <c r="HJ16" s="62"/>
      <c r="HK16" s="62"/>
      <c r="HL16" s="62"/>
      <c r="HM16" s="62"/>
      <c r="HN16" s="62"/>
      <c r="HO16" s="62"/>
      <c r="HP16" s="62"/>
      <c r="HQ16" s="62"/>
      <c r="HR16" s="62"/>
      <c r="HS16" s="62"/>
      <c r="HT16" s="62"/>
      <c r="HU16" s="62"/>
      <c r="HV16" s="62"/>
      <c r="HW16" s="62"/>
      <c r="HX16" s="62"/>
      <c r="HY16" s="62"/>
      <c r="HZ16" s="62"/>
      <c r="IA16" s="62"/>
      <c r="IB16" s="62"/>
      <c r="IC16" s="62"/>
      <c r="ID16" s="62"/>
      <c r="IE16" s="62"/>
      <c r="IF16" s="62"/>
      <c r="IG16" s="62"/>
      <c r="IH16" s="62"/>
      <c r="II16" s="62"/>
      <c r="IJ16" s="62"/>
      <c r="IK16" s="62"/>
      <c r="IL16" s="62"/>
      <c r="IM16" s="62"/>
      <c r="IN16" s="62"/>
      <c r="IO16" s="62"/>
      <c r="IP16" s="62"/>
      <c r="IQ16" s="62"/>
      <c r="IR16" s="62"/>
      <c r="IS16" s="62"/>
      <c r="IT16" s="62"/>
      <c r="IU16" s="62"/>
      <c r="IV16" s="62"/>
      <c r="IW16" s="62"/>
      <c r="IX16" s="62"/>
      <c r="IY16" s="62"/>
      <c r="IZ16" s="62"/>
      <c r="JA16" s="62"/>
      <c r="JB16" s="62"/>
      <c r="JC16" s="62"/>
      <c r="JD16" s="62"/>
      <c r="JE16" s="62"/>
      <c r="JF16" s="62"/>
      <c r="JG16" s="62"/>
      <c r="JH16" s="62"/>
      <c r="JI16" s="62"/>
      <c r="JJ16" s="62"/>
      <c r="JK16" s="62"/>
      <c r="JL16" s="62"/>
      <c r="JM16" s="62"/>
      <c r="JN16" s="62"/>
      <c r="JO16" s="62"/>
      <c r="JP16" s="62"/>
      <c r="JQ16" s="62"/>
      <c r="JR16" s="62"/>
      <c r="JS16" s="62"/>
      <c r="JT16" s="62"/>
      <c r="JU16" s="62"/>
      <c r="JV16" s="62"/>
      <c r="JW16" s="62"/>
      <c r="JX16" s="62"/>
      <c r="JY16" s="62"/>
      <c r="JZ16" s="62"/>
      <c r="KA16" s="62"/>
      <c r="KB16" s="62"/>
      <c r="KC16" s="62"/>
      <c r="KD16" s="62"/>
      <c r="KE16" s="62"/>
      <c r="KF16" s="62"/>
      <c r="KG16" s="62"/>
      <c r="KH16" s="62"/>
      <c r="KI16" s="62"/>
      <c r="KJ16" s="62"/>
      <c r="KK16" s="62"/>
      <c r="KL16" s="62"/>
      <c r="KM16" s="62"/>
      <c r="KN16" s="62"/>
      <c r="KO16" s="62"/>
      <c r="KP16" s="62"/>
      <c r="KQ16" s="62"/>
      <c r="KR16" s="62"/>
      <c r="KS16" s="62"/>
      <c r="KT16" s="62"/>
      <c r="KU16" s="62"/>
      <c r="KV16" s="62"/>
      <c r="KW16" s="62"/>
      <c r="KX16" s="62"/>
      <c r="KY16" s="62"/>
      <c r="KZ16" s="62"/>
      <c r="LA16" s="62"/>
      <c r="LB16" s="62"/>
      <c r="LC16" s="62"/>
      <c r="LD16" s="62"/>
      <c r="LE16" s="62"/>
      <c r="LF16" s="62"/>
      <c r="LG16" s="62"/>
      <c r="LH16" s="62"/>
      <c r="LI16" s="62"/>
      <c r="LJ16" s="62"/>
      <c r="LK16" s="62"/>
      <c r="LL16" s="62"/>
      <c r="LM16" s="62"/>
      <c r="LN16" s="62"/>
      <c r="LO16" s="62"/>
      <c r="LP16" s="62"/>
      <c r="LQ16" s="62"/>
      <c r="LR16" s="62"/>
      <c r="LS16" s="62"/>
      <c r="LT16" s="62"/>
      <c r="LU16" s="62"/>
      <c r="LV16" s="62"/>
      <c r="LW16" s="62"/>
      <c r="LX16" s="62"/>
      <c r="LY16" s="62"/>
      <c r="LZ16" s="62"/>
      <c r="MA16" s="62"/>
      <c r="MB16" s="62"/>
      <c r="MC16" s="62"/>
      <c r="MD16" s="62"/>
      <c r="ME16" s="62"/>
      <c r="MF16" s="62"/>
      <c r="MG16" s="62"/>
      <c r="MH16" s="62"/>
      <c r="MI16" s="62"/>
      <c r="MJ16" s="62"/>
      <c r="MK16" s="62"/>
      <c r="ML16" s="62"/>
      <c r="MM16" s="62"/>
      <c r="MN16" s="62"/>
      <c r="MO16" s="62"/>
      <c r="MP16" s="62"/>
      <c r="MQ16" s="62"/>
      <c r="MR16" s="62"/>
      <c r="MS16" s="62"/>
      <c r="MT16" s="62"/>
      <c r="MU16" s="62"/>
      <c r="MV16" s="62"/>
      <c r="MW16" s="62"/>
      <c r="MX16" s="62"/>
      <c r="MY16" s="62"/>
      <c r="MZ16" s="62"/>
      <c r="NA16" s="62"/>
      <c r="NB16" s="62"/>
      <c r="NC16" s="62"/>
      <c r="ND16" s="62"/>
      <c r="NE16" s="62"/>
      <c r="NF16" s="62"/>
      <c r="NG16" s="62"/>
      <c r="NH16" s="62"/>
      <c r="NI16" s="62"/>
      <c r="NJ16" s="62"/>
      <c r="NK16" s="62"/>
      <c r="NL16" s="62"/>
      <c r="NM16" s="62"/>
      <c r="NN16" s="62"/>
      <c r="NO16" s="62"/>
      <c r="NP16" s="62"/>
      <c r="NQ16" s="62"/>
      <c r="NR16" s="62"/>
      <c r="NS16" s="62"/>
      <c r="NT16" s="62"/>
      <c r="NU16" s="62"/>
      <c r="NV16" s="62"/>
      <c r="NW16" s="62"/>
      <c r="NX16" s="62"/>
      <c r="NY16" s="62"/>
      <c r="NZ16" s="62"/>
      <c r="OA16" s="62"/>
      <c r="OB16" s="62"/>
      <c r="OC16" s="62"/>
      <c r="OD16" s="62"/>
      <c r="OE16" s="62"/>
      <c r="OF16" s="62"/>
      <c r="OG16" s="62"/>
      <c r="OH16" s="62"/>
      <c r="OI16" s="62"/>
      <c r="OJ16" s="62"/>
      <c r="OK16" s="62"/>
      <c r="OL16" s="62"/>
      <c r="OM16" s="62"/>
      <c r="ON16" s="62"/>
      <c r="OO16" s="62"/>
      <c r="OP16" s="62"/>
      <c r="OQ16" s="62"/>
      <c r="OR16" s="62"/>
      <c r="OS16" s="62"/>
      <c r="OT16" s="62"/>
      <c r="OU16" s="62"/>
      <c r="OV16" s="62"/>
      <c r="OW16" s="62"/>
      <c r="OX16" s="62"/>
      <c r="OY16" s="62"/>
      <c r="OZ16" s="62"/>
      <c r="PA16" s="62"/>
      <c r="PB16" s="62"/>
      <c r="PC16" s="62"/>
      <c r="PD16" s="62"/>
      <c r="PE16" s="62"/>
      <c r="PF16" s="62"/>
      <c r="PG16" s="62"/>
      <c r="PH16" s="62"/>
      <c r="PI16" s="62"/>
      <c r="PJ16" s="62"/>
      <c r="PK16" s="62"/>
      <c r="PL16" s="62"/>
      <c r="PM16" s="62"/>
      <c r="PN16" s="62"/>
      <c r="PO16" s="62"/>
      <c r="PP16" s="62"/>
      <c r="PQ16" s="62"/>
      <c r="PR16" s="62"/>
      <c r="PS16" s="62"/>
      <c r="PT16" s="62"/>
      <c r="PU16" s="62"/>
      <c r="PV16" s="62"/>
      <c r="PW16" s="62"/>
      <c r="PX16" s="62"/>
      <c r="PY16" s="62"/>
      <c r="PZ16" s="62"/>
      <c r="QA16" s="62"/>
      <c r="QB16" s="62"/>
      <c r="QC16" s="62"/>
      <c r="QD16" s="62"/>
      <c r="QE16" s="62"/>
      <c r="QF16" s="62"/>
      <c r="QG16" s="62"/>
      <c r="QH16" s="62"/>
      <c r="QI16" s="62"/>
      <c r="QJ16" s="62"/>
      <c r="QK16" s="62"/>
      <c r="QL16" s="62"/>
      <c r="QM16" s="62"/>
      <c r="QN16" s="62"/>
      <c r="QO16" s="62"/>
      <c r="QP16" s="62"/>
      <c r="QQ16" s="62"/>
      <c r="QR16" s="62"/>
      <c r="QS16" s="62"/>
      <c r="QT16" s="62"/>
      <c r="QU16" s="62"/>
      <c r="QV16" s="62"/>
      <c r="QW16" s="62"/>
      <c r="QX16" s="62"/>
      <c r="QY16" s="62"/>
      <c r="QZ16" s="62"/>
      <c r="RA16" s="62"/>
      <c r="RB16" s="62"/>
      <c r="RC16" s="62"/>
      <c r="RD16" s="62"/>
      <c r="RE16" s="62"/>
      <c r="RF16" s="62"/>
      <c r="RG16" s="62"/>
      <c r="RH16" s="62"/>
      <c r="RI16" s="62"/>
      <c r="RJ16" s="62"/>
      <c r="RK16" s="62"/>
      <c r="RL16" s="62"/>
      <c r="RM16" s="62"/>
      <c r="RN16" s="62"/>
      <c r="RO16" s="62"/>
      <c r="RP16" s="62"/>
      <c r="RQ16" s="62"/>
      <c r="RR16" s="62"/>
      <c r="RS16" s="62"/>
      <c r="RT16" s="62"/>
      <c r="RU16" s="62"/>
      <c r="RV16" s="62"/>
      <c r="RW16" s="62"/>
      <c r="RX16" s="62"/>
      <c r="RY16" s="62"/>
      <c r="RZ16" s="62"/>
      <c r="SA16" s="62"/>
      <c r="SB16" s="62"/>
      <c r="SC16" s="62"/>
      <c r="SD16" s="62"/>
      <c r="SE16" s="62"/>
      <c r="SF16" s="62"/>
      <c r="SG16" s="62"/>
      <c r="SH16" s="62"/>
      <c r="SI16" s="62"/>
      <c r="SJ16" s="62"/>
      <c r="SK16" s="62"/>
      <c r="SL16" s="62"/>
      <c r="SM16" s="62"/>
      <c r="SN16" s="62"/>
      <c r="SO16" s="62"/>
      <c r="SP16" s="62"/>
      <c r="SQ16" s="62"/>
      <c r="SR16" s="62"/>
      <c r="SS16" s="62"/>
      <c r="ST16" s="62"/>
      <c r="SU16" s="62"/>
      <c r="SV16" s="62"/>
      <c r="SW16" s="62"/>
      <c r="SX16" s="62"/>
      <c r="SY16" s="62"/>
      <c r="SZ16" s="62"/>
      <c r="TA16" s="62"/>
      <c r="TB16" s="62"/>
      <c r="TC16" s="62"/>
      <c r="TD16" s="62"/>
      <c r="TE16" s="62"/>
      <c r="TF16" s="62"/>
      <c r="TG16" s="62"/>
      <c r="TH16" s="62"/>
      <c r="TI16" s="62"/>
      <c r="TJ16" s="62"/>
      <c r="TK16" s="62"/>
      <c r="TL16" s="62"/>
      <c r="TM16" s="62"/>
      <c r="TN16" s="62"/>
      <c r="TO16" s="62"/>
      <c r="TP16" s="62"/>
      <c r="TQ16" s="62"/>
      <c r="TR16" s="62"/>
      <c r="TS16" s="62"/>
      <c r="TT16" s="62"/>
      <c r="TU16" s="62"/>
      <c r="TV16" s="62"/>
      <c r="TW16" s="62"/>
      <c r="TX16" s="62"/>
      <c r="TY16" s="62"/>
      <c r="TZ16" s="62"/>
      <c r="UA16" s="62"/>
      <c r="UB16" s="62"/>
      <c r="UC16" s="62"/>
      <c r="UD16" s="62"/>
      <c r="UE16" s="62"/>
      <c r="UF16" s="62"/>
      <c r="UG16" s="62"/>
      <c r="UH16" s="62"/>
      <c r="UI16" s="62"/>
      <c r="UJ16" s="62"/>
      <c r="UK16" s="62"/>
      <c r="UL16" s="62"/>
      <c r="UM16" s="62"/>
      <c r="UN16" s="62"/>
      <c r="UO16" s="62"/>
      <c r="UP16" s="62"/>
      <c r="UQ16" s="62"/>
      <c r="UR16" s="62"/>
      <c r="US16" s="62"/>
      <c r="UT16" s="62"/>
      <c r="UU16" s="62"/>
      <c r="UV16" s="62"/>
      <c r="UW16" s="62"/>
      <c r="UX16" s="62"/>
      <c r="UY16" s="62"/>
      <c r="UZ16" s="62"/>
      <c r="VA16" s="62"/>
      <c r="VB16" s="62"/>
      <c r="VC16" s="62"/>
      <c r="VD16" s="62"/>
      <c r="VE16" s="62"/>
      <c r="VF16" s="62"/>
      <c r="VG16" s="62"/>
      <c r="VH16" s="62"/>
      <c r="VI16" s="62"/>
      <c r="VJ16" s="62"/>
      <c r="VK16" s="62"/>
      <c r="VL16" s="62"/>
      <c r="VM16" s="62"/>
      <c r="VN16" s="62"/>
      <c r="VO16" s="62"/>
      <c r="VP16" s="62"/>
      <c r="VQ16" s="62"/>
      <c r="VR16" s="62"/>
      <c r="VS16" s="62"/>
      <c r="VT16" s="62"/>
      <c r="VU16" s="62"/>
      <c r="VV16" s="62"/>
      <c r="VW16" s="62"/>
      <c r="VX16" s="62"/>
      <c r="VY16" s="62"/>
      <c r="VZ16" s="62"/>
      <c r="WA16" s="62"/>
      <c r="WB16" s="62"/>
      <c r="WC16" s="62"/>
      <c r="WD16" s="62"/>
      <c r="WE16" s="62"/>
      <c r="WF16" s="62"/>
      <c r="WG16" s="62"/>
      <c r="WH16" s="62"/>
      <c r="WI16" s="62"/>
      <c r="WJ16" s="62"/>
      <c r="WK16" s="62"/>
      <c r="WL16" s="62"/>
      <c r="WM16" s="62"/>
      <c r="WN16" s="62"/>
      <c r="WO16" s="62"/>
      <c r="WP16" s="62"/>
      <c r="WQ16" s="62"/>
      <c r="WR16" s="62"/>
      <c r="WS16" s="62"/>
      <c r="WT16" s="62"/>
      <c r="WU16" s="62"/>
      <c r="WV16" s="62"/>
      <c r="WW16" s="62"/>
      <c r="WX16" s="62"/>
      <c r="WY16" s="62"/>
      <c r="WZ16" s="62"/>
      <c r="XA16" s="62"/>
      <c r="XB16" s="62"/>
      <c r="XC16" s="62"/>
      <c r="XD16" s="62"/>
      <c r="XE16" s="62"/>
      <c r="XF16" s="62"/>
      <c r="XG16" s="62"/>
      <c r="XH16" s="62"/>
      <c r="XI16" s="62"/>
      <c r="XJ16" s="62"/>
      <c r="XK16" s="62"/>
      <c r="XL16" s="62"/>
      <c r="XM16" s="62"/>
      <c r="XN16" s="62"/>
      <c r="XO16" s="62"/>
      <c r="XP16" s="62"/>
      <c r="XQ16" s="62"/>
      <c r="XR16" s="62"/>
      <c r="XS16" s="62"/>
      <c r="XT16" s="62"/>
      <c r="XU16" s="62"/>
      <c r="XV16" s="62"/>
      <c r="XW16" s="62"/>
      <c r="XX16" s="62"/>
      <c r="XY16" s="62"/>
      <c r="XZ16" s="62"/>
      <c r="YA16" s="62"/>
      <c r="YB16" s="62"/>
      <c r="YC16" s="62"/>
      <c r="YD16" s="62"/>
      <c r="YE16" s="62"/>
      <c r="YF16" s="62"/>
      <c r="YG16" s="62"/>
      <c r="YH16" s="62"/>
      <c r="YI16" s="62"/>
      <c r="YJ16" s="62"/>
      <c r="YK16" s="62"/>
      <c r="YL16" s="62"/>
      <c r="YM16" s="62"/>
      <c r="YN16" s="62"/>
      <c r="YO16" s="62"/>
      <c r="YP16" s="62"/>
      <c r="YQ16" s="62"/>
      <c r="YR16" s="62"/>
      <c r="YS16" s="62"/>
      <c r="YT16" s="62"/>
      <c r="YU16" s="62"/>
      <c r="YV16" s="62"/>
      <c r="YW16" s="62"/>
      <c r="YX16" s="62"/>
      <c r="YY16" s="62"/>
      <c r="YZ16" s="62"/>
      <c r="ZA16" s="62"/>
      <c r="ZB16" s="62"/>
      <c r="ZC16" s="62"/>
      <c r="ZD16" s="62"/>
      <c r="ZE16" s="62"/>
      <c r="ZF16" s="62"/>
      <c r="ZG16" s="62"/>
      <c r="ZH16" s="62"/>
      <c r="ZI16" s="62"/>
      <c r="ZJ16" s="62"/>
      <c r="ZK16" s="62"/>
      <c r="ZL16" s="62"/>
      <c r="ZM16" s="62"/>
      <c r="ZN16" s="62"/>
      <c r="ZO16" s="62"/>
      <c r="ZP16" s="62"/>
      <c r="ZQ16" s="62"/>
      <c r="ZR16" s="62"/>
      <c r="ZS16" s="62"/>
      <c r="ZT16" s="62"/>
      <c r="ZU16" s="62"/>
      <c r="ZV16" s="62"/>
      <c r="ZW16" s="62"/>
      <c r="ZX16" s="62"/>
      <c r="ZY16" s="62"/>
      <c r="ZZ16" s="62"/>
      <c r="AAA16" s="62"/>
      <c r="AAB16" s="62"/>
      <c r="AAC16" s="62"/>
      <c r="AAD16" s="62"/>
      <c r="AAE16" s="62"/>
      <c r="AAF16" s="62"/>
      <c r="AAG16" s="62"/>
      <c r="AAH16" s="62"/>
      <c r="AAI16" s="62"/>
      <c r="AAJ16" s="62"/>
      <c r="AAK16" s="62"/>
      <c r="AAL16" s="62"/>
      <c r="AAM16" s="62"/>
      <c r="AAN16" s="62"/>
      <c r="AAO16" s="62"/>
      <c r="AAP16" s="62"/>
      <c r="AAQ16" s="62"/>
      <c r="AAR16" s="62"/>
      <c r="AAS16" s="62"/>
      <c r="AAT16" s="62"/>
      <c r="AAU16" s="62"/>
      <c r="AAV16" s="62"/>
      <c r="AAW16" s="62"/>
      <c r="AAX16" s="62"/>
      <c r="AAY16" s="62"/>
      <c r="AAZ16" s="62"/>
      <c r="ABA16" s="62"/>
      <c r="ABB16" s="62"/>
      <c r="ABC16" s="62"/>
      <c r="ABD16" s="62"/>
      <c r="ABE16" s="62"/>
      <c r="ABF16" s="62"/>
      <c r="ABG16" s="62"/>
      <c r="ABH16" s="62"/>
      <c r="ABI16" s="62"/>
      <c r="ABJ16" s="62"/>
      <c r="ABK16" s="62"/>
      <c r="ABL16" s="62"/>
      <c r="ABM16" s="62"/>
      <c r="ABN16" s="62"/>
      <c r="ABO16" s="62"/>
      <c r="ABP16" s="62"/>
      <c r="ABQ16" s="62"/>
      <c r="ABR16" s="62"/>
      <c r="ABS16" s="62"/>
      <c r="ABT16" s="62"/>
      <c r="ABU16" s="62"/>
      <c r="ABV16" s="62"/>
      <c r="ABW16" s="62"/>
      <c r="ABX16" s="62"/>
      <c r="ABY16" s="62"/>
      <c r="ABZ16" s="62"/>
      <c r="ACA16" s="62"/>
      <c r="ACB16" s="62"/>
      <c r="ACC16" s="62"/>
      <c r="ACD16" s="62"/>
      <c r="ACE16" s="62"/>
      <c r="ACF16" s="62"/>
      <c r="ACG16" s="62"/>
      <c r="ACH16" s="62"/>
      <c r="ACI16" s="62"/>
      <c r="ACJ16" s="62"/>
      <c r="ACK16" s="62"/>
      <c r="ACL16" s="62"/>
      <c r="ACM16" s="62"/>
      <c r="ACN16" s="62"/>
      <c r="ACO16" s="62"/>
      <c r="ACP16" s="62"/>
      <c r="ACQ16" s="62"/>
      <c r="ACR16" s="62"/>
      <c r="ACS16" s="62"/>
      <c r="ACT16" s="62"/>
      <c r="ACU16" s="62"/>
      <c r="ACV16" s="62"/>
      <c r="ACW16" s="62"/>
      <c r="ACX16" s="62"/>
      <c r="ACY16" s="62"/>
      <c r="ACZ16" s="62"/>
      <c r="ADA16" s="62"/>
      <c r="ADB16" s="62"/>
      <c r="ADC16" s="62"/>
      <c r="ADD16" s="62"/>
      <c r="ADE16" s="62"/>
      <c r="ADF16" s="62"/>
      <c r="ADG16" s="62"/>
      <c r="ADH16" s="62"/>
      <c r="ADI16" s="62"/>
      <c r="ADJ16" s="62"/>
      <c r="ADK16" s="62"/>
      <c r="ADL16" s="62"/>
      <c r="ADM16" s="62"/>
      <c r="ADN16" s="62"/>
      <c r="ADO16" s="62"/>
      <c r="ADP16" s="62"/>
      <c r="ADQ16" s="62"/>
      <c r="ADR16" s="62"/>
      <c r="ADS16" s="62"/>
      <c r="ADT16" s="62"/>
      <c r="ADU16" s="62"/>
      <c r="ADV16" s="62"/>
      <c r="ADW16" s="62"/>
      <c r="ADX16" s="62"/>
      <c r="ADY16" s="62"/>
      <c r="ADZ16" s="62"/>
      <c r="AEA16" s="62"/>
      <c r="AEB16" s="62"/>
      <c r="AEC16" s="62"/>
      <c r="AED16" s="62"/>
      <c r="AEE16" s="62"/>
      <c r="AEF16" s="62"/>
      <c r="AEG16" s="62"/>
      <c r="AEH16" s="62"/>
      <c r="AEI16" s="62"/>
      <c r="AEJ16" s="62"/>
      <c r="AEK16" s="62"/>
      <c r="AEL16" s="62"/>
      <c r="AEM16" s="62"/>
      <c r="AEN16" s="62"/>
      <c r="AEO16" s="62"/>
      <c r="AEP16" s="62"/>
      <c r="AEQ16" s="62"/>
      <c r="AER16" s="62"/>
      <c r="AES16" s="62"/>
      <c r="AET16" s="62"/>
      <c r="AEU16" s="62"/>
      <c r="AEV16" s="62"/>
      <c r="AEW16" s="62"/>
      <c r="AEX16" s="62"/>
      <c r="AEY16" s="62"/>
      <c r="AEZ16" s="62"/>
      <c r="AFA16" s="62"/>
      <c r="AFB16" s="62"/>
      <c r="AFC16" s="62"/>
      <c r="AFD16" s="62"/>
      <c r="AFE16" s="62"/>
      <c r="AFF16" s="62"/>
      <c r="AFG16" s="62"/>
      <c r="AFH16" s="62"/>
      <c r="AFI16" s="62"/>
      <c r="AFJ16" s="62"/>
      <c r="AFK16" s="62"/>
      <c r="AFL16" s="62"/>
      <c r="AFM16" s="62"/>
      <c r="AFN16" s="62"/>
      <c r="AFO16" s="62"/>
      <c r="AFP16" s="62"/>
      <c r="AFQ16" s="62"/>
      <c r="AFR16" s="62"/>
      <c r="AFS16" s="62"/>
      <c r="AFT16" s="62"/>
      <c r="AFU16" s="62"/>
      <c r="AFV16" s="62"/>
      <c r="AFW16" s="62"/>
      <c r="AFX16" s="62"/>
      <c r="AFY16" s="62"/>
      <c r="AFZ16" s="62"/>
      <c r="AGA16" s="62"/>
      <c r="AGB16" s="62"/>
      <c r="AGC16" s="62"/>
      <c r="AGD16" s="62"/>
      <c r="AGE16" s="62"/>
      <c r="AGF16" s="62"/>
      <c r="AGG16" s="62"/>
      <c r="AGH16" s="62"/>
      <c r="AGI16" s="62"/>
      <c r="AGJ16" s="62"/>
      <c r="AGK16" s="62"/>
      <c r="AGL16" s="62"/>
      <c r="AGM16" s="62"/>
      <c r="AGN16" s="62"/>
      <c r="AGO16" s="62"/>
      <c r="AGP16" s="62"/>
      <c r="AGQ16" s="62"/>
      <c r="AGR16" s="62"/>
      <c r="AGS16" s="62"/>
      <c r="AGT16" s="62"/>
      <c r="AGU16" s="62"/>
      <c r="AGV16" s="62"/>
      <c r="AGW16" s="62"/>
      <c r="AGX16" s="62"/>
      <c r="AGY16" s="62"/>
      <c r="AGZ16" s="62"/>
      <c r="AHA16" s="62"/>
      <c r="AHB16" s="62"/>
      <c r="AHC16" s="62"/>
      <c r="AHD16" s="62"/>
      <c r="AHE16" s="62"/>
      <c r="AHF16" s="62"/>
      <c r="AHG16" s="62"/>
      <c r="AHH16" s="62"/>
      <c r="AHI16" s="62"/>
      <c r="AHJ16" s="62"/>
      <c r="AHK16" s="62"/>
      <c r="AHL16" s="62"/>
      <c r="AHM16" s="62"/>
      <c r="AHN16" s="62"/>
      <c r="AHO16" s="62"/>
      <c r="AHP16" s="62"/>
      <c r="AHQ16" s="62"/>
      <c r="AHR16" s="62"/>
      <c r="AHS16" s="62"/>
      <c r="AHT16" s="62"/>
      <c r="AHU16" s="62"/>
      <c r="AHV16" s="62"/>
      <c r="AHW16" s="62"/>
      <c r="AHX16" s="62"/>
      <c r="AHY16" s="62"/>
      <c r="AHZ16" s="62"/>
      <c r="AIA16" s="62"/>
      <c r="AIB16" s="62"/>
      <c r="AIC16" s="62"/>
      <c r="AID16" s="62"/>
      <c r="AIE16" s="62"/>
      <c r="AIF16" s="62"/>
      <c r="AIG16" s="62"/>
      <c r="AIH16" s="62"/>
      <c r="AII16" s="62"/>
      <c r="AIJ16" s="62"/>
      <c r="AIK16" s="62"/>
      <c r="AIL16" s="62"/>
      <c r="AIM16" s="62"/>
      <c r="AIN16" s="62"/>
      <c r="AIO16" s="62"/>
      <c r="AIP16" s="62"/>
      <c r="AIQ16" s="62"/>
      <c r="AIR16" s="62"/>
      <c r="AIS16" s="62"/>
      <c r="AIT16" s="62"/>
      <c r="AIU16" s="62"/>
      <c r="AIV16" s="62"/>
      <c r="AIW16" s="62"/>
      <c r="AIX16" s="62"/>
      <c r="AIY16" s="62"/>
      <c r="AIZ16" s="62"/>
      <c r="AJA16" s="62"/>
      <c r="AJB16" s="62"/>
      <c r="AJC16" s="62"/>
      <c r="AJD16" s="62"/>
      <c r="AJE16" s="62"/>
      <c r="AJF16" s="62"/>
      <c r="AJG16" s="62"/>
      <c r="AJH16" s="62"/>
      <c r="AJI16" s="62"/>
      <c r="AJJ16" s="62"/>
      <c r="AJK16" s="62"/>
      <c r="AJL16" s="62"/>
      <c r="AJM16" s="62"/>
      <c r="AJN16" s="62"/>
      <c r="AJO16" s="62"/>
      <c r="AJP16" s="62"/>
      <c r="AJQ16" s="62"/>
      <c r="AJR16" s="62"/>
      <c r="AJS16" s="62"/>
      <c r="AJT16" s="62"/>
      <c r="AJU16" s="62"/>
      <c r="AJV16" s="62"/>
      <c r="AJW16" s="62"/>
      <c r="AJX16" s="62"/>
      <c r="AJY16" s="62"/>
      <c r="AJZ16" s="62"/>
      <c r="AKA16" s="62"/>
      <c r="AKB16" s="62"/>
      <c r="AKC16" s="62"/>
      <c r="AKD16" s="62"/>
      <c r="AKE16" s="62"/>
      <c r="AKF16" s="62"/>
      <c r="AKG16" s="62"/>
      <c r="AKH16" s="62"/>
      <c r="AKI16" s="62"/>
      <c r="AKJ16" s="62"/>
      <c r="AKK16" s="62"/>
      <c r="AKL16" s="62"/>
      <c r="AKM16" s="62"/>
      <c r="AKN16" s="62"/>
      <c r="AKO16" s="62"/>
      <c r="AKP16" s="62"/>
      <c r="AKQ16" s="62"/>
      <c r="AKR16" s="62"/>
      <c r="AKS16" s="62"/>
      <c r="AKT16" s="62"/>
      <c r="AKU16" s="62"/>
      <c r="AKV16" s="62"/>
      <c r="AKW16" s="62"/>
      <c r="AKX16" s="62"/>
      <c r="AKY16" s="62"/>
      <c r="AKZ16" s="62"/>
      <c r="ALA16" s="62"/>
      <c r="ALB16" s="62"/>
      <c r="ALC16" s="62"/>
      <c r="ALD16" s="62"/>
      <c r="ALE16" s="62"/>
      <c r="ALF16" s="62"/>
      <c r="ALG16" s="62"/>
      <c r="ALH16" s="62"/>
      <c r="ALI16" s="62"/>
      <c r="ALJ16" s="62"/>
      <c r="ALK16" s="62"/>
      <c r="ALL16" s="62"/>
      <c r="ALM16" s="62"/>
      <c r="ALN16" s="62"/>
      <c r="ALO16" s="62"/>
      <c r="ALP16" s="62"/>
      <c r="ALQ16" s="62"/>
      <c r="ALR16" s="62"/>
      <c r="ALS16" s="62"/>
      <c r="ALT16" s="62"/>
      <c r="ALU16" s="62"/>
      <c r="ALV16" s="62"/>
      <c r="ALW16" s="62"/>
      <c r="ALX16" s="62"/>
      <c r="ALY16" s="62"/>
      <c r="ALZ16" s="62"/>
      <c r="AMA16" s="62"/>
      <c r="AMB16" s="62"/>
      <c r="AMC16" s="62"/>
      <c r="AMD16" s="62"/>
      <c r="AME16" s="62"/>
      <c r="AMF16" s="62"/>
      <c r="AMG16" s="62"/>
      <c r="AMH16" s="62"/>
      <c r="AMI16" s="62"/>
      <c r="AMJ16" s="62"/>
      <c r="AMK16" s="62"/>
      <c r="AML16" s="62"/>
      <c r="AMM16" s="62"/>
      <c r="AMN16" s="62"/>
      <c r="AMO16" s="62"/>
      <c r="AMP16" s="62"/>
      <c r="AMQ16" s="62"/>
      <c r="AMR16" s="62"/>
      <c r="AMS16" s="62"/>
      <c r="AMT16" s="62"/>
      <c r="AMU16" s="62"/>
      <c r="AMV16" s="62"/>
      <c r="AMW16" s="62"/>
      <c r="AMX16" s="62"/>
      <c r="AMY16" s="62"/>
      <c r="AMZ16" s="62"/>
      <c r="ANA16" s="62"/>
      <c r="ANB16" s="62"/>
      <c r="ANC16" s="62"/>
      <c r="AND16" s="62"/>
      <c r="ANE16" s="62"/>
      <c r="ANF16" s="62"/>
      <c r="ANG16" s="62"/>
      <c r="ANH16" s="62"/>
      <c r="ANI16" s="62"/>
      <c r="ANJ16" s="62"/>
      <c r="ANK16" s="62"/>
      <c r="ANL16" s="62"/>
      <c r="ANM16" s="62"/>
      <c r="ANN16" s="62"/>
      <c r="ANO16" s="62"/>
      <c r="ANP16" s="62"/>
      <c r="ANQ16" s="62"/>
      <c r="ANR16" s="62"/>
      <c r="ANS16" s="62"/>
      <c r="ANT16" s="62"/>
      <c r="ANU16" s="62"/>
      <c r="ANV16" s="62"/>
      <c r="ANW16" s="62"/>
      <c r="ANX16" s="62"/>
      <c r="ANY16" s="62"/>
      <c r="ANZ16" s="62"/>
      <c r="AOA16" s="62"/>
      <c r="AOB16" s="62"/>
      <c r="AOC16" s="62"/>
      <c r="AOD16" s="62"/>
      <c r="AOE16" s="62"/>
      <c r="AOF16" s="62"/>
      <c r="AOG16" s="62"/>
      <c r="AOH16" s="62"/>
      <c r="AOI16" s="62"/>
      <c r="AOJ16" s="62"/>
      <c r="AOK16" s="62"/>
      <c r="AOL16" s="62"/>
      <c r="AOM16" s="62"/>
      <c r="AON16" s="62"/>
      <c r="AOO16" s="62"/>
      <c r="AOP16" s="62"/>
      <c r="AOQ16" s="62"/>
      <c r="AOR16" s="62"/>
      <c r="AOS16" s="62"/>
      <c r="AOT16" s="62"/>
      <c r="AOU16" s="62"/>
      <c r="AOV16" s="62"/>
    </row>
    <row r="17" spans="1:1088" x14ac:dyDescent="0.25">
      <c r="B17" s="109"/>
      <c r="C17" s="73">
        <v>1</v>
      </c>
      <c r="D17" s="45" t="s">
        <v>31</v>
      </c>
      <c r="E17" s="46">
        <v>380</v>
      </c>
      <c r="F17" s="46">
        <v>2</v>
      </c>
      <c r="G17" s="46">
        <f t="shared" si="0"/>
        <v>760</v>
      </c>
      <c r="I17" s="73"/>
      <c r="J17" s="110"/>
      <c r="K17" s="73"/>
      <c r="L17" s="73"/>
      <c r="M17" s="73">
        <f t="shared" si="1"/>
        <v>0</v>
      </c>
    </row>
    <row r="18" spans="1:1088" ht="30" x14ac:dyDescent="0.25">
      <c r="B18" s="103"/>
      <c r="C18" s="46">
        <v>2</v>
      </c>
      <c r="D18" s="45" t="s">
        <v>44</v>
      </c>
      <c r="E18" s="46">
        <v>330</v>
      </c>
      <c r="F18" s="46">
        <v>6</v>
      </c>
      <c r="G18" s="46">
        <f t="shared" si="0"/>
        <v>1980</v>
      </c>
      <c r="I18" s="73"/>
      <c r="J18" s="110"/>
      <c r="K18" s="73"/>
      <c r="L18" s="73"/>
      <c r="M18" s="73">
        <f t="shared" si="1"/>
        <v>0</v>
      </c>
    </row>
    <row r="19" spans="1:1088" x14ac:dyDescent="0.25">
      <c r="B19" s="103"/>
      <c r="C19" s="46">
        <v>3</v>
      </c>
      <c r="D19" s="45" t="s">
        <v>33</v>
      </c>
      <c r="E19" s="46">
        <v>250</v>
      </c>
      <c r="F19" s="46">
        <v>1</v>
      </c>
      <c r="G19" s="46">
        <f t="shared" si="0"/>
        <v>250</v>
      </c>
      <c r="I19" s="73"/>
      <c r="J19" s="110"/>
      <c r="K19" s="73"/>
      <c r="L19" s="73"/>
      <c r="M19" s="73">
        <f t="shared" si="1"/>
        <v>0</v>
      </c>
    </row>
    <row r="20" spans="1:1088" s="108" customFormat="1" ht="30.95" customHeight="1" x14ac:dyDescent="0.25">
      <c r="A20" s="62"/>
      <c r="B20" s="225" t="s">
        <v>153</v>
      </c>
      <c r="C20" s="226"/>
      <c r="D20" s="226"/>
      <c r="E20" s="226"/>
      <c r="F20" s="226"/>
      <c r="G20" s="226"/>
      <c r="H20" s="226"/>
      <c r="I20" s="226"/>
      <c r="J20" s="226"/>
      <c r="K20" s="226"/>
      <c r="L20" s="226"/>
      <c r="M20" s="227"/>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c r="IQ20" s="62"/>
      <c r="IR20" s="62"/>
      <c r="IS20" s="62"/>
      <c r="IT20" s="62"/>
      <c r="IU20" s="62"/>
      <c r="IV20" s="62"/>
      <c r="IW20" s="62"/>
      <c r="IX20" s="62"/>
      <c r="IY20" s="62"/>
      <c r="IZ20" s="62"/>
      <c r="JA20" s="62"/>
      <c r="JB20" s="62"/>
      <c r="JC20" s="62"/>
      <c r="JD20" s="62"/>
      <c r="JE20" s="62"/>
      <c r="JF20" s="62"/>
      <c r="JG20" s="62"/>
      <c r="JH20" s="62"/>
      <c r="JI20" s="62"/>
      <c r="JJ20" s="62"/>
      <c r="JK20" s="62"/>
      <c r="JL20" s="62"/>
      <c r="JM20" s="62"/>
      <c r="JN20" s="62"/>
      <c r="JO20" s="62"/>
      <c r="JP20" s="62"/>
      <c r="JQ20" s="62"/>
      <c r="JR20" s="62"/>
      <c r="JS20" s="62"/>
      <c r="JT20" s="62"/>
      <c r="JU20" s="62"/>
      <c r="JV20" s="62"/>
      <c r="JW20" s="62"/>
      <c r="JX20" s="62"/>
      <c r="JY20" s="62"/>
      <c r="JZ20" s="62"/>
      <c r="KA20" s="62"/>
      <c r="KB20" s="62"/>
      <c r="KC20" s="62"/>
      <c r="KD20" s="62"/>
      <c r="KE20" s="62"/>
      <c r="KF20" s="62"/>
      <c r="KG20" s="62"/>
      <c r="KH20" s="62"/>
      <c r="KI20" s="62"/>
      <c r="KJ20" s="62"/>
      <c r="KK20" s="62"/>
      <c r="KL20" s="62"/>
      <c r="KM20" s="62"/>
      <c r="KN20" s="62"/>
      <c r="KO20" s="62"/>
      <c r="KP20" s="62"/>
      <c r="KQ20" s="62"/>
      <c r="KR20" s="62"/>
      <c r="KS20" s="62"/>
      <c r="KT20" s="62"/>
      <c r="KU20" s="62"/>
      <c r="KV20" s="62"/>
      <c r="KW20" s="62"/>
      <c r="KX20" s="62"/>
      <c r="KY20" s="62"/>
      <c r="KZ20" s="62"/>
      <c r="LA20" s="62"/>
      <c r="LB20" s="62"/>
      <c r="LC20" s="62"/>
      <c r="LD20" s="62"/>
      <c r="LE20" s="62"/>
      <c r="LF20" s="62"/>
      <c r="LG20" s="62"/>
      <c r="LH20" s="62"/>
      <c r="LI20" s="62"/>
      <c r="LJ20" s="62"/>
      <c r="LK20" s="62"/>
      <c r="LL20" s="62"/>
      <c r="LM20" s="62"/>
      <c r="LN20" s="62"/>
      <c r="LO20" s="62"/>
      <c r="LP20" s="62"/>
      <c r="LQ20" s="62"/>
      <c r="LR20" s="62"/>
      <c r="LS20" s="62"/>
      <c r="LT20" s="62"/>
      <c r="LU20" s="62"/>
      <c r="LV20" s="62"/>
      <c r="LW20" s="62"/>
      <c r="LX20" s="62"/>
      <c r="LY20" s="62"/>
      <c r="LZ20" s="62"/>
      <c r="MA20" s="62"/>
      <c r="MB20" s="62"/>
      <c r="MC20" s="62"/>
      <c r="MD20" s="62"/>
      <c r="ME20" s="62"/>
      <c r="MF20" s="62"/>
      <c r="MG20" s="62"/>
      <c r="MH20" s="62"/>
      <c r="MI20" s="62"/>
      <c r="MJ20" s="62"/>
      <c r="MK20" s="62"/>
      <c r="ML20" s="62"/>
      <c r="MM20" s="62"/>
      <c r="MN20" s="62"/>
      <c r="MO20" s="62"/>
      <c r="MP20" s="62"/>
      <c r="MQ20" s="62"/>
      <c r="MR20" s="62"/>
      <c r="MS20" s="62"/>
      <c r="MT20" s="62"/>
      <c r="MU20" s="62"/>
      <c r="MV20" s="62"/>
      <c r="MW20" s="62"/>
      <c r="MX20" s="62"/>
      <c r="MY20" s="62"/>
      <c r="MZ20" s="62"/>
      <c r="NA20" s="62"/>
      <c r="NB20" s="62"/>
      <c r="NC20" s="62"/>
      <c r="ND20" s="62"/>
      <c r="NE20" s="62"/>
      <c r="NF20" s="62"/>
      <c r="NG20" s="62"/>
      <c r="NH20" s="62"/>
      <c r="NI20" s="62"/>
      <c r="NJ20" s="62"/>
      <c r="NK20" s="62"/>
      <c r="NL20" s="62"/>
      <c r="NM20" s="62"/>
      <c r="NN20" s="62"/>
      <c r="NO20" s="62"/>
      <c r="NP20" s="62"/>
      <c r="NQ20" s="62"/>
      <c r="NR20" s="62"/>
      <c r="NS20" s="62"/>
      <c r="NT20" s="62"/>
      <c r="NU20" s="62"/>
      <c r="NV20" s="62"/>
      <c r="NW20" s="62"/>
      <c r="NX20" s="62"/>
      <c r="NY20" s="62"/>
      <c r="NZ20" s="62"/>
      <c r="OA20" s="62"/>
      <c r="OB20" s="62"/>
      <c r="OC20" s="62"/>
      <c r="OD20" s="62"/>
      <c r="OE20" s="62"/>
      <c r="OF20" s="62"/>
      <c r="OG20" s="62"/>
      <c r="OH20" s="62"/>
      <c r="OI20" s="62"/>
      <c r="OJ20" s="62"/>
      <c r="OK20" s="62"/>
      <c r="OL20" s="62"/>
      <c r="OM20" s="62"/>
      <c r="ON20" s="62"/>
      <c r="OO20" s="62"/>
      <c r="OP20" s="62"/>
      <c r="OQ20" s="62"/>
      <c r="OR20" s="62"/>
      <c r="OS20" s="62"/>
      <c r="OT20" s="62"/>
      <c r="OU20" s="62"/>
      <c r="OV20" s="62"/>
      <c r="OW20" s="62"/>
      <c r="OX20" s="62"/>
      <c r="OY20" s="62"/>
      <c r="OZ20" s="62"/>
      <c r="PA20" s="62"/>
      <c r="PB20" s="62"/>
      <c r="PC20" s="62"/>
      <c r="PD20" s="62"/>
      <c r="PE20" s="62"/>
      <c r="PF20" s="62"/>
      <c r="PG20" s="62"/>
      <c r="PH20" s="62"/>
      <c r="PI20" s="62"/>
      <c r="PJ20" s="62"/>
      <c r="PK20" s="62"/>
      <c r="PL20" s="62"/>
      <c r="PM20" s="62"/>
      <c r="PN20" s="62"/>
      <c r="PO20" s="62"/>
      <c r="PP20" s="62"/>
      <c r="PQ20" s="62"/>
      <c r="PR20" s="62"/>
      <c r="PS20" s="62"/>
      <c r="PT20" s="62"/>
      <c r="PU20" s="62"/>
      <c r="PV20" s="62"/>
      <c r="PW20" s="62"/>
      <c r="PX20" s="62"/>
      <c r="PY20" s="62"/>
      <c r="PZ20" s="62"/>
      <c r="QA20" s="62"/>
      <c r="QB20" s="62"/>
      <c r="QC20" s="62"/>
      <c r="QD20" s="62"/>
      <c r="QE20" s="62"/>
      <c r="QF20" s="62"/>
      <c r="QG20" s="62"/>
      <c r="QH20" s="62"/>
      <c r="QI20" s="62"/>
      <c r="QJ20" s="62"/>
      <c r="QK20" s="62"/>
      <c r="QL20" s="62"/>
      <c r="QM20" s="62"/>
      <c r="QN20" s="62"/>
      <c r="QO20" s="62"/>
      <c r="QP20" s="62"/>
      <c r="QQ20" s="62"/>
      <c r="QR20" s="62"/>
      <c r="QS20" s="62"/>
      <c r="QT20" s="62"/>
      <c r="QU20" s="62"/>
      <c r="QV20" s="62"/>
      <c r="QW20" s="62"/>
      <c r="QX20" s="62"/>
      <c r="QY20" s="62"/>
      <c r="QZ20" s="62"/>
      <c r="RA20" s="62"/>
      <c r="RB20" s="62"/>
      <c r="RC20" s="62"/>
      <c r="RD20" s="62"/>
      <c r="RE20" s="62"/>
      <c r="RF20" s="62"/>
      <c r="RG20" s="62"/>
      <c r="RH20" s="62"/>
      <c r="RI20" s="62"/>
      <c r="RJ20" s="62"/>
      <c r="RK20" s="62"/>
      <c r="RL20" s="62"/>
      <c r="RM20" s="62"/>
      <c r="RN20" s="62"/>
      <c r="RO20" s="62"/>
      <c r="RP20" s="62"/>
      <c r="RQ20" s="62"/>
      <c r="RR20" s="62"/>
      <c r="RS20" s="62"/>
      <c r="RT20" s="62"/>
      <c r="RU20" s="62"/>
      <c r="RV20" s="62"/>
      <c r="RW20" s="62"/>
      <c r="RX20" s="62"/>
      <c r="RY20" s="62"/>
      <c r="RZ20" s="62"/>
      <c r="SA20" s="62"/>
      <c r="SB20" s="62"/>
      <c r="SC20" s="62"/>
      <c r="SD20" s="62"/>
      <c r="SE20" s="62"/>
      <c r="SF20" s="62"/>
      <c r="SG20" s="62"/>
      <c r="SH20" s="62"/>
      <c r="SI20" s="62"/>
      <c r="SJ20" s="62"/>
      <c r="SK20" s="62"/>
      <c r="SL20" s="62"/>
      <c r="SM20" s="62"/>
      <c r="SN20" s="62"/>
      <c r="SO20" s="62"/>
      <c r="SP20" s="62"/>
      <c r="SQ20" s="62"/>
      <c r="SR20" s="62"/>
      <c r="SS20" s="62"/>
      <c r="ST20" s="62"/>
      <c r="SU20" s="62"/>
      <c r="SV20" s="62"/>
      <c r="SW20" s="62"/>
      <c r="SX20" s="62"/>
      <c r="SY20" s="62"/>
      <c r="SZ20" s="62"/>
      <c r="TA20" s="62"/>
      <c r="TB20" s="62"/>
      <c r="TC20" s="62"/>
      <c r="TD20" s="62"/>
      <c r="TE20" s="62"/>
      <c r="TF20" s="62"/>
      <c r="TG20" s="62"/>
      <c r="TH20" s="62"/>
      <c r="TI20" s="62"/>
      <c r="TJ20" s="62"/>
      <c r="TK20" s="62"/>
      <c r="TL20" s="62"/>
      <c r="TM20" s="62"/>
      <c r="TN20" s="62"/>
      <c r="TO20" s="62"/>
      <c r="TP20" s="62"/>
      <c r="TQ20" s="62"/>
      <c r="TR20" s="62"/>
      <c r="TS20" s="62"/>
      <c r="TT20" s="62"/>
      <c r="TU20" s="62"/>
      <c r="TV20" s="62"/>
      <c r="TW20" s="62"/>
      <c r="TX20" s="62"/>
      <c r="TY20" s="62"/>
      <c r="TZ20" s="62"/>
      <c r="UA20" s="62"/>
      <c r="UB20" s="62"/>
      <c r="UC20" s="62"/>
      <c r="UD20" s="62"/>
      <c r="UE20" s="62"/>
      <c r="UF20" s="62"/>
      <c r="UG20" s="62"/>
      <c r="UH20" s="62"/>
      <c r="UI20" s="62"/>
      <c r="UJ20" s="62"/>
      <c r="UK20" s="62"/>
      <c r="UL20" s="62"/>
      <c r="UM20" s="62"/>
      <c r="UN20" s="62"/>
      <c r="UO20" s="62"/>
      <c r="UP20" s="62"/>
      <c r="UQ20" s="62"/>
      <c r="UR20" s="62"/>
      <c r="US20" s="62"/>
      <c r="UT20" s="62"/>
      <c r="UU20" s="62"/>
      <c r="UV20" s="62"/>
      <c r="UW20" s="62"/>
      <c r="UX20" s="62"/>
      <c r="UY20" s="62"/>
      <c r="UZ20" s="62"/>
      <c r="VA20" s="62"/>
      <c r="VB20" s="62"/>
      <c r="VC20" s="62"/>
      <c r="VD20" s="62"/>
      <c r="VE20" s="62"/>
      <c r="VF20" s="62"/>
      <c r="VG20" s="62"/>
      <c r="VH20" s="62"/>
      <c r="VI20" s="62"/>
      <c r="VJ20" s="62"/>
      <c r="VK20" s="62"/>
      <c r="VL20" s="62"/>
      <c r="VM20" s="62"/>
      <c r="VN20" s="62"/>
      <c r="VO20" s="62"/>
      <c r="VP20" s="62"/>
      <c r="VQ20" s="62"/>
      <c r="VR20" s="62"/>
      <c r="VS20" s="62"/>
      <c r="VT20" s="62"/>
      <c r="VU20" s="62"/>
      <c r="VV20" s="62"/>
      <c r="VW20" s="62"/>
      <c r="VX20" s="62"/>
      <c r="VY20" s="62"/>
      <c r="VZ20" s="62"/>
      <c r="WA20" s="62"/>
      <c r="WB20" s="62"/>
      <c r="WC20" s="62"/>
      <c r="WD20" s="62"/>
      <c r="WE20" s="62"/>
      <c r="WF20" s="62"/>
      <c r="WG20" s="62"/>
      <c r="WH20" s="62"/>
      <c r="WI20" s="62"/>
      <c r="WJ20" s="62"/>
      <c r="WK20" s="62"/>
      <c r="WL20" s="62"/>
      <c r="WM20" s="62"/>
      <c r="WN20" s="62"/>
      <c r="WO20" s="62"/>
      <c r="WP20" s="62"/>
      <c r="WQ20" s="62"/>
      <c r="WR20" s="62"/>
      <c r="WS20" s="62"/>
      <c r="WT20" s="62"/>
      <c r="WU20" s="62"/>
      <c r="WV20" s="62"/>
      <c r="WW20" s="62"/>
      <c r="WX20" s="62"/>
      <c r="WY20" s="62"/>
      <c r="WZ20" s="62"/>
      <c r="XA20" s="62"/>
      <c r="XB20" s="62"/>
      <c r="XC20" s="62"/>
      <c r="XD20" s="62"/>
      <c r="XE20" s="62"/>
      <c r="XF20" s="62"/>
      <c r="XG20" s="62"/>
      <c r="XH20" s="62"/>
      <c r="XI20" s="62"/>
      <c r="XJ20" s="62"/>
      <c r="XK20" s="62"/>
      <c r="XL20" s="62"/>
      <c r="XM20" s="62"/>
      <c r="XN20" s="62"/>
      <c r="XO20" s="62"/>
      <c r="XP20" s="62"/>
      <c r="XQ20" s="62"/>
      <c r="XR20" s="62"/>
      <c r="XS20" s="62"/>
      <c r="XT20" s="62"/>
      <c r="XU20" s="62"/>
      <c r="XV20" s="62"/>
      <c r="XW20" s="62"/>
      <c r="XX20" s="62"/>
      <c r="XY20" s="62"/>
      <c r="XZ20" s="62"/>
      <c r="YA20" s="62"/>
      <c r="YB20" s="62"/>
      <c r="YC20" s="62"/>
      <c r="YD20" s="62"/>
      <c r="YE20" s="62"/>
      <c r="YF20" s="62"/>
      <c r="YG20" s="62"/>
      <c r="YH20" s="62"/>
      <c r="YI20" s="62"/>
      <c r="YJ20" s="62"/>
      <c r="YK20" s="62"/>
      <c r="YL20" s="62"/>
      <c r="YM20" s="62"/>
      <c r="YN20" s="62"/>
      <c r="YO20" s="62"/>
      <c r="YP20" s="62"/>
      <c r="YQ20" s="62"/>
      <c r="YR20" s="62"/>
      <c r="YS20" s="62"/>
      <c r="YT20" s="62"/>
      <c r="YU20" s="62"/>
      <c r="YV20" s="62"/>
      <c r="YW20" s="62"/>
      <c r="YX20" s="62"/>
      <c r="YY20" s="62"/>
      <c r="YZ20" s="62"/>
      <c r="ZA20" s="62"/>
      <c r="ZB20" s="62"/>
      <c r="ZC20" s="62"/>
      <c r="ZD20" s="62"/>
      <c r="ZE20" s="62"/>
      <c r="ZF20" s="62"/>
      <c r="ZG20" s="62"/>
      <c r="ZH20" s="62"/>
      <c r="ZI20" s="62"/>
      <c r="ZJ20" s="62"/>
      <c r="ZK20" s="62"/>
      <c r="ZL20" s="62"/>
      <c r="ZM20" s="62"/>
      <c r="ZN20" s="62"/>
      <c r="ZO20" s="62"/>
      <c r="ZP20" s="62"/>
      <c r="ZQ20" s="62"/>
      <c r="ZR20" s="62"/>
      <c r="ZS20" s="62"/>
      <c r="ZT20" s="62"/>
      <c r="ZU20" s="62"/>
      <c r="ZV20" s="62"/>
      <c r="ZW20" s="62"/>
      <c r="ZX20" s="62"/>
      <c r="ZY20" s="62"/>
      <c r="ZZ20" s="62"/>
      <c r="AAA20" s="62"/>
      <c r="AAB20" s="62"/>
      <c r="AAC20" s="62"/>
      <c r="AAD20" s="62"/>
      <c r="AAE20" s="62"/>
      <c r="AAF20" s="62"/>
      <c r="AAG20" s="62"/>
      <c r="AAH20" s="62"/>
      <c r="AAI20" s="62"/>
      <c r="AAJ20" s="62"/>
      <c r="AAK20" s="62"/>
      <c r="AAL20" s="62"/>
      <c r="AAM20" s="62"/>
      <c r="AAN20" s="62"/>
      <c r="AAO20" s="62"/>
      <c r="AAP20" s="62"/>
      <c r="AAQ20" s="62"/>
      <c r="AAR20" s="62"/>
      <c r="AAS20" s="62"/>
      <c r="AAT20" s="62"/>
      <c r="AAU20" s="62"/>
      <c r="AAV20" s="62"/>
      <c r="AAW20" s="62"/>
      <c r="AAX20" s="62"/>
      <c r="AAY20" s="62"/>
      <c r="AAZ20" s="62"/>
      <c r="ABA20" s="62"/>
      <c r="ABB20" s="62"/>
      <c r="ABC20" s="62"/>
      <c r="ABD20" s="62"/>
      <c r="ABE20" s="62"/>
      <c r="ABF20" s="62"/>
      <c r="ABG20" s="62"/>
      <c r="ABH20" s="62"/>
      <c r="ABI20" s="62"/>
      <c r="ABJ20" s="62"/>
      <c r="ABK20" s="62"/>
      <c r="ABL20" s="62"/>
      <c r="ABM20" s="62"/>
      <c r="ABN20" s="62"/>
      <c r="ABO20" s="62"/>
      <c r="ABP20" s="62"/>
      <c r="ABQ20" s="62"/>
      <c r="ABR20" s="62"/>
      <c r="ABS20" s="62"/>
      <c r="ABT20" s="62"/>
      <c r="ABU20" s="62"/>
      <c r="ABV20" s="62"/>
      <c r="ABW20" s="62"/>
      <c r="ABX20" s="62"/>
      <c r="ABY20" s="62"/>
      <c r="ABZ20" s="62"/>
      <c r="ACA20" s="62"/>
      <c r="ACB20" s="62"/>
      <c r="ACC20" s="62"/>
      <c r="ACD20" s="62"/>
      <c r="ACE20" s="62"/>
      <c r="ACF20" s="62"/>
      <c r="ACG20" s="62"/>
      <c r="ACH20" s="62"/>
      <c r="ACI20" s="62"/>
      <c r="ACJ20" s="62"/>
      <c r="ACK20" s="62"/>
      <c r="ACL20" s="62"/>
      <c r="ACM20" s="62"/>
      <c r="ACN20" s="62"/>
      <c r="ACO20" s="62"/>
      <c r="ACP20" s="62"/>
      <c r="ACQ20" s="62"/>
      <c r="ACR20" s="62"/>
      <c r="ACS20" s="62"/>
      <c r="ACT20" s="62"/>
      <c r="ACU20" s="62"/>
      <c r="ACV20" s="62"/>
      <c r="ACW20" s="62"/>
      <c r="ACX20" s="62"/>
      <c r="ACY20" s="62"/>
      <c r="ACZ20" s="62"/>
      <c r="ADA20" s="62"/>
      <c r="ADB20" s="62"/>
      <c r="ADC20" s="62"/>
      <c r="ADD20" s="62"/>
      <c r="ADE20" s="62"/>
      <c r="ADF20" s="62"/>
      <c r="ADG20" s="62"/>
      <c r="ADH20" s="62"/>
      <c r="ADI20" s="62"/>
      <c r="ADJ20" s="62"/>
      <c r="ADK20" s="62"/>
      <c r="ADL20" s="62"/>
      <c r="ADM20" s="62"/>
      <c r="ADN20" s="62"/>
      <c r="ADO20" s="62"/>
      <c r="ADP20" s="62"/>
      <c r="ADQ20" s="62"/>
      <c r="ADR20" s="62"/>
      <c r="ADS20" s="62"/>
      <c r="ADT20" s="62"/>
      <c r="ADU20" s="62"/>
      <c r="ADV20" s="62"/>
      <c r="ADW20" s="62"/>
      <c r="ADX20" s="62"/>
      <c r="ADY20" s="62"/>
      <c r="ADZ20" s="62"/>
      <c r="AEA20" s="62"/>
      <c r="AEB20" s="62"/>
      <c r="AEC20" s="62"/>
      <c r="AED20" s="62"/>
      <c r="AEE20" s="62"/>
      <c r="AEF20" s="62"/>
      <c r="AEG20" s="62"/>
      <c r="AEH20" s="62"/>
      <c r="AEI20" s="62"/>
      <c r="AEJ20" s="62"/>
      <c r="AEK20" s="62"/>
      <c r="AEL20" s="62"/>
      <c r="AEM20" s="62"/>
      <c r="AEN20" s="62"/>
      <c r="AEO20" s="62"/>
      <c r="AEP20" s="62"/>
      <c r="AEQ20" s="62"/>
      <c r="AER20" s="62"/>
      <c r="AES20" s="62"/>
      <c r="AET20" s="62"/>
      <c r="AEU20" s="62"/>
      <c r="AEV20" s="62"/>
      <c r="AEW20" s="62"/>
      <c r="AEX20" s="62"/>
      <c r="AEY20" s="62"/>
      <c r="AEZ20" s="62"/>
      <c r="AFA20" s="62"/>
      <c r="AFB20" s="62"/>
      <c r="AFC20" s="62"/>
      <c r="AFD20" s="62"/>
      <c r="AFE20" s="62"/>
      <c r="AFF20" s="62"/>
      <c r="AFG20" s="62"/>
      <c r="AFH20" s="62"/>
      <c r="AFI20" s="62"/>
      <c r="AFJ20" s="62"/>
      <c r="AFK20" s="62"/>
      <c r="AFL20" s="62"/>
      <c r="AFM20" s="62"/>
      <c r="AFN20" s="62"/>
      <c r="AFO20" s="62"/>
      <c r="AFP20" s="62"/>
      <c r="AFQ20" s="62"/>
      <c r="AFR20" s="62"/>
      <c r="AFS20" s="62"/>
      <c r="AFT20" s="62"/>
      <c r="AFU20" s="62"/>
      <c r="AFV20" s="62"/>
      <c r="AFW20" s="62"/>
      <c r="AFX20" s="62"/>
      <c r="AFY20" s="62"/>
      <c r="AFZ20" s="62"/>
      <c r="AGA20" s="62"/>
      <c r="AGB20" s="62"/>
      <c r="AGC20" s="62"/>
      <c r="AGD20" s="62"/>
      <c r="AGE20" s="62"/>
      <c r="AGF20" s="62"/>
      <c r="AGG20" s="62"/>
      <c r="AGH20" s="62"/>
      <c r="AGI20" s="62"/>
      <c r="AGJ20" s="62"/>
      <c r="AGK20" s="62"/>
      <c r="AGL20" s="62"/>
      <c r="AGM20" s="62"/>
      <c r="AGN20" s="62"/>
      <c r="AGO20" s="62"/>
      <c r="AGP20" s="62"/>
      <c r="AGQ20" s="62"/>
      <c r="AGR20" s="62"/>
      <c r="AGS20" s="62"/>
      <c r="AGT20" s="62"/>
      <c r="AGU20" s="62"/>
      <c r="AGV20" s="62"/>
      <c r="AGW20" s="62"/>
      <c r="AGX20" s="62"/>
      <c r="AGY20" s="62"/>
      <c r="AGZ20" s="62"/>
      <c r="AHA20" s="62"/>
      <c r="AHB20" s="62"/>
      <c r="AHC20" s="62"/>
      <c r="AHD20" s="62"/>
      <c r="AHE20" s="62"/>
      <c r="AHF20" s="62"/>
      <c r="AHG20" s="62"/>
      <c r="AHH20" s="62"/>
      <c r="AHI20" s="62"/>
      <c r="AHJ20" s="62"/>
      <c r="AHK20" s="62"/>
      <c r="AHL20" s="62"/>
      <c r="AHM20" s="62"/>
      <c r="AHN20" s="62"/>
      <c r="AHO20" s="62"/>
      <c r="AHP20" s="62"/>
      <c r="AHQ20" s="62"/>
      <c r="AHR20" s="62"/>
      <c r="AHS20" s="62"/>
      <c r="AHT20" s="62"/>
      <c r="AHU20" s="62"/>
      <c r="AHV20" s="62"/>
      <c r="AHW20" s="62"/>
      <c r="AHX20" s="62"/>
      <c r="AHY20" s="62"/>
      <c r="AHZ20" s="62"/>
      <c r="AIA20" s="62"/>
      <c r="AIB20" s="62"/>
      <c r="AIC20" s="62"/>
      <c r="AID20" s="62"/>
      <c r="AIE20" s="62"/>
      <c r="AIF20" s="62"/>
      <c r="AIG20" s="62"/>
      <c r="AIH20" s="62"/>
      <c r="AII20" s="62"/>
      <c r="AIJ20" s="62"/>
      <c r="AIK20" s="62"/>
      <c r="AIL20" s="62"/>
      <c r="AIM20" s="62"/>
      <c r="AIN20" s="62"/>
      <c r="AIO20" s="62"/>
      <c r="AIP20" s="62"/>
      <c r="AIQ20" s="62"/>
      <c r="AIR20" s="62"/>
      <c r="AIS20" s="62"/>
      <c r="AIT20" s="62"/>
      <c r="AIU20" s="62"/>
      <c r="AIV20" s="62"/>
      <c r="AIW20" s="62"/>
      <c r="AIX20" s="62"/>
      <c r="AIY20" s="62"/>
      <c r="AIZ20" s="62"/>
      <c r="AJA20" s="62"/>
      <c r="AJB20" s="62"/>
      <c r="AJC20" s="62"/>
      <c r="AJD20" s="62"/>
      <c r="AJE20" s="62"/>
      <c r="AJF20" s="62"/>
      <c r="AJG20" s="62"/>
      <c r="AJH20" s="62"/>
      <c r="AJI20" s="62"/>
      <c r="AJJ20" s="62"/>
      <c r="AJK20" s="62"/>
      <c r="AJL20" s="62"/>
      <c r="AJM20" s="62"/>
      <c r="AJN20" s="62"/>
      <c r="AJO20" s="62"/>
      <c r="AJP20" s="62"/>
      <c r="AJQ20" s="62"/>
      <c r="AJR20" s="62"/>
      <c r="AJS20" s="62"/>
      <c r="AJT20" s="62"/>
      <c r="AJU20" s="62"/>
      <c r="AJV20" s="62"/>
      <c r="AJW20" s="62"/>
      <c r="AJX20" s="62"/>
      <c r="AJY20" s="62"/>
      <c r="AJZ20" s="62"/>
      <c r="AKA20" s="62"/>
      <c r="AKB20" s="62"/>
      <c r="AKC20" s="62"/>
      <c r="AKD20" s="62"/>
      <c r="AKE20" s="62"/>
      <c r="AKF20" s="62"/>
      <c r="AKG20" s="62"/>
      <c r="AKH20" s="62"/>
      <c r="AKI20" s="62"/>
      <c r="AKJ20" s="62"/>
      <c r="AKK20" s="62"/>
      <c r="AKL20" s="62"/>
      <c r="AKM20" s="62"/>
      <c r="AKN20" s="62"/>
      <c r="AKO20" s="62"/>
      <c r="AKP20" s="62"/>
      <c r="AKQ20" s="62"/>
      <c r="AKR20" s="62"/>
      <c r="AKS20" s="62"/>
      <c r="AKT20" s="62"/>
      <c r="AKU20" s="62"/>
      <c r="AKV20" s="62"/>
      <c r="AKW20" s="62"/>
      <c r="AKX20" s="62"/>
      <c r="AKY20" s="62"/>
      <c r="AKZ20" s="62"/>
      <c r="ALA20" s="62"/>
      <c r="ALB20" s="62"/>
      <c r="ALC20" s="62"/>
      <c r="ALD20" s="62"/>
      <c r="ALE20" s="62"/>
      <c r="ALF20" s="62"/>
      <c r="ALG20" s="62"/>
      <c r="ALH20" s="62"/>
      <c r="ALI20" s="62"/>
      <c r="ALJ20" s="62"/>
      <c r="ALK20" s="62"/>
      <c r="ALL20" s="62"/>
      <c r="ALM20" s="62"/>
      <c r="ALN20" s="62"/>
      <c r="ALO20" s="62"/>
      <c r="ALP20" s="62"/>
      <c r="ALQ20" s="62"/>
      <c r="ALR20" s="62"/>
      <c r="ALS20" s="62"/>
      <c r="ALT20" s="62"/>
      <c r="ALU20" s="62"/>
      <c r="ALV20" s="62"/>
      <c r="ALW20" s="62"/>
      <c r="ALX20" s="62"/>
      <c r="ALY20" s="62"/>
      <c r="ALZ20" s="62"/>
      <c r="AMA20" s="62"/>
      <c r="AMB20" s="62"/>
      <c r="AMC20" s="62"/>
      <c r="AMD20" s="62"/>
      <c r="AME20" s="62"/>
      <c r="AMF20" s="62"/>
      <c r="AMG20" s="62"/>
      <c r="AMH20" s="62"/>
      <c r="AMI20" s="62"/>
      <c r="AMJ20" s="62"/>
      <c r="AMK20" s="62"/>
      <c r="AML20" s="62"/>
      <c r="AMM20" s="62"/>
      <c r="AMN20" s="62"/>
      <c r="AMO20" s="62"/>
      <c r="AMP20" s="62"/>
      <c r="AMQ20" s="62"/>
      <c r="AMR20" s="62"/>
      <c r="AMS20" s="62"/>
      <c r="AMT20" s="62"/>
      <c r="AMU20" s="62"/>
      <c r="AMV20" s="62"/>
      <c r="AMW20" s="62"/>
      <c r="AMX20" s="62"/>
      <c r="AMY20" s="62"/>
      <c r="AMZ20" s="62"/>
      <c r="ANA20" s="62"/>
      <c r="ANB20" s="62"/>
      <c r="ANC20" s="62"/>
      <c r="AND20" s="62"/>
      <c r="ANE20" s="62"/>
      <c r="ANF20" s="62"/>
      <c r="ANG20" s="62"/>
      <c r="ANH20" s="62"/>
      <c r="ANI20" s="62"/>
      <c r="ANJ20" s="62"/>
      <c r="ANK20" s="62"/>
      <c r="ANL20" s="62"/>
      <c r="ANM20" s="62"/>
      <c r="ANN20" s="62"/>
      <c r="ANO20" s="62"/>
      <c r="ANP20" s="62"/>
      <c r="ANQ20" s="62"/>
      <c r="ANR20" s="62"/>
      <c r="ANS20" s="62"/>
      <c r="ANT20" s="62"/>
      <c r="ANU20" s="62"/>
      <c r="ANV20" s="62"/>
      <c r="ANW20" s="62"/>
      <c r="ANX20" s="62"/>
      <c r="ANY20" s="62"/>
      <c r="ANZ20" s="62"/>
      <c r="AOA20" s="62"/>
      <c r="AOB20" s="62"/>
      <c r="AOC20" s="62"/>
      <c r="AOD20" s="62"/>
      <c r="AOE20" s="62"/>
      <c r="AOF20" s="62"/>
      <c r="AOG20" s="62"/>
      <c r="AOH20" s="62"/>
      <c r="AOI20" s="62"/>
      <c r="AOJ20" s="62"/>
      <c r="AOK20" s="62"/>
      <c r="AOL20" s="62"/>
      <c r="AOM20" s="62"/>
      <c r="AON20" s="62"/>
      <c r="AOO20" s="62"/>
      <c r="AOP20" s="62"/>
      <c r="AOQ20" s="62"/>
      <c r="AOR20" s="62"/>
      <c r="AOS20" s="62"/>
      <c r="AOT20" s="62"/>
      <c r="AOU20" s="62"/>
      <c r="AOV20" s="62"/>
    </row>
    <row r="21" spans="1:1088" x14ac:dyDescent="0.25">
      <c r="B21" s="109"/>
      <c r="C21" s="73">
        <v>1</v>
      </c>
      <c r="D21" s="45" t="s">
        <v>31</v>
      </c>
      <c r="E21" s="46">
        <v>380</v>
      </c>
      <c r="F21" s="46">
        <v>4</v>
      </c>
      <c r="G21" s="46">
        <f t="shared" si="0"/>
        <v>1520</v>
      </c>
      <c r="I21" s="73"/>
      <c r="J21" s="110"/>
      <c r="K21" s="73"/>
      <c r="L21" s="73"/>
      <c r="M21" s="73">
        <f t="shared" si="1"/>
        <v>0</v>
      </c>
    </row>
    <row r="22" spans="1:1088" x14ac:dyDescent="0.25">
      <c r="B22" s="103"/>
      <c r="C22" s="46">
        <v>3</v>
      </c>
      <c r="D22" s="45" t="s">
        <v>33</v>
      </c>
      <c r="E22" s="46">
        <v>250</v>
      </c>
      <c r="F22" s="46">
        <v>1</v>
      </c>
      <c r="G22" s="46">
        <f t="shared" si="0"/>
        <v>250</v>
      </c>
      <c r="I22" s="73"/>
      <c r="J22" s="110"/>
      <c r="K22" s="73"/>
      <c r="L22" s="73"/>
      <c r="M22" s="73">
        <f t="shared" si="1"/>
        <v>0</v>
      </c>
    </row>
    <row r="23" spans="1:1088" s="108" customFormat="1" x14ac:dyDescent="0.25">
      <c r="A23" s="62"/>
      <c r="B23" s="225" t="s">
        <v>45</v>
      </c>
      <c r="C23" s="226"/>
      <c r="D23" s="226"/>
      <c r="E23" s="226"/>
      <c r="F23" s="226"/>
      <c r="G23" s="226"/>
      <c r="H23" s="226"/>
      <c r="I23" s="226"/>
      <c r="J23" s="226"/>
      <c r="K23" s="226"/>
      <c r="L23" s="226"/>
      <c r="M23" s="227"/>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c r="BN23" s="62"/>
      <c r="BO23" s="62"/>
      <c r="BP23" s="62"/>
      <c r="BQ23" s="62"/>
      <c r="BR23" s="62"/>
      <c r="BS23" s="62"/>
      <c r="BT23" s="62"/>
      <c r="BU23" s="62"/>
      <c r="BV23" s="62"/>
      <c r="BW23" s="62"/>
      <c r="BX23" s="62"/>
      <c r="BY23" s="62"/>
      <c r="BZ23" s="62"/>
      <c r="CA23" s="62"/>
      <c r="CB23" s="62"/>
      <c r="CC23" s="62"/>
      <c r="CD23" s="62"/>
      <c r="CE23" s="62"/>
      <c r="CF23" s="62"/>
      <c r="CG23" s="62"/>
      <c r="CH23" s="62"/>
      <c r="CI23" s="62"/>
      <c r="CJ23" s="62"/>
      <c r="CK23" s="62"/>
      <c r="CL23" s="62"/>
      <c r="CM23" s="62"/>
      <c r="CN23" s="62"/>
      <c r="CO23" s="62"/>
      <c r="CP23" s="62"/>
      <c r="CQ23" s="62"/>
      <c r="CR23" s="62"/>
      <c r="CS23" s="62"/>
      <c r="CT23" s="62"/>
      <c r="CU23" s="62"/>
      <c r="CV23" s="62"/>
      <c r="CW23" s="62"/>
      <c r="CX23" s="62"/>
      <c r="CY23" s="62"/>
      <c r="CZ23" s="62"/>
      <c r="DA23" s="62"/>
      <c r="DB23" s="62"/>
      <c r="DC23" s="62"/>
      <c r="DD23" s="62"/>
      <c r="DE23" s="62"/>
      <c r="DF23" s="62"/>
      <c r="DG23" s="62"/>
      <c r="DH23" s="62"/>
      <c r="DI23" s="62"/>
      <c r="DJ23" s="62"/>
      <c r="DK23" s="62"/>
      <c r="DL23" s="62"/>
      <c r="DM23" s="62"/>
      <c r="DN23" s="62"/>
      <c r="DO23" s="62"/>
      <c r="DP23" s="62"/>
      <c r="DQ23" s="62"/>
      <c r="DR23" s="62"/>
      <c r="DS23" s="62"/>
      <c r="DT23" s="62"/>
      <c r="DU23" s="62"/>
      <c r="DV23" s="62"/>
      <c r="DW23" s="62"/>
      <c r="DX23" s="62"/>
      <c r="DY23" s="62"/>
      <c r="DZ23" s="62"/>
      <c r="EA23" s="62"/>
      <c r="EB23" s="62"/>
      <c r="EC23" s="62"/>
      <c r="ED23" s="62"/>
      <c r="EE23" s="62"/>
      <c r="EF23" s="62"/>
      <c r="EG23" s="62"/>
      <c r="EH23" s="62"/>
      <c r="EI23" s="62"/>
      <c r="EJ23" s="62"/>
      <c r="EK23" s="62"/>
      <c r="EL23" s="62"/>
      <c r="EM23" s="62"/>
      <c r="EN23" s="62"/>
      <c r="EO23" s="62"/>
      <c r="EP23" s="62"/>
      <c r="EQ23" s="62"/>
      <c r="ER23" s="62"/>
      <c r="ES23" s="62"/>
      <c r="ET23" s="62"/>
      <c r="EU23" s="62"/>
      <c r="EV23" s="62"/>
      <c r="EW23" s="62"/>
      <c r="EX23" s="62"/>
      <c r="EY23" s="62"/>
      <c r="EZ23" s="62"/>
      <c r="FA23" s="62"/>
      <c r="FB23" s="62"/>
      <c r="FC23" s="62"/>
      <c r="FD23" s="62"/>
      <c r="FE23" s="62"/>
      <c r="FF23" s="62"/>
      <c r="FG23" s="62"/>
      <c r="FH23" s="62"/>
      <c r="FI23" s="62"/>
      <c r="FJ23" s="62"/>
      <c r="FK23" s="62"/>
      <c r="FL23" s="62"/>
      <c r="FM23" s="62"/>
      <c r="FN23" s="62"/>
      <c r="FO23" s="62"/>
      <c r="FP23" s="62"/>
      <c r="FQ23" s="62"/>
      <c r="FR23" s="62"/>
      <c r="FS23" s="62"/>
      <c r="FT23" s="62"/>
      <c r="FU23" s="62"/>
      <c r="FV23" s="62"/>
      <c r="FW23" s="62"/>
      <c r="FX23" s="62"/>
      <c r="FY23" s="62"/>
      <c r="FZ23" s="62"/>
      <c r="GA23" s="62"/>
      <c r="GB23" s="62"/>
      <c r="GC23" s="62"/>
      <c r="GD23" s="62"/>
      <c r="GE23" s="62"/>
      <c r="GF23" s="62"/>
      <c r="GG23" s="62"/>
      <c r="GH23" s="62"/>
      <c r="GI23" s="62"/>
      <c r="GJ23" s="62"/>
      <c r="GK23" s="62"/>
      <c r="GL23" s="62"/>
      <c r="GM23" s="62"/>
      <c r="GN23" s="62"/>
      <c r="GO23" s="62"/>
      <c r="GP23" s="62"/>
      <c r="GQ23" s="62"/>
      <c r="GR23" s="62"/>
      <c r="GS23" s="62"/>
      <c r="GT23" s="62"/>
      <c r="GU23" s="62"/>
      <c r="GV23" s="62"/>
      <c r="GW23" s="62"/>
      <c r="GX23" s="62"/>
      <c r="GY23" s="62"/>
      <c r="GZ23" s="62"/>
      <c r="HA23" s="62"/>
      <c r="HB23" s="62"/>
      <c r="HC23" s="62"/>
      <c r="HD23" s="62"/>
      <c r="HE23" s="62"/>
      <c r="HF23" s="62"/>
      <c r="HG23" s="62"/>
      <c r="HH23" s="62"/>
      <c r="HI23" s="62"/>
      <c r="HJ23" s="62"/>
      <c r="HK23" s="62"/>
      <c r="HL23" s="62"/>
      <c r="HM23" s="62"/>
      <c r="HN23" s="62"/>
      <c r="HO23" s="62"/>
      <c r="HP23" s="62"/>
      <c r="HQ23" s="62"/>
      <c r="HR23" s="62"/>
      <c r="HS23" s="62"/>
      <c r="HT23" s="62"/>
      <c r="HU23" s="62"/>
      <c r="HV23" s="62"/>
      <c r="HW23" s="62"/>
      <c r="HX23" s="62"/>
      <c r="HY23" s="62"/>
      <c r="HZ23" s="62"/>
      <c r="IA23" s="62"/>
      <c r="IB23" s="62"/>
      <c r="IC23" s="62"/>
      <c r="ID23" s="62"/>
      <c r="IE23" s="62"/>
      <c r="IF23" s="62"/>
      <c r="IG23" s="62"/>
      <c r="IH23" s="62"/>
      <c r="II23" s="62"/>
      <c r="IJ23" s="62"/>
      <c r="IK23" s="62"/>
      <c r="IL23" s="62"/>
      <c r="IM23" s="62"/>
      <c r="IN23" s="62"/>
      <c r="IO23" s="62"/>
      <c r="IP23" s="62"/>
      <c r="IQ23" s="62"/>
      <c r="IR23" s="62"/>
      <c r="IS23" s="62"/>
      <c r="IT23" s="62"/>
      <c r="IU23" s="62"/>
      <c r="IV23" s="62"/>
      <c r="IW23" s="62"/>
      <c r="IX23" s="62"/>
      <c r="IY23" s="62"/>
      <c r="IZ23" s="62"/>
      <c r="JA23" s="62"/>
      <c r="JB23" s="62"/>
      <c r="JC23" s="62"/>
      <c r="JD23" s="62"/>
      <c r="JE23" s="62"/>
      <c r="JF23" s="62"/>
      <c r="JG23" s="62"/>
      <c r="JH23" s="62"/>
      <c r="JI23" s="62"/>
      <c r="JJ23" s="62"/>
      <c r="JK23" s="62"/>
      <c r="JL23" s="62"/>
      <c r="JM23" s="62"/>
      <c r="JN23" s="62"/>
      <c r="JO23" s="62"/>
      <c r="JP23" s="62"/>
      <c r="JQ23" s="62"/>
      <c r="JR23" s="62"/>
      <c r="JS23" s="62"/>
      <c r="JT23" s="62"/>
      <c r="JU23" s="62"/>
      <c r="JV23" s="62"/>
      <c r="JW23" s="62"/>
      <c r="JX23" s="62"/>
      <c r="JY23" s="62"/>
      <c r="JZ23" s="62"/>
      <c r="KA23" s="62"/>
      <c r="KB23" s="62"/>
      <c r="KC23" s="62"/>
      <c r="KD23" s="62"/>
      <c r="KE23" s="62"/>
      <c r="KF23" s="62"/>
      <c r="KG23" s="62"/>
      <c r="KH23" s="62"/>
      <c r="KI23" s="62"/>
      <c r="KJ23" s="62"/>
      <c r="KK23" s="62"/>
      <c r="KL23" s="62"/>
      <c r="KM23" s="62"/>
      <c r="KN23" s="62"/>
      <c r="KO23" s="62"/>
      <c r="KP23" s="62"/>
      <c r="KQ23" s="62"/>
      <c r="KR23" s="62"/>
      <c r="KS23" s="62"/>
      <c r="KT23" s="62"/>
      <c r="KU23" s="62"/>
      <c r="KV23" s="62"/>
      <c r="KW23" s="62"/>
      <c r="KX23" s="62"/>
      <c r="KY23" s="62"/>
      <c r="KZ23" s="62"/>
      <c r="LA23" s="62"/>
      <c r="LB23" s="62"/>
      <c r="LC23" s="62"/>
      <c r="LD23" s="62"/>
      <c r="LE23" s="62"/>
      <c r="LF23" s="62"/>
      <c r="LG23" s="62"/>
      <c r="LH23" s="62"/>
      <c r="LI23" s="62"/>
      <c r="LJ23" s="62"/>
      <c r="LK23" s="62"/>
      <c r="LL23" s="62"/>
      <c r="LM23" s="62"/>
      <c r="LN23" s="62"/>
      <c r="LO23" s="62"/>
      <c r="LP23" s="62"/>
      <c r="LQ23" s="62"/>
      <c r="LR23" s="62"/>
      <c r="LS23" s="62"/>
      <c r="LT23" s="62"/>
      <c r="LU23" s="62"/>
      <c r="LV23" s="62"/>
      <c r="LW23" s="62"/>
      <c r="LX23" s="62"/>
      <c r="LY23" s="62"/>
      <c r="LZ23" s="62"/>
      <c r="MA23" s="62"/>
      <c r="MB23" s="62"/>
      <c r="MC23" s="62"/>
      <c r="MD23" s="62"/>
      <c r="ME23" s="62"/>
      <c r="MF23" s="62"/>
      <c r="MG23" s="62"/>
      <c r="MH23" s="62"/>
      <c r="MI23" s="62"/>
      <c r="MJ23" s="62"/>
      <c r="MK23" s="62"/>
      <c r="ML23" s="62"/>
      <c r="MM23" s="62"/>
      <c r="MN23" s="62"/>
      <c r="MO23" s="62"/>
      <c r="MP23" s="62"/>
      <c r="MQ23" s="62"/>
      <c r="MR23" s="62"/>
      <c r="MS23" s="62"/>
      <c r="MT23" s="62"/>
      <c r="MU23" s="62"/>
      <c r="MV23" s="62"/>
      <c r="MW23" s="62"/>
      <c r="MX23" s="62"/>
      <c r="MY23" s="62"/>
      <c r="MZ23" s="62"/>
      <c r="NA23" s="62"/>
      <c r="NB23" s="62"/>
      <c r="NC23" s="62"/>
      <c r="ND23" s="62"/>
      <c r="NE23" s="62"/>
      <c r="NF23" s="62"/>
      <c r="NG23" s="62"/>
      <c r="NH23" s="62"/>
      <c r="NI23" s="62"/>
      <c r="NJ23" s="62"/>
      <c r="NK23" s="62"/>
      <c r="NL23" s="62"/>
      <c r="NM23" s="62"/>
      <c r="NN23" s="62"/>
      <c r="NO23" s="62"/>
      <c r="NP23" s="62"/>
      <c r="NQ23" s="62"/>
      <c r="NR23" s="62"/>
      <c r="NS23" s="62"/>
      <c r="NT23" s="62"/>
      <c r="NU23" s="62"/>
      <c r="NV23" s="62"/>
      <c r="NW23" s="62"/>
      <c r="NX23" s="62"/>
      <c r="NY23" s="62"/>
      <c r="NZ23" s="62"/>
      <c r="OA23" s="62"/>
      <c r="OB23" s="62"/>
      <c r="OC23" s="62"/>
      <c r="OD23" s="62"/>
      <c r="OE23" s="62"/>
      <c r="OF23" s="62"/>
      <c r="OG23" s="62"/>
      <c r="OH23" s="62"/>
      <c r="OI23" s="62"/>
      <c r="OJ23" s="62"/>
      <c r="OK23" s="62"/>
      <c r="OL23" s="62"/>
      <c r="OM23" s="62"/>
      <c r="ON23" s="62"/>
      <c r="OO23" s="62"/>
      <c r="OP23" s="62"/>
      <c r="OQ23" s="62"/>
      <c r="OR23" s="62"/>
      <c r="OS23" s="62"/>
      <c r="OT23" s="62"/>
      <c r="OU23" s="62"/>
      <c r="OV23" s="62"/>
      <c r="OW23" s="62"/>
      <c r="OX23" s="62"/>
      <c r="OY23" s="62"/>
      <c r="OZ23" s="62"/>
      <c r="PA23" s="62"/>
      <c r="PB23" s="62"/>
      <c r="PC23" s="62"/>
      <c r="PD23" s="62"/>
      <c r="PE23" s="62"/>
      <c r="PF23" s="62"/>
      <c r="PG23" s="62"/>
      <c r="PH23" s="62"/>
      <c r="PI23" s="62"/>
      <c r="PJ23" s="62"/>
      <c r="PK23" s="62"/>
      <c r="PL23" s="62"/>
      <c r="PM23" s="62"/>
      <c r="PN23" s="62"/>
      <c r="PO23" s="62"/>
      <c r="PP23" s="62"/>
      <c r="PQ23" s="62"/>
      <c r="PR23" s="62"/>
      <c r="PS23" s="62"/>
      <c r="PT23" s="62"/>
      <c r="PU23" s="62"/>
      <c r="PV23" s="62"/>
      <c r="PW23" s="62"/>
      <c r="PX23" s="62"/>
      <c r="PY23" s="62"/>
      <c r="PZ23" s="62"/>
      <c r="QA23" s="62"/>
      <c r="QB23" s="62"/>
      <c r="QC23" s="62"/>
      <c r="QD23" s="62"/>
      <c r="QE23" s="62"/>
      <c r="QF23" s="62"/>
      <c r="QG23" s="62"/>
      <c r="QH23" s="62"/>
      <c r="QI23" s="62"/>
      <c r="QJ23" s="62"/>
      <c r="QK23" s="62"/>
      <c r="QL23" s="62"/>
      <c r="QM23" s="62"/>
      <c r="QN23" s="62"/>
      <c r="QO23" s="62"/>
      <c r="QP23" s="62"/>
      <c r="QQ23" s="62"/>
      <c r="QR23" s="62"/>
      <c r="QS23" s="62"/>
      <c r="QT23" s="62"/>
      <c r="QU23" s="62"/>
      <c r="QV23" s="62"/>
      <c r="QW23" s="62"/>
      <c r="QX23" s="62"/>
      <c r="QY23" s="62"/>
      <c r="QZ23" s="62"/>
      <c r="RA23" s="62"/>
      <c r="RB23" s="62"/>
      <c r="RC23" s="62"/>
      <c r="RD23" s="62"/>
      <c r="RE23" s="62"/>
      <c r="RF23" s="62"/>
      <c r="RG23" s="62"/>
      <c r="RH23" s="62"/>
      <c r="RI23" s="62"/>
      <c r="RJ23" s="62"/>
      <c r="RK23" s="62"/>
      <c r="RL23" s="62"/>
      <c r="RM23" s="62"/>
      <c r="RN23" s="62"/>
      <c r="RO23" s="62"/>
      <c r="RP23" s="62"/>
      <c r="RQ23" s="62"/>
      <c r="RR23" s="62"/>
      <c r="RS23" s="62"/>
      <c r="RT23" s="62"/>
      <c r="RU23" s="62"/>
      <c r="RV23" s="62"/>
      <c r="RW23" s="62"/>
      <c r="RX23" s="62"/>
      <c r="RY23" s="62"/>
      <c r="RZ23" s="62"/>
      <c r="SA23" s="62"/>
      <c r="SB23" s="62"/>
      <c r="SC23" s="62"/>
      <c r="SD23" s="62"/>
      <c r="SE23" s="62"/>
      <c r="SF23" s="62"/>
      <c r="SG23" s="62"/>
      <c r="SH23" s="62"/>
      <c r="SI23" s="62"/>
      <c r="SJ23" s="62"/>
      <c r="SK23" s="62"/>
      <c r="SL23" s="62"/>
      <c r="SM23" s="62"/>
      <c r="SN23" s="62"/>
      <c r="SO23" s="62"/>
      <c r="SP23" s="62"/>
      <c r="SQ23" s="62"/>
      <c r="SR23" s="62"/>
      <c r="SS23" s="62"/>
      <c r="ST23" s="62"/>
      <c r="SU23" s="62"/>
      <c r="SV23" s="62"/>
      <c r="SW23" s="62"/>
      <c r="SX23" s="62"/>
      <c r="SY23" s="62"/>
      <c r="SZ23" s="62"/>
      <c r="TA23" s="62"/>
      <c r="TB23" s="62"/>
      <c r="TC23" s="62"/>
      <c r="TD23" s="62"/>
      <c r="TE23" s="62"/>
      <c r="TF23" s="62"/>
      <c r="TG23" s="62"/>
      <c r="TH23" s="62"/>
      <c r="TI23" s="62"/>
      <c r="TJ23" s="62"/>
      <c r="TK23" s="62"/>
      <c r="TL23" s="62"/>
      <c r="TM23" s="62"/>
      <c r="TN23" s="62"/>
      <c r="TO23" s="62"/>
      <c r="TP23" s="62"/>
      <c r="TQ23" s="62"/>
      <c r="TR23" s="62"/>
      <c r="TS23" s="62"/>
      <c r="TT23" s="62"/>
      <c r="TU23" s="62"/>
      <c r="TV23" s="62"/>
      <c r="TW23" s="62"/>
      <c r="TX23" s="62"/>
      <c r="TY23" s="62"/>
      <c r="TZ23" s="62"/>
      <c r="UA23" s="62"/>
      <c r="UB23" s="62"/>
      <c r="UC23" s="62"/>
      <c r="UD23" s="62"/>
      <c r="UE23" s="62"/>
      <c r="UF23" s="62"/>
      <c r="UG23" s="62"/>
      <c r="UH23" s="62"/>
      <c r="UI23" s="62"/>
      <c r="UJ23" s="62"/>
      <c r="UK23" s="62"/>
      <c r="UL23" s="62"/>
      <c r="UM23" s="62"/>
      <c r="UN23" s="62"/>
      <c r="UO23" s="62"/>
      <c r="UP23" s="62"/>
      <c r="UQ23" s="62"/>
      <c r="UR23" s="62"/>
      <c r="US23" s="62"/>
      <c r="UT23" s="62"/>
      <c r="UU23" s="62"/>
      <c r="UV23" s="62"/>
      <c r="UW23" s="62"/>
      <c r="UX23" s="62"/>
      <c r="UY23" s="62"/>
      <c r="UZ23" s="62"/>
      <c r="VA23" s="62"/>
      <c r="VB23" s="62"/>
      <c r="VC23" s="62"/>
      <c r="VD23" s="62"/>
      <c r="VE23" s="62"/>
      <c r="VF23" s="62"/>
      <c r="VG23" s="62"/>
      <c r="VH23" s="62"/>
      <c r="VI23" s="62"/>
      <c r="VJ23" s="62"/>
      <c r="VK23" s="62"/>
      <c r="VL23" s="62"/>
      <c r="VM23" s="62"/>
      <c r="VN23" s="62"/>
      <c r="VO23" s="62"/>
      <c r="VP23" s="62"/>
      <c r="VQ23" s="62"/>
      <c r="VR23" s="62"/>
      <c r="VS23" s="62"/>
      <c r="VT23" s="62"/>
      <c r="VU23" s="62"/>
      <c r="VV23" s="62"/>
      <c r="VW23" s="62"/>
      <c r="VX23" s="62"/>
      <c r="VY23" s="62"/>
      <c r="VZ23" s="62"/>
      <c r="WA23" s="62"/>
      <c r="WB23" s="62"/>
      <c r="WC23" s="62"/>
      <c r="WD23" s="62"/>
      <c r="WE23" s="62"/>
      <c r="WF23" s="62"/>
      <c r="WG23" s="62"/>
      <c r="WH23" s="62"/>
      <c r="WI23" s="62"/>
      <c r="WJ23" s="62"/>
      <c r="WK23" s="62"/>
      <c r="WL23" s="62"/>
      <c r="WM23" s="62"/>
      <c r="WN23" s="62"/>
      <c r="WO23" s="62"/>
      <c r="WP23" s="62"/>
      <c r="WQ23" s="62"/>
      <c r="WR23" s="62"/>
      <c r="WS23" s="62"/>
      <c r="WT23" s="62"/>
      <c r="WU23" s="62"/>
      <c r="WV23" s="62"/>
      <c r="WW23" s="62"/>
      <c r="WX23" s="62"/>
      <c r="WY23" s="62"/>
      <c r="WZ23" s="62"/>
      <c r="XA23" s="62"/>
      <c r="XB23" s="62"/>
      <c r="XC23" s="62"/>
      <c r="XD23" s="62"/>
      <c r="XE23" s="62"/>
      <c r="XF23" s="62"/>
      <c r="XG23" s="62"/>
      <c r="XH23" s="62"/>
      <c r="XI23" s="62"/>
      <c r="XJ23" s="62"/>
      <c r="XK23" s="62"/>
      <c r="XL23" s="62"/>
      <c r="XM23" s="62"/>
      <c r="XN23" s="62"/>
      <c r="XO23" s="62"/>
      <c r="XP23" s="62"/>
      <c r="XQ23" s="62"/>
      <c r="XR23" s="62"/>
      <c r="XS23" s="62"/>
      <c r="XT23" s="62"/>
      <c r="XU23" s="62"/>
      <c r="XV23" s="62"/>
      <c r="XW23" s="62"/>
      <c r="XX23" s="62"/>
      <c r="XY23" s="62"/>
      <c r="XZ23" s="62"/>
      <c r="YA23" s="62"/>
      <c r="YB23" s="62"/>
      <c r="YC23" s="62"/>
      <c r="YD23" s="62"/>
      <c r="YE23" s="62"/>
      <c r="YF23" s="62"/>
      <c r="YG23" s="62"/>
      <c r="YH23" s="62"/>
      <c r="YI23" s="62"/>
      <c r="YJ23" s="62"/>
      <c r="YK23" s="62"/>
      <c r="YL23" s="62"/>
      <c r="YM23" s="62"/>
      <c r="YN23" s="62"/>
      <c r="YO23" s="62"/>
      <c r="YP23" s="62"/>
      <c r="YQ23" s="62"/>
      <c r="YR23" s="62"/>
      <c r="YS23" s="62"/>
      <c r="YT23" s="62"/>
      <c r="YU23" s="62"/>
      <c r="YV23" s="62"/>
      <c r="YW23" s="62"/>
      <c r="YX23" s="62"/>
      <c r="YY23" s="62"/>
      <c r="YZ23" s="62"/>
      <c r="ZA23" s="62"/>
      <c r="ZB23" s="62"/>
      <c r="ZC23" s="62"/>
      <c r="ZD23" s="62"/>
      <c r="ZE23" s="62"/>
      <c r="ZF23" s="62"/>
      <c r="ZG23" s="62"/>
      <c r="ZH23" s="62"/>
      <c r="ZI23" s="62"/>
      <c r="ZJ23" s="62"/>
      <c r="ZK23" s="62"/>
      <c r="ZL23" s="62"/>
      <c r="ZM23" s="62"/>
      <c r="ZN23" s="62"/>
      <c r="ZO23" s="62"/>
      <c r="ZP23" s="62"/>
      <c r="ZQ23" s="62"/>
      <c r="ZR23" s="62"/>
      <c r="ZS23" s="62"/>
      <c r="ZT23" s="62"/>
      <c r="ZU23" s="62"/>
      <c r="ZV23" s="62"/>
      <c r="ZW23" s="62"/>
      <c r="ZX23" s="62"/>
      <c r="ZY23" s="62"/>
      <c r="ZZ23" s="62"/>
      <c r="AAA23" s="62"/>
      <c r="AAB23" s="62"/>
      <c r="AAC23" s="62"/>
      <c r="AAD23" s="62"/>
      <c r="AAE23" s="62"/>
      <c r="AAF23" s="62"/>
      <c r="AAG23" s="62"/>
      <c r="AAH23" s="62"/>
      <c r="AAI23" s="62"/>
      <c r="AAJ23" s="62"/>
      <c r="AAK23" s="62"/>
      <c r="AAL23" s="62"/>
      <c r="AAM23" s="62"/>
      <c r="AAN23" s="62"/>
      <c r="AAO23" s="62"/>
      <c r="AAP23" s="62"/>
      <c r="AAQ23" s="62"/>
      <c r="AAR23" s="62"/>
      <c r="AAS23" s="62"/>
      <c r="AAT23" s="62"/>
      <c r="AAU23" s="62"/>
      <c r="AAV23" s="62"/>
      <c r="AAW23" s="62"/>
      <c r="AAX23" s="62"/>
      <c r="AAY23" s="62"/>
      <c r="AAZ23" s="62"/>
      <c r="ABA23" s="62"/>
      <c r="ABB23" s="62"/>
      <c r="ABC23" s="62"/>
      <c r="ABD23" s="62"/>
      <c r="ABE23" s="62"/>
      <c r="ABF23" s="62"/>
      <c r="ABG23" s="62"/>
      <c r="ABH23" s="62"/>
      <c r="ABI23" s="62"/>
      <c r="ABJ23" s="62"/>
      <c r="ABK23" s="62"/>
      <c r="ABL23" s="62"/>
      <c r="ABM23" s="62"/>
      <c r="ABN23" s="62"/>
      <c r="ABO23" s="62"/>
      <c r="ABP23" s="62"/>
      <c r="ABQ23" s="62"/>
      <c r="ABR23" s="62"/>
      <c r="ABS23" s="62"/>
      <c r="ABT23" s="62"/>
      <c r="ABU23" s="62"/>
      <c r="ABV23" s="62"/>
      <c r="ABW23" s="62"/>
      <c r="ABX23" s="62"/>
      <c r="ABY23" s="62"/>
      <c r="ABZ23" s="62"/>
      <c r="ACA23" s="62"/>
      <c r="ACB23" s="62"/>
      <c r="ACC23" s="62"/>
      <c r="ACD23" s="62"/>
      <c r="ACE23" s="62"/>
      <c r="ACF23" s="62"/>
      <c r="ACG23" s="62"/>
      <c r="ACH23" s="62"/>
      <c r="ACI23" s="62"/>
      <c r="ACJ23" s="62"/>
      <c r="ACK23" s="62"/>
      <c r="ACL23" s="62"/>
      <c r="ACM23" s="62"/>
      <c r="ACN23" s="62"/>
      <c r="ACO23" s="62"/>
      <c r="ACP23" s="62"/>
      <c r="ACQ23" s="62"/>
      <c r="ACR23" s="62"/>
      <c r="ACS23" s="62"/>
      <c r="ACT23" s="62"/>
      <c r="ACU23" s="62"/>
      <c r="ACV23" s="62"/>
      <c r="ACW23" s="62"/>
      <c r="ACX23" s="62"/>
      <c r="ACY23" s="62"/>
      <c r="ACZ23" s="62"/>
      <c r="ADA23" s="62"/>
      <c r="ADB23" s="62"/>
      <c r="ADC23" s="62"/>
      <c r="ADD23" s="62"/>
      <c r="ADE23" s="62"/>
      <c r="ADF23" s="62"/>
      <c r="ADG23" s="62"/>
      <c r="ADH23" s="62"/>
      <c r="ADI23" s="62"/>
      <c r="ADJ23" s="62"/>
      <c r="ADK23" s="62"/>
      <c r="ADL23" s="62"/>
      <c r="ADM23" s="62"/>
      <c r="ADN23" s="62"/>
      <c r="ADO23" s="62"/>
      <c r="ADP23" s="62"/>
      <c r="ADQ23" s="62"/>
      <c r="ADR23" s="62"/>
      <c r="ADS23" s="62"/>
      <c r="ADT23" s="62"/>
      <c r="ADU23" s="62"/>
      <c r="ADV23" s="62"/>
      <c r="ADW23" s="62"/>
      <c r="ADX23" s="62"/>
      <c r="ADY23" s="62"/>
      <c r="ADZ23" s="62"/>
      <c r="AEA23" s="62"/>
      <c r="AEB23" s="62"/>
      <c r="AEC23" s="62"/>
      <c r="AED23" s="62"/>
      <c r="AEE23" s="62"/>
      <c r="AEF23" s="62"/>
      <c r="AEG23" s="62"/>
      <c r="AEH23" s="62"/>
      <c r="AEI23" s="62"/>
      <c r="AEJ23" s="62"/>
      <c r="AEK23" s="62"/>
      <c r="AEL23" s="62"/>
      <c r="AEM23" s="62"/>
      <c r="AEN23" s="62"/>
      <c r="AEO23" s="62"/>
      <c r="AEP23" s="62"/>
      <c r="AEQ23" s="62"/>
      <c r="AER23" s="62"/>
      <c r="AES23" s="62"/>
      <c r="AET23" s="62"/>
      <c r="AEU23" s="62"/>
      <c r="AEV23" s="62"/>
      <c r="AEW23" s="62"/>
      <c r="AEX23" s="62"/>
      <c r="AEY23" s="62"/>
      <c r="AEZ23" s="62"/>
      <c r="AFA23" s="62"/>
      <c r="AFB23" s="62"/>
      <c r="AFC23" s="62"/>
      <c r="AFD23" s="62"/>
      <c r="AFE23" s="62"/>
      <c r="AFF23" s="62"/>
      <c r="AFG23" s="62"/>
      <c r="AFH23" s="62"/>
      <c r="AFI23" s="62"/>
      <c r="AFJ23" s="62"/>
      <c r="AFK23" s="62"/>
      <c r="AFL23" s="62"/>
      <c r="AFM23" s="62"/>
      <c r="AFN23" s="62"/>
      <c r="AFO23" s="62"/>
      <c r="AFP23" s="62"/>
      <c r="AFQ23" s="62"/>
      <c r="AFR23" s="62"/>
      <c r="AFS23" s="62"/>
      <c r="AFT23" s="62"/>
      <c r="AFU23" s="62"/>
      <c r="AFV23" s="62"/>
      <c r="AFW23" s="62"/>
      <c r="AFX23" s="62"/>
      <c r="AFY23" s="62"/>
      <c r="AFZ23" s="62"/>
      <c r="AGA23" s="62"/>
      <c r="AGB23" s="62"/>
      <c r="AGC23" s="62"/>
      <c r="AGD23" s="62"/>
      <c r="AGE23" s="62"/>
      <c r="AGF23" s="62"/>
      <c r="AGG23" s="62"/>
      <c r="AGH23" s="62"/>
      <c r="AGI23" s="62"/>
      <c r="AGJ23" s="62"/>
      <c r="AGK23" s="62"/>
      <c r="AGL23" s="62"/>
      <c r="AGM23" s="62"/>
      <c r="AGN23" s="62"/>
      <c r="AGO23" s="62"/>
      <c r="AGP23" s="62"/>
      <c r="AGQ23" s="62"/>
      <c r="AGR23" s="62"/>
      <c r="AGS23" s="62"/>
      <c r="AGT23" s="62"/>
      <c r="AGU23" s="62"/>
      <c r="AGV23" s="62"/>
      <c r="AGW23" s="62"/>
      <c r="AGX23" s="62"/>
      <c r="AGY23" s="62"/>
      <c r="AGZ23" s="62"/>
      <c r="AHA23" s="62"/>
      <c r="AHB23" s="62"/>
      <c r="AHC23" s="62"/>
      <c r="AHD23" s="62"/>
      <c r="AHE23" s="62"/>
      <c r="AHF23" s="62"/>
      <c r="AHG23" s="62"/>
      <c r="AHH23" s="62"/>
      <c r="AHI23" s="62"/>
      <c r="AHJ23" s="62"/>
      <c r="AHK23" s="62"/>
      <c r="AHL23" s="62"/>
      <c r="AHM23" s="62"/>
      <c r="AHN23" s="62"/>
      <c r="AHO23" s="62"/>
      <c r="AHP23" s="62"/>
      <c r="AHQ23" s="62"/>
      <c r="AHR23" s="62"/>
      <c r="AHS23" s="62"/>
      <c r="AHT23" s="62"/>
      <c r="AHU23" s="62"/>
      <c r="AHV23" s="62"/>
      <c r="AHW23" s="62"/>
      <c r="AHX23" s="62"/>
      <c r="AHY23" s="62"/>
      <c r="AHZ23" s="62"/>
      <c r="AIA23" s="62"/>
      <c r="AIB23" s="62"/>
      <c r="AIC23" s="62"/>
      <c r="AID23" s="62"/>
      <c r="AIE23" s="62"/>
      <c r="AIF23" s="62"/>
      <c r="AIG23" s="62"/>
      <c r="AIH23" s="62"/>
      <c r="AII23" s="62"/>
      <c r="AIJ23" s="62"/>
      <c r="AIK23" s="62"/>
      <c r="AIL23" s="62"/>
      <c r="AIM23" s="62"/>
      <c r="AIN23" s="62"/>
      <c r="AIO23" s="62"/>
      <c r="AIP23" s="62"/>
      <c r="AIQ23" s="62"/>
      <c r="AIR23" s="62"/>
      <c r="AIS23" s="62"/>
      <c r="AIT23" s="62"/>
      <c r="AIU23" s="62"/>
      <c r="AIV23" s="62"/>
      <c r="AIW23" s="62"/>
      <c r="AIX23" s="62"/>
      <c r="AIY23" s="62"/>
      <c r="AIZ23" s="62"/>
      <c r="AJA23" s="62"/>
      <c r="AJB23" s="62"/>
      <c r="AJC23" s="62"/>
      <c r="AJD23" s="62"/>
      <c r="AJE23" s="62"/>
      <c r="AJF23" s="62"/>
      <c r="AJG23" s="62"/>
      <c r="AJH23" s="62"/>
      <c r="AJI23" s="62"/>
      <c r="AJJ23" s="62"/>
      <c r="AJK23" s="62"/>
      <c r="AJL23" s="62"/>
      <c r="AJM23" s="62"/>
      <c r="AJN23" s="62"/>
      <c r="AJO23" s="62"/>
      <c r="AJP23" s="62"/>
      <c r="AJQ23" s="62"/>
      <c r="AJR23" s="62"/>
      <c r="AJS23" s="62"/>
      <c r="AJT23" s="62"/>
      <c r="AJU23" s="62"/>
      <c r="AJV23" s="62"/>
      <c r="AJW23" s="62"/>
      <c r="AJX23" s="62"/>
      <c r="AJY23" s="62"/>
      <c r="AJZ23" s="62"/>
      <c r="AKA23" s="62"/>
      <c r="AKB23" s="62"/>
      <c r="AKC23" s="62"/>
      <c r="AKD23" s="62"/>
      <c r="AKE23" s="62"/>
      <c r="AKF23" s="62"/>
      <c r="AKG23" s="62"/>
      <c r="AKH23" s="62"/>
      <c r="AKI23" s="62"/>
      <c r="AKJ23" s="62"/>
      <c r="AKK23" s="62"/>
      <c r="AKL23" s="62"/>
      <c r="AKM23" s="62"/>
      <c r="AKN23" s="62"/>
      <c r="AKO23" s="62"/>
      <c r="AKP23" s="62"/>
      <c r="AKQ23" s="62"/>
      <c r="AKR23" s="62"/>
      <c r="AKS23" s="62"/>
      <c r="AKT23" s="62"/>
      <c r="AKU23" s="62"/>
      <c r="AKV23" s="62"/>
      <c r="AKW23" s="62"/>
      <c r="AKX23" s="62"/>
      <c r="AKY23" s="62"/>
      <c r="AKZ23" s="62"/>
      <c r="ALA23" s="62"/>
      <c r="ALB23" s="62"/>
      <c r="ALC23" s="62"/>
      <c r="ALD23" s="62"/>
      <c r="ALE23" s="62"/>
      <c r="ALF23" s="62"/>
      <c r="ALG23" s="62"/>
      <c r="ALH23" s="62"/>
      <c r="ALI23" s="62"/>
      <c r="ALJ23" s="62"/>
      <c r="ALK23" s="62"/>
      <c r="ALL23" s="62"/>
      <c r="ALM23" s="62"/>
      <c r="ALN23" s="62"/>
      <c r="ALO23" s="62"/>
      <c r="ALP23" s="62"/>
      <c r="ALQ23" s="62"/>
      <c r="ALR23" s="62"/>
      <c r="ALS23" s="62"/>
      <c r="ALT23" s="62"/>
      <c r="ALU23" s="62"/>
      <c r="ALV23" s="62"/>
      <c r="ALW23" s="62"/>
      <c r="ALX23" s="62"/>
      <c r="ALY23" s="62"/>
      <c r="ALZ23" s="62"/>
      <c r="AMA23" s="62"/>
      <c r="AMB23" s="62"/>
      <c r="AMC23" s="62"/>
      <c r="AMD23" s="62"/>
      <c r="AME23" s="62"/>
      <c r="AMF23" s="62"/>
      <c r="AMG23" s="62"/>
      <c r="AMH23" s="62"/>
      <c r="AMI23" s="62"/>
      <c r="AMJ23" s="62"/>
      <c r="AMK23" s="62"/>
      <c r="AML23" s="62"/>
      <c r="AMM23" s="62"/>
      <c r="AMN23" s="62"/>
      <c r="AMO23" s="62"/>
      <c r="AMP23" s="62"/>
      <c r="AMQ23" s="62"/>
      <c r="AMR23" s="62"/>
      <c r="AMS23" s="62"/>
      <c r="AMT23" s="62"/>
      <c r="AMU23" s="62"/>
      <c r="AMV23" s="62"/>
      <c r="AMW23" s="62"/>
      <c r="AMX23" s="62"/>
      <c r="AMY23" s="62"/>
      <c r="AMZ23" s="62"/>
      <c r="ANA23" s="62"/>
      <c r="ANB23" s="62"/>
      <c r="ANC23" s="62"/>
      <c r="AND23" s="62"/>
      <c r="ANE23" s="62"/>
      <c r="ANF23" s="62"/>
      <c r="ANG23" s="62"/>
      <c r="ANH23" s="62"/>
      <c r="ANI23" s="62"/>
      <c r="ANJ23" s="62"/>
      <c r="ANK23" s="62"/>
      <c r="ANL23" s="62"/>
      <c r="ANM23" s="62"/>
      <c r="ANN23" s="62"/>
      <c r="ANO23" s="62"/>
      <c r="ANP23" s="62"/>
      <c r="ANQ23" s="62"/>
      <c r="ANR23" s="62"/>
      <c r="ANS23" s="62"/>
      <c r="ANT23" s="62"/>
      <c r="ANU23" s="62"/>
      <c r="ANV23" s="62"/>
      <c r="ANW23" s="62"/>
      <c r="ANX23" s="62"/>
      <c r="ANY23" s="62"/>
      <c r="ANZ23" s="62"/>
      <c r="AOA23" s="62"/>
      <c r="AOB23" s="62"/>
      <c r="AOC23" s="62"/>
      <c r="AOD23" s="62"/>
      <c r="AOE23" s="62"/>
      <c r="AOF23" s="62"/>
      <c r="AOG23" s="62"/>
      <c r="AOH23" s="62"/>
      <c r="AOI23" s="62"/>
      <c r="AOJ23" s="62"/>
      <c r="AOK23" s="62"/>
      <c r="AOL23" s="62"/>
      <c r="AOM23" s="62"/>
      <c r="AON23" s="62"/>
      <c r="AOO23" s="62"/>
      <c r="AOP23" s="62"/>
      <c r="AOQ23" s="62"/>
      <c r="AOR23" s="62"/>
      <c r="AOS23" s="62"/>
      <c r="AOT23" s="62"/>
      <c r="AOU23" s="62"/>
      <c r="AOV23" s="62"/>
    </row>
    <row r="24" spans="1:1088" x14ac:dyDescent="0.25">
      <c r="B24" s="109"/>
      <c r="C24" s="73">
        <v>1</v>
      </c>
      <c r="D24" s="45" t="s">
        <v>46</v>
      </c>
      <c r="E24" s="46">
        <v>230</v>
      </c>
      <c r="F24" s="46">
        <v>1</v>
      </c>
      <c r="G24" s="46">
        <f t="shared" si="0"/>
        <v>230</v>
      </c>
      <c r="I24" s="73">
        <v>1</v>
      </c>
      <c r="J24" s="110" t="s">
        <v>47</v>
      </c>
      <c r="K24" s="73">
        <v>1500</v>
      </c>
      <c r="L24" s="73">
        <v>1</v>
      </c>
      <c r="M24" s="73">
        <f t="shared" si="1"/>
        <v>1500</v>
      </c>
    </row>
    <row r="25" spans="1:1088" ht="30" x14ac:dyDescent="0.25">
      <c r="B25" s="105"/>
      <c r="C25" s="46">
        <v>2</v>
      </c>
      <c r="D25" s="45" t="s">
        <v>48</v>
      </c>
      <c r="E25" s="46">
        <v>400</v>
      </c>
      <c r="F25" s="46">
        <v>1</v>
      </c>
      <c r="G25" s="46">
        <f t="shared" si="0"/>
        <v>400</v>
      </c>
      <c r="I25" s="73">
        <v>2</v>
      </c>
      <c r="J25" s="48" t="s">
        <v>40</v>
      </c>
      <c r="K25" s="73">
        <v>400</v>
      </c>
      <c r="L25" s="73">
        <v>1</v>
      </c>
      <c r="M25" s="73">
        <f t="shared" ref="M25" si="2">K25*L25</f>
        <v>400</v>
      </c>
    </row>
    <row r="26" spans="1:1088" x14ac:dyDescent="0.25">
      <c r="B26" s="105"/>
      <c r="C26" s="46">
        <v>3</v>
      </c>
      <c r="D26" s="45" t="s">
        <v>49</v>
      </c>
      <c r="E26" s="46">
        <v>120</v>
      </c>
      <c r="F26" s="46">
        <v>2</v>
      </c>
      <c r="G26" s="46">
        <f t="shared" si="0"/>
        <v>240</v>
      </c>
      <c r="I26" s="73"/>
      <c r="J26" s="110"/>
      <c r="K26" s="73"/>
      <c r="L26" s="73"/>
      <c r="M26" s="73">
        <f t="shared" si="1"/>
        <v>0</v>
      </c>
    </row>
    <row r="27" spans="1:1088" ht="30" x14ac:dyDescent="0.25">
      <c r="B27" s="105"/>
      <c r="C27" s="46">
        <v>4</v>
      </c>
      <c r="D27" s="45" t="s">
        <v>50</v>
      </c>
      <c r="E27" s="46">
        <v>800</v>
      </c>
      <c r="F27" s="46">
        <v>1</v>
      </c>
      <c r="G27" s="46">
        <f t="shared" si="0"/>
        <v>800</v>
      </c>
      <c r="I27" s="73"/>
      <c r="J27" s="110"/>
      <c r="K27" s="73"/>
      <c r="L27" s="73"/>
      <c r="M27" s="73">
        <f t="shared" si="1"/>
        <v>0</v>
      </c>
    </row>
    <row r="28" spans="1:1088" s="108" customFormat="1" x14ac:dyDescent="0.25">
      <c r="A28" s="62"/>
      <c r="B28" s="225" t="s">
        <v>51</v>
      </c>
      <c r="C28" s="226"/>
      <c r="D28" s="226"/>
      <c r="E28" s="226"/>
      <c r="F28" s="226"/>
      <c r="G28" s="226"/>
      <c r="H28" s="226"/>
      <c r="I28" s="226"/>
      <c r="J28" s="226"/>
      <c r="K28" s="226"/>
      <c r="L28" s="226"/>
      <c r="M28" s="227"/>
      <c r="N28" s="62"/>
      <c r="O28" s="62"/>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c r="BL28" s="62"/>
      <c r="BM28" s="62"/>
      <c r="BN28" s="62"/>
      <c r="BO28" s="62"/>
      <c r="BP28" s="62"/>
      <c r="BQ28" s="62"/>
      <c r="BR28" s="62"/>
      <c r="BS28" s="62"/>
      <c r="BT28" s="62"/>
      <c r="BU28" s="62"/>
      <c r="BV28" s="62"/>
      <c r="BW28" s="62"/>
      <c r="BX28" s="62"/>
      <c r="BY28" s="62"/>
      <c r="BZ28" s="62"/>
      <c r="CA28" s="62"/>
      <c r="CB28" s="62"/>
      <c r="CC28" s="62"/>
      <c r="CD28" s="62"/>
      <c r="CE28" s="62"/>
      <c r="CF28" s="62"/>
      <c r="CG28" s="62"/>
      <c r="CH28" s="62"/>
      <c r="CI28" s="62"/>
      <c r="CJ28" s="62"/>
      <c r="CK28" s="62"/>
      <c r="CL28" s="62"/>
      <c r="CM28" s="62"/>
      <c r="CN28" s="62"/>
      <c r="CO28" s="62"/>
      <c r="CP28" s="62"/>
      <c r="CQ28" s="62"/>
      <c r="CR28" s="62"/>
      <c r="CS28" s="62"/>
      <c r="CT28" s="62"/>
      <c r="CU28" s="62"/>
      <c r="CV28" s="62"/>
      <c r="CW28" s="62"/>
      <c r="CX28" s="62"/>
      <c r="CY28" s="62"/>
      <c r="CZ28" s="62"/>
      <c r="DA28" s="62"/>
      <c r="DB28" s="62"/>
      <c r="DC28" s="62"/>
      <c r="DD28" s="62"/>
      <c r="DE28" s="62"/>
      <c r="DF28" s="62"/>
      <c r="DG28" s="62"/>
      <c r="DH28" s="62"/>
      <c r="DI28" s="62"/>
      <c r="DJ28" s="62"/>
      <c r="DK28" s="62"/>
      <c r="DL28" s="62"/>
      <c r="DM28" s="62"/>
      <c r="DN28" s="62"/>
      <c r="DO28" s="62"/>
      <c r="DP28" s="62"/>
      <c r="DQ28" s="62"/>
      <c r="DR28" s="62"/>
      <c r="DS28" s="62"/>
      <c r="DT28" s="62"/>
      <c r="DU28" s="62"/>
      <c r="DV28" s="62"/>
      <c r="DW28" s="62"/>
      <c r="DX28" s="62"/>
      <c r="DY28" s="62"/>
      <c r="DZ28" s="62"/>
      <c r="EA28" s="62"/>
      <c r="EB28" s="62"/>
      <c r="EC28" s="62"/>
      <c r="ED28" s="62"/>
      <c r="EE28" s="62"/>
      <c r="EF28" s="62"/>
      <c r="EG28" s="62"/>
      <c r="EH28" s="62"/>
      <c r="EI28" s="62"/>
      <c r="EJ28" s="62"/>
      <c r="EK28" s="62"/>
      <c r="EL28" s="62"/>
      <c r="EM28" s="62"/>
      <c r="EN28" s="62"/>
      <c r="EO28" s="62"/>
      <c r="EP28" s="62"/>
      <c r="EQ28" s="62"/>
      <c r="ER28" s="62"/>
      <c r="ES28" s="62"/>
      <c r="ET28" s="62"/>
      <c r="EU28" s="62"/>
      <c r="EV28" s="62"/>
      <c r="EW28" s="62"/>
      <c r="EX28" s="62"/>
      <c r="EY28" s="62"/>
      <c r="EZ28" s="62"/>
      <c r="FA28" s="62"/>
      <c r="FB28" s="62"/>
      <c r="FC28" s="62"/>
      <c r="FD28" s="62"/>
      <c r="FE28" s="62"/>
      <c r="FF28" s="62"/>
      <c r="FG28" s="62"/>
      <c r="FH28" s="62"/>
      <c r="FI28" s="62"/>
      <c r="FJ28" s="62"/>
      <c r="FK28" s="62"/>
      <c r="FL28" s="62"/>
      <c r="FM28" s="62"/>
      <c r="FN28" s="62"/>
      <c r="FO28" s="62"/>
      <c r="FP28" s="62"/>
      <c r="FQ28" s="62"/>
      <c r="FR28" s="62"/>
      <c r="FS28" s="62"/>
      <c r="FT28" s="62"/>
      <c r="FU28" s="62"/>
      <c r="FV28" s="62"/>
      <c r="FW28" s="62"/>
      <c r="FX28" s="62"/>
      <c r="FY28" s="62"/>
      <c r="FZ28" s="62"/>
      <c r="GA28" s="62"/>
      <c r="GB28" s="62"/>
      <c r="GC28" s="62"/>
      <c r="GD28" s="62"/>
      <c r="GE28" s="62"/>
      <c r="GF28" s="62"/>
      <c r="GG28" s="62"/>
      <c r="GH28" s="62"/>
      <c r="GI28" s="62"/>
      <c r="GJ28" s="62"/>
      <c r="GK28" s="62"/>
      <c r="GL28" s="62"/>
      <c r="GM28" s="62"/>
      <c r="GN28" s="62"/>
      <c r="GO28" s="62"/>
      <c r="GP28" s="62"/>
      <c r="GQ28" s="62"/>
      <c r="GR28" s="62"/>
      <c r="GS28" s="62"/>
      <c r="GT28" s="62"/>
      <c r="GU28" s="62"/>
      <c r="GV28" s="62"/>
      <c r="GW28" s="62"/>
      <c r="GX28" s="62"/>
      <c r="GY28" s="62"/>
      <c r="GZ28" s="62"/>
      <c r="HA28" s="62"/>
      <c r="HB28" s="62"/>
      <c r="HC28" s="62"/>
      <c r="HD28" s="62"/>
      <c r="HE28" s="62"/>
      <c r="HF28" s="62"/>
      <c r="HG28" s="62"/>
      <c r="HH28" s="62"/>
      <c r="HI28" s="62"/>
      <c r="HJ28" s="62"/>
      <c r="HK28" s="62"/>
      <c r="HL28" s="62"/>
      <c r="HM28" s="62"/>
      <c r="HN28" s="62"/>
      <c r="HO28" s="62"/>
      <c r="HP28" s="62"/>
      <c r="HQ28" s="62"/>
      <c r="HR28" s="62"/>
      <c r="HS28" s="62"/>
      <c r="HT28" s="62"/>
      <c r="HU28" s="62"/>
      <c r="HV28" s="62"/>
      <c r="HW28" s="62"/>
      <c r="HX28" s="62"/>
      <c r="HY28" s="62"/>
      <c r="HZ28" s="62"/>
      <c r="IA28" s="62"/>
      <c r="IB28" s="62"/>
      <c r="IC28" s="62"/>
      <c r="ID28" s="62"/>
      <c r="IE28" s="62"/>
      <c r="IF28" s="62"/>
      <c r="IG28" s="62"/>
      <c r="IH28" s="62"/>
      <c r="II28" s="62"/>
      <c r="IJ28" s="62"/>
      <c r="IK28" s="62"/>
      <c r="IL28" s="62"/>
      <c r="IM28" s="62"/>
      <c r="IN28" s="62"/>
      <c r="IO28" s="62"/>
      <c r="IP28" s="62"/>
      <c r="IQ28" s="62"/>
      <c r="IR28" s="62"/>
      <c r="IS28" s="62"/>
      <c r="IT28" s="62"/>
      <c r="IU28" s="62"/>
      <c r="IV28" s="62"/>
      <c r="IW28" s="62"/>
      <c r="IX28" s="62"/>
      <c r="IY28" s="62"/>
      <c r="IZ28" s="62"/>
      <c r="JA28" s="62"/>
      <c r="JB28" s="62"/>
      <c r="JC28" s="62"/>
      <c r="JD28" s="62"/>
      <c r="JE28" s="62"/>
      <c r="JF28" s="62"/>
      <c r="JG28" s="62"/>
      <c r="JH28" s="62"/>
      <c r="JI28" s="62"/>
      <c r="JJ28" s="62"/>
      <c r="JK28" s="62"/>
      <c r="JL28" s="62"/>
      <c r="JM28" s="62"/>
      <c r="JN28" s="62"/>
      <c r="JO28" s="62"/>
      <c r="JP28" s="62"/>
      <c r="JQ28" s="62"/>
      <c r="JR28" s="62"/>
      <c r="JS28" s="62"/>
      <c r="JT28" s="62"/>
      <c r="JU28" s="62"/>
      <c r="JV28" s="62"/>
      <c r="JW28" s="62"/>
      <c r="JX28" s="62"/>
      <c r="JY28" s="62"/>
      <c r="JZ28" s="62"/>
      <c r="KA28" s="62"/>
      <c r="KB28" s="62"/>
      <c r="KC28" s="62"/>
      <c r="KD28" s="62"/>
      <c r="KE28" s="62"/>
      <c r="KF28" s="62"/>
      <c r="KG28" s="62"/>
      <c r="KH28" s="62"/>
      <c r="KI28" s="62"/>
      <c r="KJ28" s="62"/>
      <c r="KK28" s="62"/>
      <c r="KL28" s="62"/>
      <c r="KM28" s="62"/>
      <c r="KN28" s="62"/>
      <c r="KO28" s="62"/>
      <c r="KP28" s="62"/>
      <c r="KQ28" s="62"/>
      <c r="KR28" s="62"/>
      <c r="KS28" s="62"/>
      <c r="KT28" s="62"/>
      <c r="KU28" s="62"/>
      <c r="KV28" s="62"/>
      <c r="KW28" s="62"/>
      <c r="KX28" s="62"/>
      <c r="KY28" s="62"/>
      <c r="KZ28" s="62"/>
      <c r="LA28" s="62"/>
      <c r="LB28" s="62"/>
      <c r="LC28" s="62"/>
      <c r="LD28" s="62"/>
      <c r="LE28" s="62"/>
      <c r="LF28" s="62"/>
      <c r="LG28" s="62"/>
      <c r="LH28" s="62"/>
      <c r="LI28" s="62"/>
      <c r="LJ28" s="62"/>
      <c r="LK28" s="62"/>
      <c r="LL28" s="62"/>
      <c r="LM28" s="62"/>
      <c r="LN28" s="62"/>
      <c r="LO28" s="62"/>
      <c r="LP28" s="62"/>
      <c r="LQ28" s="62"/>
      <c r="LR28" s="62"/>
      <c r="LS28" s="62"/>
      <c r="LT28" s="62"/>
      <c r="LU28" s="62"/>
      <c r="LV28" s="62"/>
      <c r="LW28" s="62"/>
      <c r="LX28" s="62"/>
      <c r="LY28" s="62"/>
      <c r="LZ28" s="62"/>
      <c r="MA28" s="62"/>
      <c r="MB28" s="62"/>
      <c r="MC28" s="62"/>
      <c r="MD28" s="62"/>
      <c r="ME28" s="62"/>
      <c r="MF28" s="62"/>
      <c r="MG28" s="62"/>
      <c r="MH28" s="62"/>
      <c r="MI28" s="62"/>
      <c r="MJ28" s="62"/>
      <c r="MK28" s="62"/>
      <c r="ML28" s="62"/>
      <c r="MM28" s="62"/>
      <c r="MN28" s="62"/>
      <c r="MO28" s="62"/>
      <c r="MP28" s="62"/>
      <c r="MQ28" s="62"/>
      <c r="MR28" s="62"/>
      <c r="MS28" s="62"/>
      <c r="MT28" s="62"/>
      <c r="MU28" s="62"/>
      <c r="MV28" s="62"/>
      <c r="MW28" s="62"/>
      <c r="MX28" s="62"/>
      <c r="MY28" s="62"/>
      <c r="MZ28" s="62"/>
      <c r="NA28" s="62"/>
      <c r="NB28" s="62"/>
      <c r="NC28" s="62"/>
      <c r="ND28" s="62"/>
      <c r="NE28" s="62"/>
      <c r="NF28" s="62"/>
      <c r="NG28" s="62"/>
      <c r="NH28" s="62"/>
      <c r="NI28" s="62"/>
      <c r="NJ28" s="62"/>
      <c r="NK28" s="62"/>
      <c r="NL28" s="62"/>
      <c r="NM28" s="62"/>
      <c r="NN28" s="62"/>
      <c r="NO28" s="62"/>
      <c r="NP28" s="62"/>
      <c r="NQ28" s="62"/>
      <c r="NR28" s="62"/>
      <c r="NS28" s="62"/>
      <c r="NT28" s="62"/>
      <c r="NU28" s="62"/>
      <c r="NV28" s="62"/>
      <c r="NW28" s="62"/>
      <c r="NX28" s="62"/>
      <c r="NY28" s="62"/>
      <c r="NZ28" s="62"/>
      <c r="OA28" s="62"/>
      <c r="OB28" s="62"/>
      <c r="OC28" s="62"/>
      <c r="OD28" s="62"/>
      <c r="OE28" s="62"/>
      <c r="OF28" s="62"/>
      <c r="OG28" s="62"/>
      <c r="OH28" s="62"/>
      <c r="OI28" s="62"/>
      <c r="OJ28" s="62"/>
      <c r="OK28" s="62"/>
      <c r="OL28" s="62"/>
      <c r="OM28" s="62"/>
      <c r="ON28" s="62"/>
      <c r="OO28" s="62"/>
      <c r="OP28" s="62"/>
      <c r="OQ28" s="62"/>
      <c r="OR28" s="62"/>
      <c r="OS28" s="62"/>
      <c r="OT28" s="62"/>
      <c r="OU28" s="62"/>
      <c r="OV28" s="62"/>
      <c r="OW28" s="62"/>
      <c r="OX28" s="62"/>
      <c r="OY28" s="62"/>
      <c r="OZ28" s="62"/>
      <c r="PA28" s="62"/>
      <c r="PB28" s="62"/>
      <c r="PC28" s="62"/>
      <c r="PD28" s="62"/>
      <c r="PE28" s="62"/>
      <c r="PF28" s="62"/>
      <c r="PG28" s="62"/>
      <c r="PH28" s="62"/>
      <c r="PI28" s="62"/>
      <c r="PJ28" s="62"/>
      <c r="PK28" s="62"/>
      <c r="PL28" s="62"/>
      <c r="PM28" s="62"/>
      <c r="PN28" s="62"/>
      <c r="PO28" s="62"/>
      <c r="PP28" s="62"/>
      <c r="PQ28" s="62"/>
      <c r="PR28" s="62"/>
      <c r="PS28" s="62"/>
      <c r="PT28" s="62"/>
      <c r="PU28" s="62"/>
      <c r="PV28" s="62"/>
      <c r="PW28" s="62"/>
      <c r="PX28" s="62"/>
      <c r="PY28" s="62"/>
      <c r="PZ28" s="62"/>
      <c r="QA28" s="62"/>
      <c r="QB28" s="62"/>
      <c r="QC28" s="62"/>
      <c r="QD28" s="62"/>
      <c r="QE28" s="62"/>
      <c r="QF28" s="62"/>
      <c r="QG28" s="62"/>
      <c r="QH28" s="62"/>
      <c r="QI28" s="62"/>
      <c r="QJ28" s="62"/>
      <c r="QK28" s="62"/>
      <c r="QL28" s="62"/>
      <c r="QM28" s="62"/>
      <c r="QN28" s="62"/>
      <c r="QO28" s="62"/>
      <c r="QP28" s="62"/>
      <c r="QQ28" s="62"/>
      <c r="QR28" s="62"/>
      <c r="QS28" s="62"/>
      <c r="QT28" s="62"/>
      <c r="QU28" s="62"/>
      <c r="QV28" s="62"/>
      <c r="QW28" s="62"/>
      <c r="QX28" s="62"/>
      <c r="QY28" s="62"/>
      <c r="QZ28" s="62"/>
      <c r="RA28" s="62"/>
      <c r="RB28" s="62"/>
      <c r="RC28" s="62"/>
      <c r="RD28" s="62"/>
      <c r="RE28" s="62"/>
      <c r="RF28" s="62"/>
      <c r="RG28" s="62"/>
      <c r="RH28" s="62"/>
      <c r="RI28" s="62"/>
      <c r="RJ28" s="62"/>
      <c r="RK28" s="62"/>
      <c r="RL28" s="62"/>
      <c r="RM28" s="62"/>
      <c r="RN28" s="62"/>
      <c r="RO28" s="62"/>
      <c r="RP28" s="62"/>
      <c r="RQ28" s="62"/>
      <c r="RR28" s="62"/>
      <c r="RS28" s="62"/>
      <c r="RT28" s="62"/>
      <c r="RU28" s="62"/>
      <c r="RV28" s="62"/>
      <c r="RW28" s="62"/>
      <c r="RX28" s="62"/>
      <c r="RY28" s="62"/>
      <c r="RZ28" s="62"/>
      <c r="SA28" s="62"/>
      <c r="SB28" s="62"/>
      <c r="SC28" s="62"/>
      <c r="SD28" s="62"/>
      <c r="SE28" s="62"/>
      <c r="SF28" s="62"/>
      <c r="SG28" s="62"/>
      <c r="SH28" s="62"/>
      <c r="SI28" s="62"/>
      <c r="SJ28" s="62"/>
      <c r="SK28" s="62"/>
      <c r="SL28" s="62"/>
      <c r="SM28" s="62"/>
      <c r="SN28" s="62"/>
      <c r="SO28" s="62"/>
      <c r="SP28" s="62"/>
      <c r="SQ28" s="62"/>
      <c r="SR28" s="62"/>
      <c r="SS28" s="62"/>
      <c r="ST28" s="62"/>
      <c r="SU28" s="62"/>
      <c r="SV28" s="62"/>
      <c r="SW28" s="62"/>
      <c r="SX28" s="62"/>
      <c r="SY28" s="62"/>
      <c r="SZ28" s="62"/>
      <c r="TA28" s="62"/>
      <c r="TB28" s="62"/>
      <c r="TC28" s="62"/>
      <c r="TD28" s="62"/>
      <c r="TE28" s="62"/>
      <c r="TF28" s="62"/>
      <c r="TG28" s="62"/>
      <c r="TH28" s="62"/>
      <c r="TI28" s="62"/>
      <c r="TJ28" s="62"/>
      <c r="TK28" s="62"/>
      <c r="TL28" s="62"/>
      <c r="TM28" s="62"/>
      <c r="TN28" s="62"/>
      <c r="TO28" s="62"/>
      <c r="TP28" s="62"/>
      <c r="TQ28" s="62"/>
      <c r="TR28" s="62"/>
      <c r="TS28" s="62"/>
      <c r="TT28" s="62"/>
      <c r="TU28" s="62"/>
      <c r="TV28" s="62"/>
      <c r="TW28" s="62"/>
      <c r="TX28" s="62"/>
      <c r="TY28" s="62"/>
      <c r="TZ28" s="62"/>
      <c r="UA28" s="62"/>
      <c r="UB28" s="62"/>
      <c r="UC28" s="62"/>
      <c r="UD28" s="62"/>
      <c r="UE28" s="62"/>
      <c r="UF28" s="62"/>
      <c r="UG28" s="62"/>
      <c r="UH28" s="62"/>
      <c r="UI28" s="62"/>
      <c r="UJ28" s="62"/>
      <c r="UK28" s="62"/>
      <c r="UL28" s="62"/>
      <c r="UM28" s="62"/>
      <c r="UN28" s="62"/>
      <c r="UO28" s="62"/>
      <c r="UP28" s="62"/>
      <c r="UQ28" s="62"/>
      <c r="UR28" s="62"/>
      <c r="US28" s="62"/>
      <c r="UT28" s="62"/>
      <c r="UU28" s="62"/>
      <c r="UV28" s="62"/>
      <c r="UW28" s="62"/>
      <c r="UX28" s="62"/>
      <c r="UY28" s="62"/>
      <c r="UZ28" s="62"/>
      <c r="VA28" s="62"/>
      <c r="VB28" s="62"/>
      <c r="VC28" s="62"/>
      <c r="VD28" s="62"/>
      <c r="VE28" s="62"/>
      <c r="VF28" s="62"/>
      <c r="VG28" s="62"/>
      <c r="VH28" s="62"/>
      <c r="VI28" s="62"/>
      <c r="VJ28" s="62"/>
      <c r="VK28" s="62"/>
      <c r="VL28" s="62"/>
      <c r="VM28" s="62"/>
      <c r="VN28" s="62"/>
      <c r="VO28" s="62"/>
      <c r="VP28" s="62"/>
      <c r="VQ28" s="62"/>
      <c r="VR28" s="62"/>
      <c r="VS28" s="62"/>
      <c r="VT28" s="62"/>
      <c r="VU28" s="62"/>
      <c r="VV28" s="62"/>
      <c r="VW28" s="62"/>
      <c r="VX28" s="62"/>
      <c r="VY28" s="62"/>
      <c r="VZ28" s="62"/>
      <c r="WA28" s="62"/>
      <c r="WB28" s="62"/>
      <c r="WC28" s="62"/>
      <c r="WD28" s="62"/>
      <c r="WE28" s="62"/>
      <c r="WF28" s="62"/>
      <c r="WG28" s="62"/>
      <c r="WH28" s="62"/>
      <c r="WI28" s="62"/>
      <c r="WJ28" s="62"/>
      <c r="WK28" s="62"/>
      <c r="WL28" s="62"/>
      <c r="WM28" s="62"/>
      <c r="WN28" s="62"/>
      <c r="WO28" s="62"/>
      <c r="WP28" s="62"/>
      <c r="WQ28" s="62"/>
      <c r="WR28" s="62"/>
      <c r="WS28" s="62"/>
      <c r="WT28" s="62"/>
      <c r="WU28" s="62"/>
      <c r="WV28" s="62"/>
      <c r="WW28" s="62"/>
      <c r="WX28" s="62"/>
      <c r="WY28" s="62"/>
      <c r="WZ28" s="62"/>
      <c r="XA28" s="62"/>
      <c r="XB28" s="62"/>
      <c r="XC28" s="62"/>
      <c r="XD28" s="62"/>
      <c r="XE28" s="62"/>
      <c r="XF28" s="62"/>
      <c r="XG28" s="62"/>
      <c r="XH28" s="62"/>
      <c r="XI28" s="62"/>
      <c r="XJ28" s="62"/>
      <c r="XK28" s="62"/>
      <c r="XL28" s="62"/>
      <c r="XM28" s="62"/>
      <c r="XN28" s="62"/>
      <c r="XO28" s="62"/>
      <c r="XP28" s="62"/>
      <c r="XQ28" s="62"/>
      <c r="XR28" s="62"/>
      <c r="XS28" s="62"/>
      <c r="XT28" s="62"/>
      <c r="XU28" s="62"/>
      <c r="XV28" s="62"/>
      <c r="XW28" s="62"/>
      <c r="XX28" s="62"/>
      <c r="XY28" s="62"/>
      <c r="XZ28" s="62"/>
      <c r="YA28" s="62"/>
      <c r="YB28" s="62"/>
      <c r="YC28" s="62"/>
      <c r="YD28" s="62"/>
      <c r="YE28" s="62"/>
      <c r="YF28" s="62"/>
      <c r="YG28" s="62"/>
      <c r="YH28" s="62"/>
      <c r="YI28" s="62"/>
      <c r="YJ28" s="62"/>
      <c r="YK28" s="62"/>
      <c r="YL28" s="62"/>
      <c r="YM28" s="62"/>
      <c r="YN28" s="62"/>
      <c r="YO28" s="62"/>
      <c r="YP28" s="62"/>
      <c r="YQ28" s="62"/>
      <c r="YR28" s="62"/>
      <c r="YS28" s="62"/>
      <c r="YT28" s="62"/>
      <c r="YU28" s="62"/>
      <c r="YV28" s="62"/>
      <c r="YW28" s="62"/>
      <c r="YX28" s="62"/>
      <c r="YY28" s="62"/>
      <c r="YZ28" s="62"/>
      <c r="ZA28" s="62"/>
      <c r="ZB28" s="62"/>
      <c r="ZC28" s="62"/>
      <c r="ZD28" s="62"/>
      <c r="ZE28" s="62"/>
      <c r="ZF28" s="62"/>
      <c r="ZG28" s="62"/>
      <c r="ZH28" s="62"/>
      <c r="ZI28" s="62"/>
      <c r="ZJ28" s="62"/>
      <c r="ZK28" s="62"/>
      <c r="ZL28" s="62"/>
      <c r="ZM28" s="62"/>
      <c r="ZN28" s="62"/>
      <c r="ZO28" s="62"/>
      <c r="ZP28" s="62"/>
      <c r="ZQ28" s="62"/>
      <c r="ZR28" s="62"/>
      <c r="ZS28" s="62"/>
      <c r="ZT28" s="62"/>
      <c r="ZU28" s="62"/>
      <c r="ZV28" s="62"/>
      <c r="ZW28" s="62"/>
      <c r="ZX28" s="62"/>
      <c r="ZY28" s="62"/>
      <c r="ZZ28" s="62"/>
      <c r="AAA28" s="62"/>
      <c r="AAB28" s="62"/>
      <c r="AAC28" s="62"/>
      <c r="AAD28" s="62"/>
      <c r="AAE28" s="62"/>
      <c r="AAF28" s="62"/>
      <c r="AAG28" s="62"/>
      <c r="AAH28" s="62"/>
      <c r="AAI28" s="62"/>
      <c r="AAJ28" s="62"/>
      <c r="AAK28" s="62"/>
      <c r="AAL28" s="62"/>
      <c r="AAM28" s="62"/>
      <c r="AAN28" s="62"/>
      <c r="AAO28" s="62"/>
      <c r="AAP28" s="62"/>
      <c r="AAQ28" s="62"/>
      <c r="AAR28" s="62"/>
      <c r="AAS28" s="62"/>
      <c r="AAT28" s="62"/>
      <c r="AAU28" s="62"/>
      <c r="AAV28" s="62"/>
      <c r="AAW28" s="62"/>
      <c r="AAX28" s="62"/>
      <c r="AAY28" s="62"/>
      <c r="AAZ28" s="62"/>
      <c r="ABA28" s="62"/>
      <c r="ABB28" s="62"/>
      <c r="ABC28" s="62"/>
      <c r="ABD28" s="62"/>
      <c r="ABE28" s="62"/>
      <c r="ABF28" s="62"/>
      <c r="ABG28" s="62"/>
      <c r="ABH28" s="62"/>
      <c r="ABI28" s="62"/>
      <c r="ABJ28" s="62"/>
      <c r="ABK28" s="62"/>
      <c r="ABL28" s="62"/>
      <c r="ABM28" s="62"/>
      <c r="ABN28" s="62"/>
      <c r="ABO28" s="62"/>
      <c r="ABP28" s="62"/>
      <c r="ABQ28" s="62"/>
      <c r="ABR28" s="62"/>
      <c r="ABS28" s="62"/>
      <c r="ABT28" s="62"/>
      <c r="ABU28" s="62"/>
      <c r="ABV28" s="62"/>
      <c r="ABW28" s="62"/>
      <c r="ABX28" s="62"/>
      <c r="ABY28" s="62"/>
      <c r="ABZ28" s="62"/>
      <c r="ACA28" s="62"/>
      <c r="ACB28" s="62"/>
      <c r="ACC28" s="62"/>
      <c r="ACD28" s="62"/>
      <c r="ACE28" s="62"/>
      <c r="ACF28" s="62"/>
      <c r="ACG28" s="62"/>
      <c r="ACH28" s="62"/>
      <c r="ACI28" s="62"/>
      <c r="ACJ28" s="62"/>
      <c r="ACK28" s="62"/>
      <c r="ACL28" s="62"/>
      <c r="ACM28" s="62"/>
      <c r="ACN28" s="62"/>
      <c r="ACO28" s="62"/>
      <c r="ACP28" s="62"/>
      <c r="ACQ28" s="62"/>
      <c r="ACR28" s="62"/>
      <c r="ACS28" s="62"/>
      <c r="ACT28" s="62"/>
      <c r="ACU28" s="62"/>
      <c r="ACV28" s="62"/>
      <c r="ACW28" s="62"/>
      <c r="ACX28" s="62"/>
      <c r="ACY28" s="62"/>
      <c r="ACZ28" s="62"/>
      <c r="ADA28" s="62"/>
      <c r="ADB28" s="62"/>
      <c r="ADC28" s="62"/>
      <c r="ADD28" s="62"/>
      <c r="ADE28" s="62"/>
      <c r="ADF28" s="62"/>
      <c r="ADG28" s="62"/>
      <c r="ADH28" s="62"/>
      <c r="ADI28" s="62"/>
      <c r="ADJ28" s="62"/>
      <c r="ADK28" s="62"/>
      <c r="ADL28" s="62"/>
      <c r="ADM28" s="62"/>
      <c r="ADN28" s="62"/>
      <c r="ADO28" s="62"/>
      <c r="ADP28" s="62"/>
      <c r="ADQ28" s="62"/>
      <c r="ADR28" s="62"/>
      <c r="ADS28" s="62"/>
      <c r="ADT28" s="62"/>
      <c r="ADU28" s="62"/>
      <c r="ADV28" s="62"/>
      <c r="ADW28" s="62"/>
      <c r="ADX28" s="62"/>
      <c r="ADY28" s="62"/>
      <c r="ADZ28" s="62"/>
      <c r="AEA28" s="62"/>
      <c r="AEB28" s="62"/>
      <c r="AEC28" s="62"/>
      <c r="AED28" s="62"/>
      <c r="AEE28" s="62"/>
      <c r="AEF28" s="62"/>
      <c r="AEG28" s="62"/>
      <c r="AEH28" s="62"/>
      <c r="AEI28" s="62"/>
      <c r="AEJ28" s="62"/>
      <c r="AEK28" s="62"/>
      <c r="AEL28" s="62"/>
      <c r="AEM28" s="62"/>
      <c r="AEN28" s="62"/>
      <c r="AEO28" s="62"/>
      <c r="AEP28" s="62"/>
      <c r="AEQ28" s="62"/>
      <c r="AER28" s="62"/>
      <c r="AES28" s="62"/>
      <c r="AET28" s="62"/>
      <c r="AEU28" s="62"/>
      <c r="AEV28" s="62"/>
      <c r="AEW28" s="62"/>
      <c r="AEX28" s="62"/>
      <c r="AEY28" s="62"/>
      <c r="AEZ28" s="62"/>
      <c r="AFA28" s="62"/>
      <c r="AFB28" s="62"/>
      <c r="AFC28" s="62"/>
      <c r="AFD28" s="62"/>
      <c r="AFE28" s="62"/>
      <c r="AFF28" s="62"/>
      <c r="AFG28" s="62"/>
      <c r="AFH28" s="62"/>
      <c r="AFI28" s="62"/>
      <c r="AFJ28" s="62"/>
      <c r="AFK28" s="62"/>
      <c r="AFL28" s="62"/>
      <c r="AFM28" s="62"/>
      <c r="AFN28" s="62"/>
      <c r="AFO28" s="62"/>
      <c r="AFP28" s="62"/>
      <c r="AFQ28" s="62"/>
      <c r="AFR28" s="62"/>
      <c r="AFS28" s="62"/>
      <c r="AFT28" s="62"/>
      <c r="AFU28" s="62"/>
      <c r="AFV28" s="62"/>
      <c r="AFW28" s="62"/>
      <c r="AFX28" s="62"/>
      <c r="AFY28" s="62"/>
      <c r="AFZ28" s="62"/>
      <c r="AGA28" s="62"/>
      <c r="AGB28" s="62"/>
      <c r="AGC28" s="62"/>
      <c r="AGD28" s="62"/>
      <c r="AGE28" s="62"/>
      <c r="AGF28" s="62"/>
      <c r="AGG28" s="62"/>
      <c r="AGH28" s="62"/>
      <c r="AGI28" s="62"/>
      <c r="AGJ28" s="62"/>
      <c r="AGK28" s="62"/>
      <c r="AGL28" s="62"/>
      <c r="AGM28" s="62"/>
      <c r="AGN28" s="62"/>
      <c r="AGO28" s="62"/>
      <c r="AGP28" s="62"/>
      <c r="AGQ28" s="62"/>
      <c r="AGR28" s="62"/>
      <c r="AGS28" s="62"/>
      <c r="AGT28" s="62"/>
      <c r="AGU28" s="62"/>
      <c r="AGV28" s="62"/>
      <c r="AGW28" s="62"/>
      <c r="AGX28" s="62"/>
      <c r="AGY28" s="62"/>
      <c r="AGZ28" s="62"/>
      <c r="AHA28" s="62"/>
      <c r="AHB28" s="62"/>
      <c r="AHC28" s="62"/>
      <c r="AHD28" s="62"/>
      <c r="AHE28" s="62"/>
      <c r="AHF28" s="62"/>
      <c r="AHG28" s="62"/>
      <c r="AHH28" s="62"/>
      <c r="AHI28" s="62"/>
      <c r="AHJ28" s="62"/>
      <c r="AHK28" s="62"/>
      <c r="AHL28" s="62"/>
      <c r="AHM28" s="62"/>
      <c r="AHN28" s="62"/>
      <c r="AHO28" s="62"/>
      <c r="AHP28" s="62"/>
      <c r="AHQ28" s="62"/>
      <c r="AHR28" s="62"/>
      <c r="AHS28" s="62"/>
      <c r="AHT28" s="62"/>
      <c r="AHU28" s="62"/>
      <c r="AHV28" s="62"/>
      <c r="AHW28" s="62"/>
      <c r="AHX28" s="62"/>
      <c r="AHY28" s="62"/>
      <c r="AHZ28" s="62"/>
      <c r="AIA28" s="62"/>
      <c r="AIB28" s="62"/>
      <c r="AIC28" s="62"/>
      <c r="AID28" s="62"/>
      <c r="AIE28" s="62"/>
      <c r="AIF28" s="62"/>
      <c r="AIG28" s="62"/>
      <c r="AIH28" s="62"/>
      <c r="AII28" s="62"/>
      <c r="AIJ28" s="62"/>
      <c r="AIK28" s="62"/>
      <c r="AIL28" s="62"/>
      <c r="AIM28" s="62"/>
      <c r="AIN28" s="62"/>
      <c r="AIO28" s="62"/>
      <c r="AIP28" s="62"/>
      <c r="AIQ28" s="62"/>
      <c r="AIR28" s="62"/>
      <c r="AIS28" s="62"/>
      <c r="AIT28" s="62"/>
      <c r="AIU28" s="62"/>
      <c r="AIV28" s="62"/>
      <c r="AIW28" s="62"/>
      <c r="AIX28" s="62"/>
      <c r="AIY28" s="62"/>
      <c r="AIZ28" s="62"/>
      <c r="AJA28" s="62"/>
      <c r="AJB28" s="62"/>
      <c r="AJC28" s="62"/>
      <c r="AJD28" s="62"/>
      <c r="AJE28" s="62"/>
      <c r="AJF28" s="62"/>
      <c r="AJG28" s="62"/>
      <c r="AJH28" s="62"/>
      <c r="AJI28" s="62"/>
      <c r="AJJ28" s="62"/>
      <c r="AJK28" s="62"/>
      <c r="AJL28" s="62"/>
      <c r="AJM28" s="62"/>
      <c r="AJN28" s="62"/>
      <c r="AJO28" s="62"/>
      <c r="AJP28" s="62"/>
      <c r="AJQ28" s="62"/>
      <c r="AJR28" s="62"/>
      <c r="AJS28" s="62"/>
      <c r="AJT28" s="62"/>
      <c r="AJU28" s="62"/>
      <c r="AJV28" s="62"/>
      <c r="AJW28" s="62"/>
      <c r="AJX28" s="62"/>
      <c r="AJY28" s="62"/>
      <c r="AJZ28" s="62"/>
      <c r="AKA28" s="62"/>
      <c r="AKB28" s="62"/>
      <c r="AKC28" s="62"/>
      <c r="AKD28" s="62"/>
      <c r="AKE28" s="62"/>
      <c r="AKF28" s="62"/>
      <c r="AKG28" s="62"/>
      <c r="AKH28" s="62"/>
      <c r="AKI28" s="62"/>
      <c r="AKJ28" s="62"/>
      <c r="AKK28" s="62"/>
      <c r="AKL28" s="62"/>
      <c r="AKM28" s="62"/>
      <c r="AKN28" s="62"/>
      <c r="AKO28" s="62"/>
      <c r="AKP28" s="62"/>
      <c r="AKQ28" s="62"/>
      <c r="AKR28" s="62"/>
      <c r="AKS28" s="62"/>
      <c r="AKT28" s="62"/>
      <c r="AKU28" s="62"/>
      <c r="AKV28" s="62"/>
      <c r="AKW28" s="62"/>
      <c r="AKX28" s="62"/>
      <c r="AKY28" s="62"/>
      <c r="AKZ28" s="62"/>
      <c r="ALA28" s="62"/>
      <c r="ALB28" s="62"/>
      <c r="ALC28" s="62"/>
      <c r="ALD28" s="62"/>
      <c r="ALE28" s="62"/>
      <c r="ALF28" s="62"/>
      <c r="ALG28" s="62"/>
      <c r="ALH28" s="62"/>
      <c r="ALI28" s="62"/>
      <c r="ALJ28" s="62"/>
      <c r="ALK28" s="62"/>
      <c r="ALL28" s="62"/>
      <c r="ALM28" s="62"/>
      <c r="ALN28" s="62"/>
      <c r="ALO28" s="62"/>
      <c r="ALP28" s="62"/>
      <c r="ALQ28" s="62"/>
      <c r="ALR28" s="62"/>
      <c r="ALS28" s="62"/>
      <c r="ALT28" s="62"/>
      <c r="ALU28" s="62"/>
      <c r="ALV28" s="62"/>
      <c r="ALW28" s="62"/>
      <c r="ALX28" s="62"/>
      <c r="ALY28" s="62"/>
      <c r="ALZ28" s="62"/>
      <c r="AMA28" s="62"/>
      <c r="AMB28" s="62"/>
      <c r="AMC28" s="62"/>
      <c r="AMD28" s="62"/>
      <c r="AME28" s="62"/>
      <c r="AMF28" s="62"/>
      <c r="AMG28" s="62"/>
      <c r="AMH28" s="62"/>
      <c r="AMI28" s="62"/>
      <c r="AMJ28" s="62"/>
      <c r="AMK28" s="62"/>
      <c r="AML28" s="62"/>
      <c r="AMM28" s="62"/>
      <c r="AMN28" s="62"/>
      <c r="AMO28" s="62"/>
      <c r="AMP28" s="62"/>
      <c r="AMQ28" s="62"/>
      <c r="AMR28" s="62"/>
      <c r="AMS28" s="62"/>
      <c r="AMT28" s="62"/>
      <c r="AMU28" s="62"/>
      <c r="AMV28" s="62"/>
      <c r="AMW28" s="62"/>
      <c r="AMX28" s="62"/>
      <c r="AMY28" s="62"/>
      <c r="AMZ28" s="62"/>
      <c r="ANA28" s="62"/>
      <c r="ANB28" s="62"/>
      <c r="ANC28" s="62"/>
      <c r="AND28" s="62"/>
      <c r="ANE28" s="62"/>
      <c r="ANF28" s="62"/>
      <c r="ANG28" s="62"/>
      <c r="ANH28" s="62"/>
      <c r="ANI28" s="62"/>
      <c r="ANJ28" s="62"/>
      <c r="ANK28" s="62"/>
      <c r="ANL28" s="62"/>
      <c r="ANM28" s="62"/>
      <c r="ANN28" s="62"/>
      <c r="ANO28" s="62"/>
      <c r="ANP28" s="62"/>
      <c r="ANQ28" s="62"/>
      <c r="ANR28" s="62"/>
      <c r="ANS28" s="62"/>
      <c r="ANT28" s="62"/>
      <c r="ANU28" s="62"/>
      <c r="ANV28" s="62"/>
      <c r="ANW28" s="62"/>
      <c r="ANX28" s="62"/>
      <c r="ANY28" s="62"/>
      <c r="ANZ28" s="62"/>
      <c r="AOA28" s="62"/>
      <c r="AOB28" s="62"/>
      <c r="AOC28" s="62"/>
      <c r="AOD28" s="62"/>
      <c r="AOE28" s="62"/>
      <c r="AOF28" s="62"/>
      <c r="AOG28" s="62"/>
      <c r="AOH28" s="62"/>
      <c r="AOI28" s="62"/>
      <c r="AOJ28" s="62"/>
      <c r="AOK28" s="62"/>
      <c r="AOL28" s="62"/>
      <c r="AOM28" s="62"/>
      <c r="AON28" s="62"/>
      <c r="AOO28" s="62"/>
      <c r="AOP28" s="62"/>
      <c r="AOQ28" s="62"/>
      <c r="AOR28" s="62"/>
      <c r="AOS28" s="62"/>
      <c r="AOT28" s="62"/>
      <c r="AOU28" s="62"/>
      <c r="AOV28" s="62"/>
    </row>
    <row r="29" spans="1:1088" x14ac:dyDescent="0.25">
      <c r="B29" s="109"/>
      <c r="C29" s="73">
        <v>1</v>
      </c>
      <c r="D29" s="45" t="s">
        <v>52</v>
      </c>
      <c r="E29" s="73">
        <v>350</v>
      </c>
      <c r="F29" s="46">
        <v>1</v>
      </c>
      <c r="G29" s="46">
        <f t="shared" si="0"/>
        <v>350</v>
      </c>
      <c r="I29" s="73">
        <v>1</v>
      </c>
      <c r="J29" s="110" t="s">
        <v>53</v>
      </c>
      <c r="K29" s="73">
        <v>2200</v>
      </c>
      <c r="L29" s="73">
        <v>1</v>
      </c>
      <c r="M29" s="73">
        <f t="shared" si="1"/>
        <v>2200</v>
      </c>
    </row>
    <row r="30" spans="1:1088" x14ac:dyDescent="0.25">
      <c r="B30" s="103"/>
      <c r="C30" s="46">
        <v>2</v>
      </c>
      <c r="D30" s="45" t="s">
        <v>54</v>
      </c>
      <c r="E30" s="73">
        <v>130</v>
      </c>
      <c r="F30" s="46">
        <v>4</v>
      </c>
      <c r="G30" s="46">
        <f t="shared" si="0"/>
        <v>520</v>
      </c>
      <c r="I30" s="73"/>
      <c r="J30" s="110"/>
      <c r="K30" s="73"/>
      <c r="L30" s="73"/>
      <c r="M30" s="73">
        <f t="shared" si="1"/>
        <v>0</v>
      </c>
    </row>
    <row r="31" spans="1:1088" s="108" customFormat="1" x14ac:dyDescent="0.25">
      <c r="A31" s="62"/>
      <c r="B31" s="228" t="s">
        <v>55</v>
      </c>
      <c r="C31" s="229"/>
      <c r="D31" s="229"/>
      <c r="E31" s="229"/>
      <c r="F31" s="229"/>
      <c r="G31" s="229"/>
      <c r="H31" s="229"/>
      <c r="I31" s="229"/>
      <c r="J31" s="229"/>
      <c r="K31" s="229"/>
      <c r="L31" s="229"/>
      <c r="M31" s="230"/>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2"/>
      <c r="BM31" s="62"/>
      <c r="BN31" s="62"/>
      <c r="BO31" s="62"/>
      <c r="BP31" s="62"/>
      <c r="BQ31" s="62"/>
      <c r="BR31" s="62"/>
      <c r="BS31" s="62"/>
      <c r="BT31" s="62"/>
      <c r="BU31" s="62"/>
      <c r="BV31" s="62"/>
      <c r="BW31" s="62"/>
      <c r="BX31" s="62"/>
      <c r="BY31" s="62"/>
      <c r="BZ31" s="62"/>
      <c r="CA31" s="62"/>
      <c r="CB31" s="62"/>
      <c r="CC31" s="62"/>
      <c r="CD31" s="62"/>
      <c r="CE31" s="62"/>
      <c r="CF31" s="62"/>
      <c r="CG31" s="62"/>
      <c r="CH31" s="62"/>
      <c r="CI31" s="62"/>
      <c r="CJ31" s="62"/>
      <c r="CK31" s="62"/>
      <c r="CL31" s="62"/>
      <c r="CM31" s="62"/>
      <c r="CN31" s="62"/>
      <c r="CO31" s="62"/>
      <c r="CP31" s="62"/>
      <c r="CQ31" s="62"/>
      <c r="CR31" s="62"/>
      <c r="CS31" s="62"/>
      <c r="CT31" s="62"/>
      <c r="CU31" s="62"/>
      <c r="CV31" s="62"/>
      <c r="CW31" s="62"/>
      <c r="CX31" s="62"/>
      <c r="CY31" s="62"/>
      <c r="CZ31" s="62"/>
      <c r="DA31" s="62"/>
      <c r="DB31" s="62"/>
      <c r="DC31" s="62"/>
      <c r="DD31" s="62"/>
      <c r="DE31" s="62"/>
      <c r="DF31" s="62"/>
      <c r="DG31" s="62"/>
      <c r="DH31" s="62"/>
      <c r="DI31" s="62"/>
      <c r="DJ31" s="62"/>
      <c r="DK31" s="62"/>
      <c r="DL31" s="62"/>
      <c r="DM31" s="62"/>
      <c r="DN31" s="62"/>
      <c r="DO31" s="62"/>
      <c r="DP31" s="62"/>
      <c r="DQ31" s="62"/>
      <c r="DR31" s="62"/>
      <c r="DS31" s="62"/>
      <c r="DT31" s="62"/>
      <c r="DU31" s="62"/>
      <c r="DV31" s="62"/>
      <c r="DW31" s="62"/>
      <c r="DX31" s="62"/>
      <c r="DY31" s="62"/>
      <c r="DZ31" s="62"/>
      <c r="EA31" s="62"/>
      <c r="EB31" s="62"/>
      <c r="EC31" s="62"/>
      <c r="ED31" s="62"/>
      <c r="EE31" s="62"/>
      <c r="EF31" s="62"/>
      <c r="EG31" s="62"/>
      <c r="EH31" s="62"/>
      <c r="EI31" s="62"/>
      <c r="EJ31" s="62"/>
      <c r="EK31" s="62"/>
      <c r="EL31" s="62"/>
      <c r="EM31" s="62"/>
      <c r="EN31" s="62"/>
      <c r="EO31" s="62"/>
      <c r="EP31" s="62"/>
      <c r="EQ31" s="62"/>
      <c r="ER31" s="62"/>
      <c r="ES31" s="62"/>
      <c r="ET31" s="62"/>
      <c r="EU31" s="62"/>
      <c r="EV31" s="62"/>
      <c r="EW31" s="62"/>
      <c r="EX31" s="62"/>
      <c r="EY31" s="62"/>
      <c r="EZ31" s="62"/>
      <c r="FA31" s="62"/>
      <c r="FB31" s="62"/>
      <c r="FC31" s="62"/>
      <c r="FD31" s="62"/>
      <c r="FE31" s="62"/>
      <c r="FF31" s="62"/>
      <c r="FG31" s="62"/>
      <c r="FH31" s="62"/>
      <c r="FI31" s="62"/>
      <c r="FJ31" s="62"/>
      <c r="FK31" s="62"/>
      <c r="FL31" s="62"/>
      <c r="FM31" s="62"/>
      <c r="FN31" s="62"/>
      <c r="FO31" s="62"/>
      <c r="FP31" s="62"/>
      <c r="FQ31" s="62"/>
      <c r="FR31" s="62"/>
      <c r="FS31" s="62"/>
      <c r="FT31" s="62"/>
      <c r="FU31" s="62"/>
      <c r="FV31" s="62"/>
      <c r="FW31" s="62"/>
      <c r="FX31" s="62"/>
      <c r="FY31" s="62"/>
      <c r="FZ31" s="62"/>
      <c r="GA31" s="62"/>
      <c r="GB31" s="62"/>
      <c r="GC31" s="62"/>
      <c r="GD31" s="62"/>
      <c r="GE31" s="62"/>
      <c r="GF31" s="62"/>
      <c r="GG31" s="62"/>
      <c r="GH31" s="62"/>
      <c r="GI31" s="62"/>
      <c r="GJ31" s="62"/>
      <c r="GK31" s="62"/>
      <c r="GL31" s="62"/>
      <c r="GM31" s="62"/>
      <c r="GN31" s="62"/>
      <c r="GO31" s="62"/>
      <c r="GP31" s="62"/>
      <c r="GQ31" s="62"/>
      <c r="GR31" s="62"/>
      <c r="GS31" s="62"/>
      <c r="GT31" s="62"/>
      <c r="GU31" s="62"/>
      <c r="GV31" s="62"/>
      <c r="GW31" s="62"/>
      <c r="GX31" s="62"/>
      <c r="GY31" s="62"/>
      <c r="GZ31" s="62"/>
      <c r="HA31" s="62"/>
      <c r="HB31" s="62"/>
      <c r="HC31" s="62"/>
      <c r="HD31" s="62"/>
      <c r="HE31" s="62"/>
      <c r="HF31" s="62"/>
      <c r="HG31" s="62"/>
      <c r="HH31" s="62"/>
      <c r="HI31" s="62"/>
      <c r="HJ31" s="62"/>
      <c r="HK31" s="62"/>
      <c r="HL31" s="62"/>
      <c r="HM31" s="62"/>
      <c r="HN31" s="62"/>
      <c r="HO31" s="62"/>
      <c r="HP31" s="62"/>
      <c r="HQ31" s="62"/>
      <c r="HR31" s="62"/>
      <c r="HS31" s="62"/>
      <c r="HT31" s="62"/>
      <c r="HU31" s="62"/>
      <c r="HV31" s="62"/>
      <c r="HW31" s="62"/>
      <c r="HX31" s="62"/>
      <c r="HY31" s="62"/>
      <c r="HZ31" s="62"/>
      <c r="IA31" s="62"/>
      <c r="IB31" s="62"/>
      <c r="IC31" s="62"/>
      <c r="ID31" s="62"/>
      <c r="IE31" s="62"/>
      <c r="IF31" s="62"/>
      <c r="IG31" s="62"/>
      <c r="IH31" s="62"/>
      <c r="II31" s="62"/>
      <c r="IJ31" s="62"/>
      <c r="IK31" s="62"/>
      <c r="IL31" s="62"/>
      <c r="IM31" s="62"/>
      <c r="IN31" s="62"/>
      <c r="IO31" s="62"/>
      <c r="IP31" s="62"/>
      <c r="IQ31" s="62"/>
      <c r="IR31" s="62"/>
      <c r="IS31" s="62"/>
      <c r="IT31" s="62"/>
      <c r="IU31" s="62"/>
      <c r="IV31" s="62"/>
      <c r="IW31" s="62"/>
      <c r="IX31" s="62"/>
      <c r="IY31" s="62"/>
      <c r="IZ31" s="62"/>
      <c r="JA31" s="62"/>
      <c r="JB31" s="62"/>
      <c r="JC31" s="62"/>
      <c r="JD31" s="62"/>
      <c r="JE31" s="62"/>
      <c r="JF31" s="62"/>
      <c r="JG31" s="62"/>
      <c r="JH31" s="62"/>
      <c r="JI31" s="62"/>
      <c r="JJ31" s="62"/>
      <c r="JK31" s="62"/>
      <c r="JL31" s="62"/>
      <c r="JM31" s="62"/>
      <c r="JN31" s="62"/>
      <c r="JO31" s="62"/>
      <c r="JP31" s="62"/>
      <c r="JQ31" s="62"/>
      <c r="JR31" s="62"/>
      <c r="JS31" s="62"/>
      <c r="JT31" s="62"/>
      <c r="JU31" s="62"/>
      <c r="JV31" s="62"/>
      <c r="JW31" s="62"/>
      <c r="JX31" s="62"/>
      <c r="JY31" s="62"/>
      <c r="JZ31" s="62"/>
      <c r="KA31" s="62"/>
      <c r="KB31" s="62"/>
      <c r="KC31" s="62"/>
      <c r="KD31" s="62"/>
      <c r="KE31" s="62"/>
      <c r="KF31" s="62"/>
      <c r="KG31" s="62"/>
      <c r="KH31" s="62"/>
      <c r="KI31" s="62"/>
      <c r="KJ31" s="62"/>
      <c r="KK31" s="62"/>
      <c r="KL31" s="62"/>
      <c r="KM31" s="62"/>
      <c r="KN31" s="62"/>
      <c r="KO31" s="62"/>
      <c r="KP31" s="62"/>
      <c r="KQ31" s="62"/>
      <c r="KR31" s="62"/>
      <c r="KS31" s="62"/>
      <c r="KT31" s="62"/>
      <c r="KU31" s="62"/>
      <c r="KV31" s="62"/>
      <c r="KW31" s="62"/>
      <c r="KX31" s="62"/>
      <c r="KY31" s="62"/>
      <c r="KZ31" s="62"/>
      <c r="LA31" s="62"/>
      <c r="LB31" s="62"/>
      <c r="LC31" s="62"/>
      <c r="LD31" s="62"/>
      <c r="LE31" s="62"/>
      <c r="LF31" s="62"/>
      <c r="LG31" s="62"/>
      <c r="LH31" s="62"/>
      <c r="LI31" s="62"/>
      <c r="LJ31" s="62"/>
      <c r="LK31" s="62"/>
      <c r="LL31" s="62"/>
      <c r="LM31" s="62"/>
      <c r="LN31" s="62"/>
      <c r="LO31" s="62"/>
      <c r="LP31" s="62"/>
      <c r="LQ31" s="62"/>
      <c r="LR31" s="62"/>
      <c r="LS31" s="62"/>
      <c r="LT31" s="62"/>
      <c r="LU31" s="62"/>
      <c r="LV31" s="62"/>
      <c r="LW31" s="62"/>
      <c r="LX31" s="62"/>
      <c r="LY31" s="62"/>
      <c r="LZ31" s="62"/>
      <c r="MA31" s="62"/>
      <c r="MB31" s="62"/>
      <c r="MC31" s="62"/>
      <c r="MD31" s="62"/>
      <c r="ME31" s="62"/>
      <c r="MF31" s="62"/>
      <c r="MG31" s="62"/>
      <c r="MH31" s="62"/>
      <c r="MI31" s="62"/>
      <c r="MJ31" s="62"/>
      <c r="MK31" s="62"/>
      <c r="ML31" s="62"/>
      <c r="MM31" s="62"/>
      <c r="MN31" s="62"/>
      <c r="MO31" s="62"/>
      <c r="MP31" s="62"/>
      <c r="MQ31" s="62"/>
      <c r="MR31" s="62"/>
      <c r="MS31" s="62"/>
      <c r="MT31" s="62"/>
      <c r="MU31" s="62"/>
      <c r="MV31" s="62"/>
      <c r="MW31" s="62"/>
      <c r="MX31" s="62"/>
      <c r="MY31" s="62"/>
      <c r="MZ31" s="62"/>
      <c r="NA31" s="62"/>
      <c r="NB31" s="62"/>
      <c r="NC31" s="62"/>
      <c r="ND31" s="62"/>
      <c r="NE31" s="62"/>
      <c r="NF31" s="62"/>
      <c r="NG31" s="62"/>
      <c r="NH31" s="62"/>
      <c r="NI31" s="62"/>
      <c r="NJ31" s="62"/>
      <c r="NK31" s="62"/>
      <c r="NL31" s="62"/>
      <c r="NM31" s="62"/>
      <c r="NN31" s="62"/>
      <c r="NO31" s="62"/>
      <c r="NP31" s="62"/>
      <c r="NQ31" s="62"/>
      <c r="NR31" s="62"/>
      <c r="NS31" s="62"/>
      <c r="NT31" s="62"/>
      <c r="NU31" s="62"/>
      <c r="NV31" s="62"/>
      <c r="NW31" s="62"/>
      <c r="NX31" s="62"/>
      <c r="NY31" s="62"/>
      <c r="NZ31" s="62"/>
      <c r="OA31" s="62"/>
      <c r="OB31" s="62"/>
      <c r="OC31" s="62"/>
      <c r="OD31" s="62"/>
      <c r="OE31" s="62"/>
      <c r="OF31" s="62"/>
      <c r="OG31" s="62"/>
      <c r="OH31" s="62"/>
      <c r="OI31" s="62"/>
      <c r="OJ31" s="62"/>
      <c r="OK31" s="62"/>
      <c r="OL31" s="62"/>
      <c r="OM31" s="62"/>
      <c r="ON31" s="62"/>
      <c r="OO31" s="62"/>
      <c r="OP31" s="62"/>
      <c r="OQ31" s="62"/>
      <c r="OR31" s="62"/>
      <c r="OS31" s="62"/>
      <c r="OT31" s="62"/>
      <c r="OU31" s="62"/>
      <c r="OV31" s="62"/>
      <c r="OW31" s="62"/>
      <c r="OX31" s="62"/>
      <c r="OY31" s="62"/>
      <c r="OZ31" s="62"/>
      <c r="PA31" s="62"/>
      <c r="PB31" s="62"/>
      <c r="PC31" s="62"/>
      <c r="PD31" s="62"/>
      <c r="PE31" s="62"/>
      <c r="PF31" s="62"/>
      <c r="PG31" s="62"/>
      <c r="PH31" s="62"/>
      <c r="PI31" s="62"/>
      <c r="PJ31" s="62"/>
      <c r="PK31" s="62"/>
      <c r="PL31" s="62"/>
      <c r="PM31" s="62"/>
      <c r="PN31" s="62"/>
      <c r="PO31" s="62"/>
      <c r="PP31" s="62"/>
      <c r="PQ31" s="62"/>
      <c r="PR31" s="62"/>
      <c r="PS31" s="62"/>
      <c r="PT31" s="62"/>
      <c r="PU31" s="62"/>
      <c r="PV31" s="62"/>
      <c r="PW31" s="62"/>
      <c r="PX31" s="62"/>
      <c r="PY31" s="62"/>
      <c r="PZ31" s="62"/>
      <c r="QA31" s="62"/>
      <c r="QB31" s="62"/>
      <c r="QC31" s="62"/>
      <c r="QD31" s="62"/>
      <c r="QE31" s="62"/>
      <c r="QF31" s="62"/>
      <c r="QG31" s="62"/>
      <c r="QH31" s="62"/>
      <c r="QI31" s="62"/>
      <c r="QJ31" s="62"/>
      <c r="QK31" s="62"/>
      <c r="QL31" s="62"/>
      <c r="QM31" s="62"/>
      <c r="QN31" s="62"/>
      <c r="QO31" s="62"/>
      <c r="QP31" s="62"/>
      <c r="QQ31" s="62"/>
      <c r="QR31" s="62"/>
      <c r="QS31" s="62"/>
      <c r="QT31" s="62"/>
      <c r="QU31" s="62"/>
      <c r="QV31" s="62"/>
      <c r="QW31" s="62"/>
      <c r="QX31" s="62"/>
      <c r="QY31" s="62"/>
      <c r="QZ31" s="62"/>
      <c r="RA31" s="62"/>
      <c r="RB31" s="62"/>
      <c r="RC31" s="62"/>
      <c r="RD31" s="62"/>
      <c r="RE31" s="62"/>
      <c r="RF31" s="62"/>
      <c r="RG31" s="62"/>
      <c r="RH31" s="62"/>
      <c r="RI31" s="62"/>
      <c r="RJ31" s="62"/>
      <c r="RK31" s="62"/>
      <c r="RL31" s="62"/>
      <c r="RM31" s="62"/>
      <c r="RN31" s="62"/>
      <c r="RO31" s="62"/>
      <c r="RP31" s="62"/>
      <c r="RQ31" s="62"/>
      <c r="RR31" s="62"/>
      <c r="RS31" s="62"/>
      <c r="RT31" s="62"/>
      <c r="RU31" s="62"/>
      <c r="RV31" s="62"/>
      <c r="RW31" s="62"/>
      <c r="RX31" s="62"/>
      <c r="RY31" s="62"/>
      <c r="RZ31" s="62"/>
      <c r="SA31" s="62"/>
      <c r="SB31" s="62"/>
      <c r="SC31" s="62"/>
      <c r="SD31" s="62"/>
      <c r="SE31" s="62"/>
      <c r="SF31" s="62"/>
      <c r="SG31" s="62"/>
      <c r="SH31" s="62"/>
      <c r="SI31" s="62"/>
      <c r="SJ31" s="62"/>
      <c r="SK31" s="62"/>
      <c r="SL31" s="62"/>
      <c r="SM31" s="62"/>
      <c r="SN31" s="62"/>
      <c r="SO31" s="62"/>
      <c r="SP31" s="62"/>
      <c r="SQ31" s="62"/>
      <c r="SR31" s="62"/>
      <c r="SS31" s="62"/>
      <c r="ST31" s="62"/>
      <c r="SU31" s="62"/>
      <c r="SV31" s="62"/>
      <c r="SW31" s="62"/>
      <c r="SX31" s="62"/>
      <c r="SY31" s="62"/>
      <c r="SZ31" s="62"/>
      <c r="TA31" s="62"/>
      <c r="TB31" s="62"/>
      <c r="TC31" s="62"/>
      <c r="TD31" s="62"/>
      <c r="TE31" s="62"/>
      <c r="TF31" s="62"/>
      <c r="TG31" s="62"/>
      <c r="TH31" s="62"/>
      <c r="TI31" s="62"/>
      <c r="TJ31" s="62"/>
      <c r="TK31" s="62"/>
      <c r="TL31" s="62"/>
      <c r="TM31" s="62"/>
      <c r="TN31" s="62"/>
      <c r="TO31" s="62"/>
      <c r="TP31" s="62"/>
      <c r="TQ31" s="62"/>
      <c r="TR31" s="62"/>
      <c r="TS31" s="62"/>
      <c r="TT31" s="62"/>
      <c r="TU31" s="62"/>
      <c r="TV31" s="62"/>
      <c r="TW31" s="62"/>
      <c r="TX31" s="62"/>
      <c r="TY31" s="62"/>
      <c r="TZ31" s="62"/>
      <c r="UA31" s="62"/>
      <c r="UB31" s="62"/>
      <c r="UC31" s="62"/>
      <c r="UD31" s="62"/>
      <c r="UE31" s="62"/>
      <c r="UF31" s="62"/>
      <c r="UG31" s="62"/>
      <c r="UH31" s="62"/>
      <c r="UI31" s="62"/>
      <c r="UJ31" s="62"/>
      <c r="UK31" s="62"/>
      <c r="UL31" s="62"/>
      <c r="UM31" s="62"/>
      <c r="UN31" s="62"/>
      <c r="UO31" s="62"/>
      <c r="UP31" s="62"/>
      <c r="UQ31" s="62"/>
      <c r="UR31" s="62"/>
      <c r="US31" s="62"/>
      <c r="UT31" s="62"/>
      <c r="UU31" s="62"/>
      <c r="UV31" s="62"/>
      <c r="UW31" s="62"/>
      <c r="UX31" s="62"/>
      <c r="UY31" s="62"/>
      <c r="UZ31" s="62"/>
      <c r="VA31" s="62"/>
      <c r="VB31" s="62"/>
      <c r="VC31" s="62"/>
      <c r="VD31" s="62"/>
      <c r="VE31" s="62"/>
      <c r="VF31" s="62"/>
      <c r="VG31" s="62"/>
      <c r="VH31" s="62"/>
      <c r="VI31" s="62"/>
      <c r="VJ31" s="62"/>
      <c r="VK31" s="62"/>
      <c r="VL31" s="62"/>
      <c r="VM31" s="62"/>
      <c r="VN31" s="62"/>
      <c r="VO31" s="62"/>
      <c r="VP31" s="62"/>
      <c r="VQ31" s="62"/>
      <c r="VR31" s="62"/>
      <c r="VS31" s="62"/>
      <c r="VT31" s="62"/>
      <c r="VU31" s="62"/>
      <c r="VV31" s="62"/>
      <c r="VW31" s="62"/>
      <c r="VX31" s="62"/>
      <c r="VY31" s="62"/>
      <c r="VZ31" s="62"/>
      <c r="WA31" s="62"/>
      <c r="WB31" s="62"/>
      <c r="WC31" s="62"/>
      <c r="WD31" s="62"/>
      <c r="WE31" s="62"/>
      <c r="WF31" s="62"/>
      <c r="WG31" s="62"/>
      <c r="WH31" s="62"/>
      <c r="WI31" s="62"/>
      <c r="WJ31" s="62"/>
      <c r="WK31" s="62"/>
      <c r="WL31" s="62"/>
      <c r="WM31" s="62"/>
      <c r="WN31" s="62"/>
      <c r="WO31" s="62"/>
      <c r="WP31" s="62"/>
      <c r="WQ31" s="62"/>
      <c r="WR31" s="62"/>
      <c r="WS31" s="62"/>
      <c r="WT31" s="62"/>
      <c r="WU31" s="62"/>
      <c r="WV31" s="62"/>
      <c r="WW31" s="62"/>
      <c r="WX31" s="62"/>
      <c r="WY31" s="62"/>
      <c r="WZ31" s="62"/>
      <c r="XA31" s="62"/>
      <c r="XB31" s="62"/>
      <c r="XC31" s="62"/>
      <c r="XD31" s="62"/>
      <c r="XE31" s="62"/>
      <c r="XF31" s="62"/>
      <c r="XG31" s="62"/>
      <c r="XH31" s="62"/>
      <c r="XI31" s="62"/>
      <c r="XJ31" s="62"/>
      <c r="XK31" s="62"/>
      <c r="XL31" s="62"/>
      <c r="XM31" s="62"/>
      <c r="XN31" s="62"/>
      <c r="XO31" s="62"/>
      <c r="XP31" s="62"/>
      <c r="XQ31" s="62"/>
      <c r="XR31" s="62"/>
      <c r="XS31" s="62"/>
      <c r="XT31" s="62"/>
      <c r="XU31" s="62"/>
      <c r="XV31" s="62"/>
      <c r="XW31" s="62"/>
      <c r="XX31" s="62"/>
      <c r="XY31" s="62"/>
      <c r="XZ31" s="62"/>
      <c r="YA31" s="62"/>
      <c r="YB31" s="62"/>
      <c r="YC31" s="62"/>
      <c r="YD31" s="62"/>
      <c r="YE31" s="62"/>
      <c r="YF31" s="62"/>
      <c r="YG31" s="62"/>
      <c r="YH31" s="62"/>
      <c r="YI31" s="62"/>
      <c r="YJ31" s="62"/>
      <c r="YK31" s="62"/>
      <c r="YL31" s="62"/>
      <c r="YM31" s="62"/>
      <c r="YN31" s="62"/>
      <c r="YO31" s="62"/>
      <c r="YP31" s="62"/>
      <c r="YQ31" s="62"/>
      <c r="YR31" s="62"/>
      <c r="YS31" s="62"/>
      <c r="YT31" s="62"/>
      <c r="YU31" s="62"/>
      <c r="YV31" s="62"/>
      <c r="YW31" s="62"/>
      <c r="YX31" s="62"/>
      <c r="YY31" s="62"/>
      <c r="YZ31" s="62"/>
      <c r="ZA31" s="62"/>
      <c r="ZB31" s="62"/>
      <c r="ZC31" s="62"/>
      <c r="ZD31" s="62"/>
      <c r="ZE31" s="62"/>
      <c r="ZF31" s="62"/>
      <c r="ZG31" s="62"/>
      <c r="ZH31" s="62"/>
      <c r="ZI31" s="62"/>
      <c r="ZJ31" s="62"/>
      <c r="ZK31" s="62"/>
      <c r="ZL31" s="62"/>
      <c r="ZM31" s="62"/>
      <c r="ZN31" s="62"/>
      <c r="ZO31" s="62"/>
      <c r="ZP31" s="62"/>
      <c r="ZQ31" s="62"/>
      <c r="ZR31" s="62"/>
      <c r="ZS31" s="62"/>
      <c r="ZT31" s="62"/>
      <c r="ZU31" s="62"/>
      <c r="ZV31" s="62"/>
      <c r="ZW31" s="62"/>
      <c r="ZX31" s="62"/>
      <c r="ZY31" s="62"/>
      <c r="ZZ31" s="62"/>
      <c r="AAA31" s="62"/>
      <c r="AAB31" s="62"/>
      <c r="AAC31" s="62"/>
      <c r="AAD31" s="62"/>
      <c r="AAE31" s="62"/>
      <c r="AAF31" s="62"/>
      <c r="AAG31" s="62"/>
      <c r="AAH31" s="62"/>
      <c r="AAI31" s="62"/>
      <c r="AAJ31" s="62"/>
      <c r="AAK31" s="62"/>
      <c r="AAL31" s="62"/>
      <c r="AAM31" s="62"/>
      <c r="AAN31" s="62"/>
      <c r="AAO31" s="62"/>
      <c r="AAP31" s="62"/>
      <c r="AAQ31" s="62"/>
      <c r="AAR31" s="62"/>
      <c r="AAS31" s="62"/>
      <c r="AAT31" s="62"/>
      <c r="AAU31" s="62"/>
      <c r="AAV31" s="62"/>
      <c r="AAW31" s="62"/>
      <c r="AAX31" s="62"/>
      <c r="AAY31" s="62"/>
      <c r="AAZ31" s="62"/>
      <c r="ABA31" s="62"/>
      <c r="ABB31" s="62"/>
      <c r="ABC31" s="62"/>
      <c r="ABD31" s="62"/>
      <c r="ABE31" s="62"/>
      <c r="ABF31" s="62"/>
      <c r="ABG31" s="62"/>
      <c r="ABH31" s="62"/>
      <c r="ABI31" s="62"/>
      <c r="ABJ31" s="62"/>
      <c r="ABK31" s="62"/>
      <c r="ABL31" s="62"/>
      <c r="ABM31" s="62"/>
      <c r="ABN31" s="62"/>
      <c r="ABO31" s="62"/>
      <c r="ABP31" s="62"/>
      <c r="ABQ31" s="62"/>
      <c r="ABR31" s="62"/>
      <c r="ABS31" s="62"/>
      <c r="ABT31" s="62"/>
      <c r="ABU31" s="62"/>
      <c r="ABV31" s="62"/>
      <c r="ABW31" s="62"/>
      <c r="ABX31" s="62"/>
      <c r="ABY31" s="62"/>
      <c r="ABZ31" s="62"/>
      <c r="ACA31" s="62"/>
      <c r="ACB31" s="62"/>
      <c r="ACC31" s="62"/>
      <c r="ACD31" s="62"/>
      <c r="ACE31" s="62"/>
      <c r="ACF31" s="62"/>
      <c r="ACG31" s="62"/>
      <c r="ACH31" s="62"/>
      <c r="ACI31" s="62"/>
      <c r="ACJ31" s="62"/>
      <c r="ACK31" s="62"/>
      <c r="ACL31" s="62"/>
      <c r="ACM31" s="62"/>
      <c r="ACN31" s="62"/>
      <c r="ACO31" s="62"/>
      <c r="ACP31" s="62"/>
      <c r="ACQ31" s="62"/>
      <c r="ACR31" s="62"/>
      <c r="ACS31" s="62"/>
      <c r="ACT31" s="62"/>
      <c r="ACU31" s="62"/>
      <c r="ACV31" s="62"/>
      <c r="ACW31" s="62"/>
      <c r="ACX31" s="62"/>
      <c r="ACY31" s="62"/>
      <c r="ACZ31" s="62"/>
      <c r="ADA31" s="62"/>
      <c r="ADB31" s="62"/>
      <c r="ADC31" s="62"/>
      <c r="ADD31" s="62"/>
      <c r="ADE31" s="62"/>
      <c r="ADF31" s="62"/>
      <c r="ADG31" s="62"/>
      <c r="ADH31" s="62"/>
      <c r="ADI31" s="62"/>
      <c r="ADJ31" s="62"/>
      <c r="ADK31" s="62"/>
      <c r="ADL31" s="62"/>
      <c r="ADM31" s="62"/>
      <c r="ADN31" s="62"/>
      <c r="ADO31" s="62"/>
      <c r="ADP31" s="62"/>
      <c r="ADQ31" s="62"/>
      <c r="ADR31" s="62"/>
      <c r="ADS31" s="62"/>
      <c r="ADT31" s="62"/>
      <c r="ADU31" s="62"/>
      <c r="ADV31" s="62"/>
      <c r="ADW31" s="62"/>
      <c r="ADX31" s="62"/>
      <c r="ADY31" s="62"/>
      <c r="ADZ31" s="62"/>
      <c r="AEA31" s="62"/>
      <c r="AEB31" s="62"/>
      <c r="AEC31" s="62"/>
      <c r="AED31" s="62"/>
      <c r="AEE31" s="62"/>
      <c r="AEF31" s="62"/>
      <c r="AEG31" s="62"/>
      <c r="AEH31" s="62"/>
      <c r="AEI31" s="62"/>
      <c r="AEJ31" s="62"/>
      <c r="AEK31" s="62"/>
      <c r="AEL31" s="62"/>
      <c r="AEM31" s="62"/>
      <c r="AEN31" s="62"/>
      <c r="AEO31" s="62"/>
      <c r="AEP31" s="62"/>
      <c r="AEQ31" s="62"/>
      <c r="AER31" s="62"/>
      <c r="AES31" s="62"/>
      <c r="AET31" s="62"/>
      <c r="AEU31" s="62"/>
      <c r="AEV31" s="62"/>
      <c r="AEW31" s="62"/>
      <c r="AEX31" s="62"/>
      <c r="AEY31" s="62"/>
      <c r="AEZ31" s="62"/>
      <c r="AFA31" s="62"/>
      <c r="AFB31" s="62"/>
      <c r="AFC31" s="62"/>
      <c r="AFD31" s="62"/>
      <c r="AFE31" s="62"/>
      <c r="AFF31" s="62"/>
      <c r="AFG31" s="62"/>
      <c r="AFH31" s="62"/>
      <c r="AFI31" s="62"/>
      <c r="AFJ31" s="62"/>
      <c r="AFK31" s="62"/>
      <c r="AFL31" s="62"/>
      <c r="AFM31" s="62"/>
      <c r="AFN31" s="62"/>
      <c r="AFO31" s="62"/>
      <c r="AFP31" s="62"/>
      <c r="AFQ31" s="62"/>
      <c r="AFR31" s="62"/>
      <c r="AFS31" s="62"/>
      <c r="AFT31" s="62"/>
      <c r="AFU31" s="62"/>
      <c r="AFV31" s="62"/>
      <c r="AFW31" s="62"/>
      <c r="AFX31" s="62"/>
      <c r="AFY31" s="62"/>
      <c r="AFZ31" s="62"/>
      <c r="AGA31" s="62"/>
      <c r="AGB31" s="62"/>
      <c r="AGC31" s="62"/>
      <c r="AGD31" s="62"/>
      <c r="AGE31" s="62"/>
      <c r="AGF31" s="62"/>
      <c r="AGG31" s="62"/>
      <c r="AGH31" s="62"/>
      <c r="AGI31" s="62"/>
      <c r="AGJ31" s="62"/>
      <c r="AGK31" s="62"/>
      <c r="AGL31" s="62"/>
      <c r="AGM31" s="62"/>
      <c r="AGN31" s="62"/>
      <c r="AGO31" s="62"/>
      <c r="AGP31" s="62"/>
      <c r="AGQ31" s="62"/>
      <c r="AGR31" s="62"/>
      <c r="AGS31" s="62"/>
      <c r="AGT31" s="62"/>
      <c r="AGU31" s="62"/>
      <c r="AGV31" s="62"/>
      <c r="AGW31" s="62"/>
      <c r="AGX31" s="62"/>
      <c r="AGY31" s="62"/>
      <c r="AGZ31" s="62"/>
      <c r="AHA31" s="62"/>
      <c r="AHB31" s="62"/>
      <c r="AHC31" s="62"/>
      <c r="AHD31" s="62"/>
      <c r="AHE31" s="62"/>
      <c r="AHF31" s="62"/>
      <c r="AHG31" s="62"/>
      <c r="AHH31" s="62"/>
      <c r="AHI31" s="62"/>
      <c r="AHJ31" s="62"/>
      <c r="AHK31" s="62"/>
      <c r="AHL31" s="62"/>
      <c r="AHM31" s="62"/>
      <c r="AHN31" s="62"/>
      <c r="AHO31" s="62"/>
      <c r="AHP31" s="62"/>
      <c r="AHQ31" s="62"/>
      <c r="AHR31" s="62"/>
      <c r="AHS31" s="62"/>
      <c r="AHT31" s="62"/>
      <c r="AHU31" s="62"/>
      <c r="AHV31" s="62"/>
      <c r="AHW31" s="62"/>
      <c r="AHX31" s="62"/>
      <c r="AHY31" s="62"/>
      <c r="AHZ31" s="62"/>
      <c r="AIA31" s="62"/>
      <c r="AIB31" s="62"/>
      <c r="AIC31" s="62"/>
      <c r="AID31" s="62"/>
      <c r="AIE31" s="62"/>
      <c r="AIF31" s="62"/>
      <c r="AIG31" s="62"/>
      <c r="AIH31" s="62"/>
      <c r="AII31" s="62"/>
      <c r="AIJ31" s="62"/>
      <c r="AIK31" s="62"/>
      <c r="AIL31" s="62"/>
      <c r="AIM31" s="62"/>
      <c r="AIN31" s="62"/>
      <c r="AIO31" s="62"/>
      <c r="AIP31" s="62"/>
      <c r="AIQ31" s="62"/>
      <c r="AIR31" s="62"/>
      <c r="AIS31" s="62"/>
      <c r="AIT31" s="62"/>
      <c r="AIU31" s="62"/>
      <c r="AIV31" s="62"/>
      <c r="AIW31" s="62"/>
      <c r="AIX31" s="62"/>
      <c r="AIY31" s="62"/>
      <c r="AIZ31" s="62"/>
      <c r="AJA31" s="62"/>
      <c r="AJB31" s="62"/>
      <c r="AJC31" s="62"/>
      <c r="AJD31" s="62"/>
      <c r="AJE31" s="62"/>
      <c r="AJF31" s="62"/>
      <c r="AJG31" s="62"/>
      <c r="AJH31" s="62"/>
      <c r="AJI31" s="62"/>
      <c r="AJJ31" s="62"/>
      <c r="AJK31" s="62"/>
      <c r="AJL31" s="62"/>
      <c r="AJM31" s="62"/>
      <c r="AJN31" s="62"/>
      <c r="AJO31" s="62"/>
      <c r="AJP31" s="62"/>
      <c r="AJQ31" s="62"/>
      <c r="AJR31" s="62"/>
      <c r="AJS31" s="62"/>
      <c r="AJT31" s="62"/>
      <c r="AJU31" s="62"/>
      <c r="AJV31" s="62"/>
      <c r="AJW31" s="62"/>
      <c r="AJX31" s="62"/>
      <c r="AJY31" s="62"/>
      <c r="AJZ31" s="62"/>
      <c r="AKA31" s="62"/>
      <c r="AKB31" s="62"/>
      <c r="AKC31" s="62"/>
      <c r="AKD31" s="62"/>
      <c r="AKE31" s="62"/>
      <c r="AKF31" s="62"/>
      <c r="AKG31" s="62"/>
      <c r="AKH31" s="62"/>
      <c r="AKI31" s="62"/>
      <c r="AKJ31" s="62"/>
      <c r="AKK31" s="62"/>
      <c r="AKL31" s="62"/>
      <c r="AKM31" s="62"/>
      <c r="AKN31" s="62"/>
      <c r="AKO31" s="62"/>
      <c r="AKP31" s="62"/>
      <c r="AKQ31" s="62"/>
      <c r="AKR31" s="62"/>
      <c r="AKS31" s="62"/>
      <c r="AKT31" s="62"/>
      <c r="AKU31" s="62"/>
      <c r="AKV31" s="62"/>
      <c r="AKW31" s="62"/>
      <c r="AKX31" s="62"/>
      <c r="AKY31" s="62"/>
      <c r="AKZ31" s="62"/>
      <c r="ALA31" s="62"/>
      <c r="ALB31" s="62"/>
      <c r="ALC31" s="62"/>
      <c r="ALD31" s="62"/>
      <c r="ALE31" s="62"/>
      <c r="ALF31" s="62"/>
      <c r="ALG31" s="62"/>
      <c r="ALH31" s="62"/>
      <c r="ALI31" s="62"/>
      <c r="ALJ31" s="62"/>
      <c r="ALK31" s="62"/>
      <c r="ALL31" s="62"/>
      <c r="ALM31" s="62"/>
      <c r="ALN31" s="62"/>
      <c r="ALO31" s="62"/>
      <c r="ALP31" s="62"/>
      <c r="ALQ31" s="62"/>
      <c r="ALR31" s="62"/>
      <c r="ALS31" s="62"/>
      <c r="ALT31" s="62"/>
      <c r="ALU31" s="62"/>
      <c r="ALV31" s="62"/>
      <c r="ALW31" s="62"/>
      <c r="ALX31" s="62"/>
      <c r="ALY31" s="62"/>
      <c r="ALZ31" s="62"/>
      <c r="AMA31" s="62"/>
      <c r="AMB31" s="62"/>
      <c r="AMC31" s="62"/>
      <c r="AMD31" s="62"/>
      <c r="AME31" s="62"/>
      <c r="AMF31" s="62"/>
      <c r="AMG31" s="62"/>
      <c r="AMH31" s="62"/>
      <c r="AMI31" s="62"/>
      <c r="AMJ31" s="62"/>
      <c r="AMK31" s="62"/>
      <c r="AML31" s="62"/>
      <c r="AMM31" s="62"/>
      <c r="AMN31" s="62"/>
      <c r="AMO31" s="62"/>
      <c r="AMP31" s="62"/>
      <c r="AMQ31" s="62"/>
      <c r="AMR31" s="62"/>
      <c r="AMS31" s="62"/>
      <c r="AMT31" s="62"/>
      <c r="AMU31" s="62"/>
      <c r="AMV31" s="62"/>
      <c r="AMW31" s="62"/>
      <c r="AMX31" s="62"/>
      <c r="AMY31" s="62"/>
      <c r="AMZ31" s="62"/>
      <c r="ANA31" s="62"/>
      <c r="ANB31" s="62"/>
      <c r="ANC31" s="62"/>
      <c r="AND31" s="62"/>
      <c r="ANE31" s="62"/>
      <c r="ANF31" s="62"/>
      <c r="ANG31" s="62"/>
      <c r="ANH31" s="62"/>
      <c r="ANI31" s="62"/>
      <c r="ANJ31" s="62"/>
      <c r="ANK31" s="62"/>
      <c r="ANL31" s="62"/>
      <c r="ANM31" s="62"/>
      <c r="ANN31" s="62"/>
      <c r="ANO31" s="62"/>
      <c r="ANP31" s="62"/>
      <c r="ANQ31" s="62"/>
      <c r="ANR31" s="62"/>
      <c r="ANS31" s="62"/>
      <c r="ANT31" s="62"/>
      <c r="ANU31" s="62"/>
      <c r="ANV31" s="62"/>
      <c r="ANW31" s="62"/>
      <c r="ANX31" s="62"/>
      <c r="ANY31" s="62"/>
      <c r="ANZ31" s="62"/>
      <c r="AOA31" s="62"/>
      <c r="AOB31" s="62"/>
      <c r="AOC31" s="62"/>
      <c r="AOD31" s="62"/>
      <c r="AOE31" s="62"/>
      <c r="AOF31" s="62"/>
      <c r="AOG31" s="62"/>
      <c r="AOH31" s="62"/>
      <c r="AOI31" s="62"/>
      <c r="AOJ31" s="62"/>
      <c r="AOK31" s="62"/>
      <c r="AOL31" s="62"/>
      <c r="AOM31" s="62"/>
      <c r="AON31" s="62"/>
      <c r="AOO31" s="62"/>
      <c r="AOP31" s="62"/>
      <c r="AOQ31" s="62"/>
      <c r="AOR31" s="62"/>
      <c r="AOS31" s="62"/>
      <c r="AOT31" s="62"/>
      <c r="AOU31" s="62"/>
      <c r="AOV31" s="62"/>
    </row>
    <row r="32" spans="1:1088" x14ac:dyDescent="0.25">
      <c r="B32" s="109"/>
      <c r="C32" s="73">
        <v>1</v>
      </c>
      <c r="D32" s="45" t="s">
        <v>52</v>
      </c>
      <c r="E32" s="73">
        <v>350</v>
      </c>
      <c r="F32" s="46">
        <v>1</v>
      </c>
      <c r="G32" s="46">
        <f t="shared" ref="G32:G76" si="3">E32*F32</f>
        <v>350</v>
      </c>
      <c r="I32" s="73">
        <v>1</v>
      </c>
      <c r="J32" s="110" t="s">
        <v>53</v>
      </c>
      <c r="K32" s="73">
        <v>2200</v>
      </c>
      <c r="L32" s="73">
        <v>1</v>
      </c>
      <c r="M32" s="73">
        <f t="shared" si="1"/>
        <v>2200</v>
      </c>
    </row>
    <row r="33" spans="1:1088" x14ac:dyDescent="0.25">
      <c r="B33" s="109"/>
      <c r="C33" s="73">
        <v>2</v>
      </c>
      <c r="D33" s="45" t="s">
        <v>54</v>
      </c>
      <c r="E33" s="73">
        <v>130</v>
      </c>
      <c r="F33" s="46">
        <v>4</v>
      </c>
      <c r="G33" s="46">
        <f t="shared" si="3"/>
        <v>520</v>
      </c>
      <c r="I33" s="73"/>
      <c r="J33" s="110"/>
      <c r="K33" s="73"/>
      <c r="L33" s="73"/>
      <c r="M33" s="73">
        <f t="shared" si="1"/>
        <v>0</v>
      </c>
    </row>
    <row r="34" spans="1:1088" x14ac:dyDescent="0.25">
      <c r="B34" s="228" t="s">
        <v>154</v>
      </c>
      <c r="C34" s="229"/>
      <c r="D34" s="229"/>
      <c r="E34" s="229"/>
      <c r="F34" s="229"/>
      <c r="G34" s="229"/>
      <c r="H34" s="229"/>
      <c r="I34" s="229"/>
      <c r="J34" s="229"/>
      <c r="K34" s="229"/>
      <c r="L34" s="229"/>
      <c r="M34" s="230"/>
    </row>
    <row r="35" spans="1:1088" x14ac:dyDescent="0.25">
      <c r="B35" s="109"/>
      <c r="C35" s="73">
        <v>1</v>
      </c>
      <c r="D35" s="45" t="s">
        <v>52</v>
      </c>
      <c r="E35" s="73">
        <v>350</v>
      </c>
      <c r="F35" s="46">
        <v>1</v>
      </c>
      <c r="G35" s="46">
        <f t="shared" ref="G35:G36" si="4">E35*F35</f>
        <v>350</v>
      </c>
      <c r="I35" s="73">
        <v>1</v>
      </c>
      <c r="J35" s="110" t="s">
        <v>53</v>
      </c>
      <c r="K35" s="73">
        <v>2200</v>
      </c>
      <c r="L35" s="73">
        <v>1</v>
      </c>
      <c r="M35" s="73">
        <f t="shared" ref="M35:M36" si="5">K35*L35</f>
        <v>2200</v>
      </c>
    </row>
    <row r="36" spans="1:1088" x14ac:dyDescent="0.25">
      <c r="B36" s="109"/>
      <c r="C36" s="73">
        <v>2</v>
      </c>
      <c r="D36" s="45" t="s">
        <v>54</v>
      </c>
      <c r="E36" s="73">
        <v>130</v>
      </c>
      <c r="F36" s="46">
        <v>4</v>
      </c>
      <c r="G36" s="46">
        <f t="shared" si="4"/>
        <v>520</v>
      </c>
      <c r="I36" s="73"/>
      <c r="J36" s="110"/>
      <c r="K36" s="73"/>
      <c r="L36" s="73"/>
      <c r="M36" s="73">
        <f t="shared" si="5"/>
        <v>0</v>
      </c>
    </row>
    <row r="37" spans="1:1088" x14ac:dyDescent="0.25">
      <c r="B37" s="228" t="s">
        <v>156</v>
      </c>
      <c r="C37" s="229"/>
      <c r="D37" s="229"/>
      <c r="E37" s="229"/>
      <c r="F37" s="229"/>
      <c r="G37" s="229"/>
      <c r="H37" s="229"/>
      <c r="I37" s="229"/>
      <c r="J37" s="229"/>
      <c r="K37" s="229"/>
      <c r="L37" s="229"/>
      <c r="M37" s="230"/>
    </row>
    <row r="38" spans="1:1088" x14ac:dyDescent="0.25">
      <c r="B38" s="109"/>
      <c r="C38" s="73">
        <v>1</v>
      </c>
      <c r="D38" s="45" t="s">
        <v>157</v>
      </c>
      <c r="E38" s="73">
        <v>320</v>
      </c>
      <c r="F38" s="46">
        <v>3</v>
      </c>
      <c r="G38" s="46">
        <f t="shared" ref="G38:G40" si="6">E38*F38</f>
        <v>960</v>
      </c>
      <c r="I38" s="73"/>
      <c r="J38" s="110"/>
      <c r="K38" s="73"/>
      <c r="L38" s="73"/>
      <c r="M38" s="73"/>
    </row>
    <row r="39" spans="1:1088" x14ac:dyDescent="0.25">
      <c r="B39" s="109"/>
      <c r="C39" s="73">
        <v>2</v>
      </c>
      <c r="D39" s="45" t="s">
        <v>54</v>
      </c>
      <c r="E39" s="73">
        <v>130</v>
      </c>
      <c r="F39" s="46">
        <v>3</v>
      </c>
      <c r="G39" s="46">
        <f t="shared" si="6"/>
        <v>390</v>
      </c>
      <c r="I39" s="73"/>
      <c r="J39" s="110"/>
      <c r="K39" s="73"/>
      <c r="L39" s="73"/>
      <c r="M39" s="73"/>
    </row>
    <row r="40" spans="1:1088" x14ac:dyDescent="0.25">
      <c r="B40" s="109"/>
      <c r="C40" s="73">
        <v>3</v>
      </c>
      <c r="D40" s="45" t="s">
        <v>158</v>
      </c>
      <c r="E40" s="73">
        <v>175</v>
      </c>
      <c r="F40" s="46">
        <v>3</v>
      </c>
      <c r="G40" s="46">
        <f t="shared" si="6"/>
        <v>525</v>
      </c>
      <c r="I40" s="73"/>
      <c r="J40" s="110"/>
      <c r="K40" s="73"/>
      <c r="L40" s="73"/>
      <c r="M40" s="73"/>
    </row>
    <row r="41" spans="1:1088" s="108" customFormat="1" x14ac:dyDescent="0.25">
      <c r="A41" s="62"/>
      <c r="B41" s="228" t="s">
        <v>56</v>
      </c>
      <c r="C41" s="229"/>
      <c r="D41" s="229"/>
      <c r="E41" s="229"/>
      <c r="F41" s="229"/>
      <c r="G41" s="229"/>
      <c r="H41" s="229"/>
      <c r="I41" s="229"/>
      <c r="J41" s="229"/>
      <c r="K41" s="229"/>
      <c r="L41" s="229"/>
      <c r="M41" s="230"/>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c r="BB41" s="62"/>
      <c r="BC41" s="62"/>
      <c r="BD41" s="62"/>
      <c r="BE41" s="62"/>
      <c r="BF41" s="62"/>
      <c r="BG41" s="62"/>
      <c r="BH41" s="62"/>
      <c r="BI41" s="62"/>
      <c r="BJ41" s="62"/>
      <c r="BK41" s="62"/>
      <c r="BL41" s="62"/>
      <c r="BM41" s="62"/>
      <c r="BN41" s="62"/>
      <c r="BO41" s="62"/>
      <c r="BP41" s="62"/>
      <c r="BQ41" s="62"/>
      <c r="BR41" s="62"/>
      <c r="BS41" s="62"/>
      <c r="BT41" s="62"/>
      <c r="BU41" s="62"/>
      <c r="BV41" s="62"/>
      <c r="BW41" s="62"/>
      <c r="BX41" s="62"/>
      <c r="BY41" s="62"/>
      <c r="BZ41" s="62"/>
      <c r="CA41" s="62"/>
      <c r="CB41" s="62"/>
      <c r="CC41" s="62"/>
      <c r="CD41" s="62"/>
      <c r="CE41" s="62"/>
      <c r="CF41" s="62"/>
      <c r="CG41" s="62"/>
      <c r="CH41" s="62"/>
      <c r="CI41" s="62"/>
      <c r="CJ41" s="62"/>
      <c r="CK41" s="62"/>
      <c r="CL41" s="62"/>
      <c r="CM41" s="62"/>
      <c r="CN41" s="62"/>
      <c r="CO41" s="62"/>
      <c r="CP41" s="62"/>
      <c r="CQ41" s="62"/>
      <c r="CR41" s="62"/>
      <c r="CS41" s="62"/>
      <c r="CT41" s="62"/>
      <c r="CU41" s="62"/>
      <c r="CV41" s="62"/>
      <c r="CW41" s="62"/>
      <c r="CX41" s="62"/>
      <c r="CY41" s="62"/>
      <c r="CZ41" s="62"/>
      <c r="DA41" s="62"/>
      <c r="DB41" s="62"/>
      <c r="DC41" s="62"/>
      <c r="DD41" s="62"/>
      <c r="DE41" s="62"/>
      <c r="DF41" s="62"/>
      <c r="DG41" s="62"/>
      <c r="DH41" s="62"/>
      <c r="DI41" s="62"/>
      <c r="DJ41" s="62"/>
      <c r="DK41" s="62"/>
      <c r="DL41" s="62"/>
      <c r="DM41" s="62"/>
      <c r="DN41" s="62"/>
      <c r="DO41" s="62"/>
      <c r="DP41" s="62"/>
      <c r="DQ41" s="62"/>
      <c r="DR41" s="62"/>
      <c r="DS41" s="62"/>
      <c r="DT41" s="62"/>
      <c r="DU41" s="62"/>
      <c r="DV41" s="62"/>
      <c r="DW41" s="62"/>
      <c r="DX41" s="62"/>
      <c r="DY41" s="62"/>
      <c r="DZ41" s="62"/>
      <c r="EA41" s="62"/>
      <c r="EB41" s="62"/>
      <c r="EC41" s="62"/>
      <c r="ED41" s="62"/>
      <c r="EE41" s="62"/>
      <c r="EF41" s="62"/>
      <c r="EG41" s="62"/>
      <c r="EH41" s="62"/>
      <c r="EI41" s="62"/>
      <c r="EJ41" s="62"/>
      <c r="EK41" s="62"/>
      <c r="EL41" s="62"/>
      <c r="EM41" s="62"/>
      <c r="EN41" s="62"/>
      <c r="EO41" s="62"/>
      <c r="EP41" s="62"/>
      <c r="EQ41" s="62"/>
      <c r="ER41" s="62"/>
      <c r="ES41" s="62"/>
      <c r="ET41" s="62"/>
      <c r="EU41" s="62"/>
      <c r="EV41" s="62"/>
      <c r="EW41" s="62"/>
      <c r="EX41" s="62"/>
      <c r="EY41" s="62"/>
      <c r="EZ41" s="62"/>
      <c r="FA41" s="62"/>
      <c r="FB41" s="62"/>
      <c r="FC41" s="62"/>
      <c r="FD41" s="62"/>
      <c r="FE41" s="62"/>
      <c r="FF41" s="62"/>
      <c r="FG41" s="62"/>
      <c r="FH41" s="62"/>
      <c r="FI41" s="62"/>
      <c r="FJ41" s="62"/>
      <c r="FK41" s="62"/>
      <c r="FL41" s="62"/>
      <c r="FM41" s="62"/>
      <c r="FN41" s="62"/>
      <c r="FO41" s="62"/>
      <c r="FP41" s="62"/>
      <c r="FQ41" s="62"/>
      <c r="FR41" s="62"/>
      <c r="FS41" s="62"/>
      <c r="FT41" s="62"/>
      <c r="FU41" s="62"/>
      <c r="FV41" s="62"/>
      <c r="FW41" s="62"/>
      <c r="FX41" s="62"/>
      <c r="FY41" s="62"/>
      <c r="FZ41" s="62"/>
      <c r="GA41" s="62"/>
      <c r="GB41" s="62"/>
      <c r="GC41" s="62"/>
      <c r="GD41" s="62"/>
      <c r="GE41" s="62"/>
      <c r="GF41" s="62"/>
      <c r="GG41" s="62"/>
      <c r="GH41" s="62"/>
      <c r="GI41" s="62"/>
      <c r="GJ41" s="62"/>
      <c r="GK41" s="62"/>
      <c r="GL41" s="62"/>
      <c r="GM41" s="62"/>
      <c r="GN41" s="62"/>
      <c r="GO41" s="62"/>
      <c r="GP41" s="62"/>
      <c r="GQ41" s="62"/>
      <c r="GR41" s="62"/>
      <c r="GS41" s="62"/>
      <c r="GT41" s="62"/>
      <c r="GU41" s="62"/>
      <c r="GV41" s="62"/>
      <c r="GW41" s="62"/>
      <c r="GX41" s="62"/>
      <c r="GY41" s="62"/>
      <c r="GZ41" s="62"/>
      <c r="HA41" s="62"/>
      <c r="HB41" s="62"/>
      <c r="HC41" s="62"/>
      <c r="HD41" s="62"/>
      <c r="HE41" s="62"/>
      <c r="HF41" s="62"/>
      <c r="HG41" s="62"/>
      <c r="HH41" s="62"/>
      <c r="HI41" s="62"/>
      <c r="HJ41" s="62"/>
      <c r="HK41" s="62"/>
      <c r="HL41" s="62"/>
      <c r="HM41" s="62"/>
      <c r="HN41" s="62"/>
      <c r="HO41" s="62"/>
      <c r="HP41" s="62"/>
      <c r="HQ41" s="62"/>
      <c r="HR41" s="62"/>
      <c r="HS41" s="62"/>
      <c r="HT41" s="62"/>
      <c r="HU41" s="62"/>
      <c r="HV41" s="62"/>
      <c r="HW41" s="62"/>
      <c r="HX41" s="62"/>
      <c r="HY41" s="62"/>
      <c r="HZ41" s="62"/>
      <c r="IA41" s="62"/>
      <c r="IB41" s="62"/>
      <c r="IC41" s="62"/>
      <c r="ID41" s="62"/>
      <c r="IE41" s="62"/>
      <c r="IF41" s="62"/>
      <c r="IG41" s="62"/>
      <c r="IH41" s="62"/>
      <c r="II41" s="62"/>
      <c r="IJ41" s="62"/>
      <c r="IK41" s="62"/>
      <c r="IL41" s="62"/>
      <c r="IM41" s="62"/>
      <c r="IN41" s="62"/>
      <c r="IO41" s="62"/>
      <c r="IP41" s="62"/>
      <c r="IQ41" s="62"/>
      <c r="IR41" s="62"/>
      <c r="IS41" s="62"/>
      <c r="IT41" s="62"/>
      <c r="IU41" s="62"/>
      <c r="IV41" s="62"/>
      <c r="IW41" s="62"/>
      <c r="IX41" s="62"/>
      <c r="IY41" s="62"/>
      <c r="IZ41" s="62"/>
      <c r="JA41" s="62"/>
      <c r="JB41" s="62"/>
      <c r="JC41" s="62"/>
      <c r="JD41" s="62"/>
      <c r="JE41" s="62"/>
      <c r="JF41" s="62"/>
      <c r="JG41" s="62"/>
      <c r="JH41" s="62"/>
      <c r="JI41" s="62"/>
      <c r="JJ41" s="62"/>
      <c r="JK41" s="62"/>
      <c r="JL41" s="62"/>
      <c r="JM41" s="62"/>
      <c r="JN41" s="62"/>
      <c r="JO41" s="62"/>
      <c r="JP41" s="62"/>
      <c r="JQ41" s="62"/>
      <c r="JR41" s="62"/>
      <c r="JS41" s="62"/>
      <c r="JT41" s="62"/>
      <c r="JU41" s="62"/>
      <c r="JV41" s="62"/>
      <c r="JW41" s="62"/>
      <c r="JX41" s="62"/>
      <c r="JY41" s="62"/>
      <c r="JZ41" s="62"/>
      <c r="KA41" s="62"/>
      <c r="KB41" s="62"/>
      <c r="KC41" s="62"/>
      <c r="KD41" s="62"/>
      <c r="KE41" s="62"/>
      <c r="KF41" s="62"/>
      <c r="KG41" s="62"/>
      <c r="KH41" s="62"/>
      <c r="KI41" s="62"/>
      <c r="KJ41" s="62"/>
      <c r="KK41" s="62"/>
      <c r="KL41" s="62"/>
      <c r="KM41" s="62"/>
      <c r="KN41" s="62"/>
      <c r="KO41" s="62"/>
      <c r="KP41" s="62"/>
      <c r="KQ41" s="62"/>
      <c r="KR41" s="62"/>
      <c r="KS41" s="62"/>
      <c r="KT41" s="62"/>
      <c r="KU41" s="62"/>
      <c r="KV41" s="62"/>
      <c r="KW41" s="62"/>
      <c r="KX41" s="62"/>
      <c r="KY41" s="62"/>
      <c r="KZ41" s="62"/>
      <c r="LA41" s="62"/>
      <c r="LB41" s="62"/>
      <c r="LC41" s="62"/>
      <c r="LD41" s="62"/>
      <c r="LE41" s="62"/>
      <c r="LF41" s="62"/>
      <c r="LG41" s="62"/>
      <c r="LH41" s="62"/>
      <c r="LI41" s="62"/>
      <c r="LJ41" s="62"/>
      <c r="LK41" s="62"/>
      <c r="LL41" s="62"/>
      <c r="LM41" s="62"/>
      <c r="LN41" s="62"/>
      <c r="LO41" s="62"/>
      <c r="LP41" s="62"/>
      <c r="LQ41" s="62"/>
      <c r="LR41" s="62"/>
      <c r="LS41" s="62"/>
      <c r="LT41" s="62"/>
      <c r="LU41" s="62"/>
      <c r="LV41" s="62"/>
      <c r="LW41" s="62"/>
      <c r="LX41" s="62"/>
      <c r="LY41" s="62"/>
      <c r="LZ41" s="62"/>
      <c r="MA41" s="62"/>
      <c r="MB41" s="62"/>
      <c r="MC41" s="62"/>
      <c r="MD41" s="62"/>
      <c r="ME41" s="62"/>
      <c r="MF41" s="62"/>
      <c r="MG41" s="62"/>
      <c r="MH41" s="62"/>
      <c r="MI41" s="62"/>
      <c r="MJ41" s="62"/>
      <c r="MK41" s="62"/>
      <c r="ML41" s="62"/>
      <c r="MM41" s="62"/>
      <c r="MN41" s="62"/>
      <c r="MO41" s="62"/>
      <c r="MP41" s="62"/>
      <c r="MQ41" s="62"/>
      <c r="MR41" s="62"/>
      <c r="MS41" s="62"/>
      <c r="MT41" s="62"/>
      <c r="MU41" s="62"/>
      <c r="MV41" s="62"/>
      <c r="MW41" s="62"/>
      <c r="MX41" s="62"/>
      <c r="MY41" s="62"/>
      <c r="MZ41" s="62"/>
      <c r="NA41" s="62"/>
      <c r="NB41" s="62"/>
      <c r="NC41" s="62"/>
      <c r="ND41" s="62"/>
      <c r="NE41" s="62"/>
      <c r="NF41" s="62"/>
      <c r="NG41" s="62"/>
      <c r="NH41" s="62"/>
      <c r="NI41" s="62"/>
      <c r="NJ41" s="62"/>
      <c r="NK41" s="62"/>
      <c r="NL41" s="62"/>
      <c r="NM41" s="62"/>
      <c r="NN41" s="62"/>
      <c r="NO41" s="62"/>
      <c r="NP41" s="62"/>
      <c r="NQ41" s="62"/>
      <c r="NR41" s="62"/>
      <c r="NS41" s="62"/>
      <c r="NT41" s="62"/>
      <c r="NU41" s="62"/>
      <c r="NV41" s="62"/>
      <c r="NW41" s="62"/>
      <c r="NX41" s="62"/>
      <c r="NY41" s="62"/>
      <c r="NZ41" s="62"/>
      <c r="OA41" s="62"/>
      <c r="OB41" s="62"/>
      <c r="OC41" s="62"/>
      <c r="OD41" s="62"/>
      <c r="OE41" s="62"/>
      <c r="OF41" s="62"/>
      <c r="OG41" s="62"/>
      <c r="OH41" s="62"/>
      <c r="OI41" s="62"/>
      <c r="OJ41" s="62"/>
      <c r="OK41" s="62"/>
      <c r="OL41" s="62"/>
      <c r="OM41" s="62"/>
      <c r="ON41" s="62"/>
      <c r="OO41" s="62"/>
      <c r="OP41" s="62"/>
      <c r="OQ41" s="62"/>
      <c r="OR41" s="62"/>
      <c r="OS41" s="62"/>
      <c r="OT41" s="62"/>
      <c r="OU41" s="62"/>
      <c r="OV41" s="62"/>
      <c r="OW41" s="62"/>
      <c r="OX41" s="62"/>
      <c r="OY41" s="62"/>
      <c r="OZ41" s="62"/>
      <c r="PA41" s="62"/>
      <c r="PB41" s="62"/>
      <c r="PC41" s="62"/>
      <c r="PD41" s="62"/>
      <c r="PE41" s="62"/>
      <c r="PF41" s="62"/>
      <c r="PG41" s="62"/>
      <c r="PH41" s="62"/>
      <c r="PI41" s="62"/>
      <c r="PJ41" s="62"/>
      <c r="PK41" s="62"/>
      <c r="PL41" s="62"/>
      <c r="PM41" s="62"/>
      <c r="PN41" s="62"/>
      <c r="PO41" s="62"/>
      <c r="PP41" s="62"/>
      <c r="PQ41" s="62"/>
      <c r="PR41" s="62"/>
      <c r="PS41" s="62"/>
      <c r="PT41" s="62"/>
      <c r="PU41" s="62"/>
      <c r="PV41" s="62"/>
      <c r="PW41" s="62"/>
      <c r="PX41" s="62"/>
      <c r="PY41" s="62"/>
      <c r="PZ41" s="62"/>
      <c r="QA41" s="62"/>
      <c r="QB41" s="62"/>
      <c r="QC41" s="62"/>
      <c r="QD41" s="62"/>
      <c r="QE41" s="62"/>
      <c r="QF41" s="62"/>
      <c r="QG41" s="62"/>
      <c r="QH41" s="62"/>
      <c r="QI41" s="62"/>
      <c r="QJ41" s="62"/>
      <c r="QK41" s="62"/>
      <c r="QL41" s="62"/>
      <c r="QM41" s="62"/>
      <c r="QN41" s="62"/>
      <c r="QO41" s="62"/>
      <c r="QP41" s="62"/>
      <c r="QQ41" s="62"/>
      <c r="QR41" s="62"/>
      <c r="QS41" s="62"/>
      <c r="QT41" s="62"/>
      <c r="QU41" s="62"/>
      <c r="QV41" s="62"/>
      <c r="QW41" s="62"/>
      <c r="QX41" s="62"/>
      <c r="QY41" s="62"/>
      <c r="QZ41" s="62"/>
      <c r="RA41" s="62"/>
      <c r="RB41" s="62"/>
      <c r="RC41" s="62"/>
      <c r="RD41" s="62"/>
      <c r="RE41" s="62"/>
      <c r="RF41" s="62"/>
      <c r="RG41" s="62"/>
      <c r="RH41" s="62"/>
      <c r="RI41" s="62"/>
      <c r="RJ41" s="62"/>
      <c r="RK41" s="62"/>
      <c r="RL41" s="62"/>
      <c r="RM41" s="62"/>
      <c r="RN41" s="62"/>
      <c r="RO41" s="62"/>
      <c r="RP41" s="62"/>
      <c r="RQ41" s="62"/>
      <c r="RR41" s="62"/>
      <c r="RS41" s="62"/>
      <c r="RT41" s="62"/>
      <c r="RU41" s="62"/>
      <c r="RV41" s="62"/>
      <c r="RW41" s="62"/>
      <c r="RX41" s="62"/>
      <c r="RY41" s="62"/>
      <c r="RZ41" s="62"/>
      <c r="SA41" s="62"/>
      <c r="SB41" s="62"/>
      <c r="SC41" s="62"/>
      <c r="SD41" s="62"/>
      <c r="SE41" s="62"/>
      <c r="SF41" s="62"/>
      <c r="SG41" s="62"/>
      <c r="SH41" s="62"/>
      <c r="SI41" s="62"/>
      <c r="SJ41" s="62"/>
      <c r="SK41" s="62"/>
      <c r="SL41" s="62"/>
      <c r="SM41" s="62"/>
      <c r="SN41" s="62"/>
      <c r="SO41" s="62"/>
      <c r="SP41" s="62"/>
      <c r="SQ41" s="62"/>
      <c r="SR41" s="62"/>
      <c r="SS41" s="62"/>
      <c r="ST41" s="62"/>
      <c r="SU41" s="62"/>
      <c r="SV41" s="62"/>
      <c r="SW41" s="62"/>
      <c r="SX41" s="62"/>
      <c r="SY41" s="62"/>
      <c r="SZ41" s="62"/>
      <c r="TA41" s="62"/>
      <c r="TB41" s="62"/>
      <c r="TC41" s="62"/>
      <c r="TD41" s="62"/>
      <c r="TE41" s="62"/>
      <c r="TF41" s="62"/>
      <c r="TG41" s="62"/>
      <c r="TH41" s="62"/>
      <c r="TI41" s="62"/>
      <c r="TJ41" s="62"/>
      <c r="TK41" s="62"/>
      <c r="TL41" s="62"/>
      <c r="TM41" s="62"/>
      <c r="TN41" s="62"/>
      <c r="TO41" s="62"/>
      <c r="TP41" s="62"/>
      <c r="TQ41" s="62"/>
      <c r="TR41" s="62"/>
      <c r="TS41" s="62"/>
      <c r="TT41" s="62"/>
      <c r="TU41" s="62"/>
      <c r="TV41" s="62"/>
      <c r="TW41" s="62"/>
      <c r="TX41" s="62"/>
      <c r="TY41" s="62"/>
      <c r="TZ41" s="62"/>
      <c r="UA41" s="62"/>
      <c r="UB41" s="62"/>
      <c r="UC41" s="62"/>
      <c r="UD41" s="62"/>
      <c r="UE41" s="62"/>
      <c r="UF41" s="62"/>
      <c r="UG41" s="62"/>
      <c r="UH41" s="62"/>
      <c r="UI41" s="62"/>
      <c r="UJ41" s="62"/>
      <c r="UK41" s="62"/>
      <c r="UL41" s="62"/>
      <c r="UM41" s="62"/>
      <c r="UN41" s="62"/>
      <c r="UO41" s="62"/>
      <c r="UP41" s="62"/>
      <c r="UQ41" s="62"/>
      <c r="UR41" s="62"/>
      <c r="US41" s="62"/>
      <c r="UT41" s="62"/>
      <c r="UU41" s="62"/>
      <c r="UV41" s="62"/>
      <c r="UW41" s="62"/>
      <c r="UX41" s="62"/>
      <c r="UY41" s="62"/>
      <c r="UZ41" s="62"/>
      <c r="VA41" s="62"/>
      <c r="VB41" s="62"/>
      <c r="VC41" s="62"/>
      <c r="VD41" s="62"/>
      <c r="VE41" s="62"/>
      <c r="VF41" s="62"/>
      <c r="VG41" s="62"/>
      <c r="VH41" s="62"/>
      <c r="VI41" s="62"/>
      <c r="VJ41" s="62"/>
      <c r="VK41" s="62"/>
      <c r="VL41" s="62"/>
      <c r="VM41" s="62"/>
      <c r="VN41" s="62"/>
      <c r="VO41" s="62"/>
      <c r="VP41" s="62"/>
      <c r="VQ41" s="62"/>
      <c r="VR41" s="62"/>
      <c r="VS41" s="62"/>
      <c r="VT41" s="62"/>
      <c r="VU41" s="62"/>
      <c r="VV41" s="62"/>
      <c r="VW41" s="62"/>
      <c r="VX41" s="62"/>
      <c r="VY41" s="62"/>
      <c r="VZ41" s="62"/>
      <c r="WA41" s="62"/>
      <c r="WB41" s="62"/>
      <c r="WC41" s="62"/>
      <c r="WD41" s="62"/>
      <c r="WE41" s="62"/>
      <c r="WF41" s="62"/>
      <c r="WG41" s="62"/>
      <c r="WH41" s="62"/>
      <c r="WI41" s="62"/>
      <c r="WJ41" s="62"/>
      <c r="WK41" s="62"/>
      <c r="WL41" s="62"/>
      <c r="WM41" s="62"/>
      <c r="WN41" s="62"/>
      <c r="WO41" s="62"/>
      <c r="WP41" s="62"/>
      <c r="WQ41" s="62"/>
      <c r="WR41" s="62"/>
      <c r="WS41" s="62"/>
      <c r="WT41" s="62"/>
      <c r="WU41" s="62"/>
      <c r="WV41" s="62"/>
      <c r="WW41" s="62"/>
      <c r="WX41" s="62"/>
      <c r="WY41" s="62"/>
      <c r="WZ41" s="62"/>
      <c r="XA41" s="62"/>
      <c r="XB41" s="62"/>
      <c r="XC41" s="62"/>
      <c r="XD41" s="62"/>
      <c r="XE41" s="62"/>
      <c r="XF41" s="62"/>
      <c r="XG41" s="62"/>
      <c r="XH41" s="62"/>
      <c r="XI41" s="62"/>
      <c r="XJ41" s="62"/>
      <c r="XK41" s="62"/>
      <c r="XL41" s="62"/>
      <c r="XM41" s="62"/>
      <c r="XN41" s="62"/>
      <c r="XO41" s="62"/>
      <c r="XP41" s="62"/>
      <c r="XQ41" s="62"/>
      <c r="XR41" s="62"/>
      <c r="XS41" s="62"/>
      <c r="XT41" s="62"/>
      <c r="XU41" s="62"/>
      <c r="XV41" s="62"/>
      <c r="XW41" s="62"/>
      <c r="XX41" s="62"/>
      <c r="XY41" s="62"/>
      <c r="XZ41" s="62"/>
      <c r="YA41" s="62"/>
      <c r="YB41" s="62"/>
      <c r="YC41" s="62"/>
      <c r="YD41" s="62"/>
      <c r="YE41" s="62"/>
      <c r="YF41" s="62"/>
      <c r="YG41" s="62"/>
      <c r="YH41" s="62"/>
      <c r="YI41" s="62"/>
      <c r="YJ41" s="62"/>
      <c r="YK41" s="62"/>
      <c r="YL41" s="62"/>
      <c r="YM41" s="62"/>
      <c r="YN41" s="62"/>
      <c r="YO41" s="62"/>
      <c r="YP41" s="62"/>
      <c r="YQ41" s="62"/>
      <c r="YR41" s="62"/>
      <c r="YS41" s="62"/>
      <c r="YT41" s="62"/>
      <c r="YU41" s="62"/>
      <c r="YV41" s="62"/>
      <c r="YW41" s="62"/>
      <c r="YX41" s="62"/>
      <c r="YY41" s="62"/>
      <c r="YZ41" s="62"/>
      <c r="ZA41" s="62"/>
      <c r="ZB41" s="62"/>
      <c r="ZC41" s="62"/>
      <c r="ZD41" s="62"/>
      <c r="ZE41" s="62"/>
      <c r="ZF41" s="62"/>
      <c r="ZG41" s="62"/>
      <c r="ZH41" s="62"/>
      <c r="ZI41" s="62"/>
      <c r="ZJ41" s="62"/>
      <c r="ZK41" s="62"/>
      <c r="ZL41" s="62"/>
      <c r="ZM41" s="62"/>
      <c r="ZN41" s="62"/>
      <c r="ZO41" s="62"/>
      <c r="ZP41" s="62"/>
      <c r="ZQ41" s="62"/>
      <c r="ZR41" s="62"/>
      <c r="ZS41" s="62"/>
      <c r="ZT41" s="62"/>
      <c r="ZU41" s="62"/>
      <c r="ZV41" s="62"/>
      <c r="ZW41" s="62"/>
      <c r="ZX41" s="62"/>
      <c r="ZY41" s="62"/>
      <c r="ZZ41" s="62"/>
      <c r="AAA41" s="62"/>
      <c r="AAB41" s="62"/>
      <c r="AAC41" s="62"/>
      <c r="AAD41" s="62"/>
      <c r="AAE41" s="62"/>
      <c r="AAF41" s="62"/>
      <c r="AAG41" s="62"/>
      <c r="AAH41" s="62"/>
      <c r="AAI41" s="62"/>
      <c r="AAJ41" s="62"/>
      <c r="AAK41" s="62"/>
      <c r="AAL41" s="62"/>
      <c r="AAM41" s="62"/>
      <c r="AAN41" s="62"/>
      <c r="AAO41" s="62"/>
      <c r="AAP41" s="62"/>
      <c r="AAQ41" s="62"/>
      <c r="AAR41" s="62"/>
      <c r="AAS41" s="62"/>
      <c r="AAT41" s="62"/>
      <c r="AAU41" s="62"/>
      <c r="AAV41" s="62"/>
      <c r="AAW41" s="62"/>
      <c r="AAX41" s="62"/>
      <c r="AAY41" s="62"/>
      <c r="AAZ41" s="62"/>
      <c r="ABA41" s="62"/>
      <c r="ABB41" s="62"/>
      <c r="ABC41" s="62"/>
      <c r="ABD41" s="62"/>
      <c r="ABE41" s="62"/>
      <c r="ABF41" s="62"/>
      <c r="ABG41" s="62"/>
      <c r="ABH41" s="62"/>
      <c r="ABI41" s="62"/>
      <c r="ABJ41" s="62"/>
      <c r="ABK41" s="62"/>
      <c r="ABL41" s="62"/>
      <c r="ABM41" s="62"/>
      <c r="ABN41" s="62"/>
      <c r="ABO41" s="62"/>
      <c r="ABP41" s="62"/>
      <c r="ABQ41" s="62"/>
      <c r="ABR41" s="62"/>
      <c r="ABS41" s="62"/>
      <c r="ABT41" s="62"/>
      <c r="ABU41" s="62"/>
      <c r="ABV41" s="62"/>
      <c r="ABW41" s="62"/>
      <c r="ABX41" s="62"/>
      <c r="ABY41" s="62"/>
      <c r="ABZ41" s="62"/>
      <c r="ACA41" s="62"/>
      <c r="ACB41" s="62"/>
      <c r="ACC41" s="62"/>
      <c r="ACD41" s="62"/>
      <c r="ACE41" s="62"/>
      <c r="ACF41" s="62"/>
      <c r="ACG41" s="62"/>
      <c r="ACH41" s="62"/>
      <c r="ACI41" s="62"/>
      <c r="ACJ41" s="62"/>
      <c r="ACK41" s="62"/>
      <c r="ACL41" s="62"/>
      <c r="ACM41" s="62"/>
      <c r="ACN41" s="62"/>
      <c r="ACO41" s="62"/>
      <c r="ACP41" s="62"/>
      <c r="ACQ41" s="62"/>
      <c r="ACR41" s="62"/>
      <c r="ACS41" s="62"/>
      <c r="ACT41" s="62"/>
      <c r="ACU41" s="62"/>
      <c r="ACV41" s="62"/>
      <c r="ACW41" s="62"/>
      <c r="ACX41" s="62"/>
      <c r="ACY41" s="62"/>
      <c r="ACZ41" s="62"/>
      <c r="ADA41" s="62"/>
      <c r="ADB41" s="62"/>
      <c r="ADC41" s="62"/>
      <c r="ADD41" s="62"/>
      <c r="ADE41" s="62"/>
      <c r="ADF41" s="62"/>
      <c r="ADG41" s="62"/>
      <c r="ADH41" s="62"/>
      <c r="ADI41" s="62"/>
      <c r="ADJ41" s="62"/>
      <c r="ADK41" s="62"/>
      <c r="ADL41" s="62"/>
      <c r="ADM41" s="62"/>
      <c r="ADN41" s="62"/>
      <c r="ADO41" s="62"/>
      <c r="ADP41" s="62"/>
      <c r="ADQ41" s="62"/>
      <c r="ADR41" s="62"/>
      <c r="ADS41" s="62"/>
      <c r="ADT41" s="62"/>
      <c r="ADU41" s="62"/>
      <c r="ADV41" s="62"/>
      <c r="ADW41" s="62"/>
      <c r="ADX41" s="62"/>
      <c r="ADY41" s="62"/>
      <c r="ADZ41" s="62"/>
      <c r="AEA41" s="62"/>
      <c r="AEB41" s="62"/>
      <c r="AEC41" s="62"/>
      <c r="AED41" s="62"/>
      <c r="AEE41" s="62"/>
      <c r="AEF41" s="62"/>
      <c r="AEG41" s="62"/>
      <c r="AEH41" s="62"/>
      <c r="AEI41" s="62"/>
      <c r="AEJ41" s="62"/>
      <c r="AEK41" s="62"/>
      <c r="AEL41" s="62"/>
      <c r="AEM41" s="62"/>
      <c r="AEN41" s="62"/>
      <c r="AEO41" s="62"/>
      <c r="AEP41" s="62"/>
      <c r="AEQ41" s="62"/>
      <c r="AER41" s="62"/>
      <c r="AES41" s="62"/>
      <c r="AET41" s="62"/>
      <c r="AEU41" s="62"/>
      <c r="AEV41" s="62"/>
      <c r="AEW41" s="62"/>
      <c r="AEX41" s="62"/>
      <c r="AEY41" s="62"/>
      <c r="AEZ41" s="62"/>
      <c r="AFA41" s="62"/>
      <c r="AFB41" s="62"/>
      <c r="AFC41" s="62"/>
      <c r="AFD41" s="62"/>
      <c r="AFE41" s="62"/>
      <c r="AFF41" s="62"/>
      <c r="AFG41" s="62"/>
      <c r="AFH41" s="62"/>
      <c r="AFI41" s="62"/>
      <c r="AFJ41" s="62"/>
      <c r="AFK41" s="62"/>
      <c r="AFL41" s="62"/>
      <c r="AFM41" s="62"/>
      <c r="AFN41" s="62"/>
      <c r="AFO41" s="62"/>
      <c r="AFP41" s="62"/>
      <c r="AFQ41" s="62"/>
      <c r="AFR41" s="62"/>
      <c r="AFS41" s="62"/>
      <c r="AFT41" s="62"/>
      <c r="AFU41" s="62"/>
      <c r="AFV41" s="62"/>
      <c r="AFW41" s="62"/>
      <c r="AFX41" s="62"/>
      <c r="AFY41" s="62"/>
      <c r="AFZ41" s="62"/>
      <c r="AGA41" s="62"/>
      <c r="AGB41" s="62"/>
      <c r="AGC41" s="62"/>
      <c r="AGD41" s="62"/>
      <c r="AGE41" s="62"/>
      <c r="AGF41" s="62"/>
      <c r="AGG41" s="62"/>
      <c r="AGH41" s="62"/>
      <c r="AGI41" s="62"/>
      <c r="AGJ41" s="62"/>
      <c r="AGK41" s="62"/>
      <c r="AGL41" s="62"/>
      <c r="AGM41" s="62"/>
      <c r="AGN41" s="62"/>
      <c r="AGO41" s="62"/>
      <c r="AGP41" s="62"/>
      <c r="AGQ41" s="62"/>
      <c r="AGR41" s="62"/>
      <c r="AGS41" s="62"/>
      <c r="AGT41" s="62"/>
      <c r="AGU41" s="62"/>
      <c r="AGV41" s="62"/>
      <c r="AGW41" s="62"/>
      <c r="AGX41" s="62"/>
      <c r="AGY41" s="62"/>
      <c r="AGZ41" s="62"/>
      <c r="AHA41" s="62"/>
      <c r="AHB41" s="62"/>
      <c r="AHC41" s="62"/>
      <c r="AHD41" s="62"/>
      <c r="AHE41" s="62"/>
      <c r="AHF41" s="62"/>
      <c r="AHG41" s="62"/>
      <c r="AHH41" s="62"/>
      <c r="AHI41" s="62"/>
      <c r="AHJ41" s="62"/>
      <c r="AHK41" s="62"/>
      <c r="AHL41" s="62"/>
      <c r="AHM41" s="62"/>
      <c r="AHN41" s="62"/>
      <c r="AHO41" s="62"/>
      <c r="AHP41" s="62"/>
      <c r="AHQ41" s="62"/>
      <c r="AHR41" s="62"/>
      <c r="AHS41" s="62"/>
      <c r="AHT41" s="62"/>
      <c r="AHU41" s="62"/>
      <c r="AHV41" s="62"/>
      <c r="AHW41" s="62"/>
      <c r="AHX41" s="62"/>
      <c r="AHY41" s="62"/>
      <c r="AHZ41" s="62"/>
      <c r="AIA41" s="62"/>
      <c r="AIB41" s="62"/>
      <c r="AIC41" s="62"/>
      <c r="AID41" s="62"/>
      <c r="AIE41" s="62"/>
      <c r="AIF41" s="62"/>
      <c r="AIG41" s="62"/>
      <c r="AIH41" s="62"/>
      <c r="AII41" s="62"/>
      <c r="AIJ41" s="62"/>
      <c r="AIK41" s="62"/>
      <c r="AIL41" s="62"/>
      <c r="AIM41" s="62"/>
      <c r="AIN41" s="62"/>
      <c r="AIO41" s="62"/>
      <c r="AIP41" s="62"/>
      <c r="AIQ41" s="62"/>
      <c r="AIR41" s="62"/>
      <c r="AIS41" s="62"/>
      <c r="AIT41" s="62"/>
      <c r="AIU41" s="62"/>
      <c r="AIV41" s="62"/>
      <c r="AIW41" s="62"/>
      <c r="AIX41" s="62"/>
      <c r="AIY41" s="62"/>
      <c r="AIZ41" s="62"/>
      <c r="AJA41" s="62"/>
      <c r="AJB41" s="62"/>
      <c r="AJC41" s="62"/>
      <c r="AJD41" s="62"/>
      <c r="AJE41" s="62"/>
      <c r="AJF41" s="62"/>
      <c r="AJG41" s="62"/>
      <c r="AJH41" s="62"/>
      <c r="AJI41" s="62"/>
      <c r="AJJ41" s="62"/>
      <c r="AJK41" s="62"/>
      <c r="AJL41" s="62"/>
      <c r="AJM41" s="62"/>
      <c r="AJN41" s="62"/>
      <c r="AJO41" s="62"/>
      <c r="AJP41" s="62"/>
      <c r="AJQ41" s="62"/>
      <c r="AJR41" s="62"/>
      <c r="AJS41" s="62"/>
      <c r="AJT41" s="62"/>
      <c r="AJU41" s="62"/>
      <c r="AJV41" s="62"/>
      <c r="AJW41" s="62"/>
      <c r="AJX41" s="62"/>
      <c r="AJY41" s="62"/>
      <c r="AJZ41" s="62"/>
      <c r="AKA41" s="62"/>
      <c r="AKB41" s="62"/>
      <c r="AKC41" s="62"/>
      <c r="AKD41" s="62"/>
      <c r="AKE41" s="62"/>
      <c r="AKF41" s="62"/>
      <c r="AKG41" s="62"/>
      <c r="AKH41" s="62"/>
      <c r="AKI41" s="62"/>
      <c r="AKJ41" s="62"/>
      <c r="AKK41" s="62"/>
      <c r="AKL41" s="62"/>
      <c r="AKM41" s="62"/>
      <c r="AKN41" s="62"/>
      <c r="AKO41" s="62"/>
      <c r="AKP41" s="62"/>
      <c r="AKQ41" s="62"/>
      <c r="AKR41" s="62"/>
      <c r="AKS41" s="62"/>
      <c r="AKT41" s="62"/>
      <c r="AKU41" s="62"/>
      <c r="AKV41" s="62"/>
      <c r="AKW41" s="62"/>
      <c r="AKX41" s="62"/>
      <c r="AKY41" s="62"/>
      <c r="AKZ41" s="62"/>
      <c r="ALA41" s="62"/>
      <c r="ALB41" s="62"/>
      <c r="ALC41" s="62"/>
      <c r="ALD41" s="62"/>
      <c r="ALE41" s="62"/>
      <c r="ALF41" s="62"/>
      <c r="ALG41" s="62"/>
      <c r="ALH41" s="62"/>
      <c r="ALI41" s="62"/>
      <c r="ALJ41" s="62"/>
      <c r="ALK41" s="62"/>
      <c r="ALL41" s="62"/>
      <c r="ALM41" s="62"/>
      <c r="ALN41" s="62"/>
      <c r="ALO41" s="62"/>
      <c r="ALP41" s="62"/>
      <c r="ALQ41" s="62"/>
      <c r="ALR41" s="62"/>
      <c r="ALS41" s="62"/>
      <c r="ALT41" s="62"/>
      <c r="ALU41" s="62"/>
      <c r="ALV41" s="62"/>
      <c r="ALW41" s="62"/>
      <c r="ALX41" s="62"/>
      <c r="ALY41" s="62"/>
      <c r="ALZ41" s="62"/>
      <c r="AMA41" s="62"/>
      <c r="AMB41" s="62"/>
      <c r="AMC41" s="62"/>
      <c r="AMD41" s="62"/>
      <c r="AME41" s="62"/>
      <c r="AMF41" s="62"/>
      <c r="AMG41" s="62"/>
      <c r="AMH41" s="62"/>
      <c r="AMI41" s="62"/>
      <c r="AMJ41" s="62"/>
      <c r="AMK41" s="62"/>
      <c r="AML41" s="62"/>
      <c r="AMM41" s="62"/>
      <c r="AMN41" s="62"/>
      <c r="AMO41" s="62"/>
      <c r="AMP41" s="62"/>
      <c r="AMQ41" s="62"/>
      <c r="AMR41" s="62"/>
      <c r="AMS41" s="62"/>
      <c r="AMT41" s="62"/>
      <c r="AMU41" s="62"/>
      <c r="AMV41" s="62"/>
      <c r="AMW41" s="62"/>
      <c r="AMX41" s="62"/>
      <c r="AMY41" s="62"/>
      <c r="AMZ41" s="62"/>
      <c r="ANA41" s="62"/>
      <c r="ANB41" s="62"/>
      <c r="ANC41" s="62"/>
      <c r="AND41" s="62"/>
      <c r="ANE41" s="62"/>
      <c r="ANF41" s="62"/>
      <c r="ANG41" s="62"/>
      <c r="ANH41" s="62"/>
      <c r="ANI41" s="62"/>
      <c r="ANJ41" s="62"/>
      <c r="ANK41" s="62"/>
      <c r="ANL41" s="62"/>
      <c r="ANM41" s="62"/>
      <c r="ANN41" s="62"/>
      <c r="ANO41" s="62"/>
      <c r="ANP41" s="62"/>
      <c r="ANQ41" s="62"/>
      <c r="ANR41" s="62"/>
      <c r="ANS41" s="62"/>
      <c r="ANT41" s="62"/>
      <c r="ANU41" s="62"/>
      <c r="ANV41" s="62"/>
      <c r="ANW41" s="62"/>
      <c r="ANX41" s="62"/>
      <c r="ANY41" s="62"/>
      <c r="ANZ41" s="62"/>
      <c r="AOA41" s="62"/>
      <c r="AOB41" s="62"/>
      <c r="AOC41" s="62"/>
      <c r="AOD41" s="62"/>
      <c r="AOE41" s="62"/>
      <c r="AOF41" s="62"/>
      <c r="AOG41" s="62"/>
      <c r="AOH41" s="62"/>
      <c r="AOI41" s="62"/>
      <c r="AOJ41" s="62"/>
      <c r="AOK41" s="62"/>
      <c r="AOL41" s="62"/>
      <c r="AOM41" s="62"/>
      <c r="AON41" s="62"/>
      <c r="AOO41" s="62"/>
      <c r="AOP41" s="62"/>
      <c r="AOQ41" s="62"/>
      <c r="AOR41" s="62"/>
      <c r="AOS41" s="62"/>
      <c r="AOT41" s="62"/>
      <c r="AOU41" s="62"/>
      <c r="AOV41" s="62"/>
    </row>
    <row r="42" spans="1:1088" ht="30" x14ac:dyDescent="0.25">
      <c r="B42" s="109"/>
      <c r="C42" s="73">
        <v>1</v>
      </c>
      <c r="D42" s="110" t="s">
        <v>57</v>
      </c>
      <c r="E42" s="73">
        <v>550</v>
      </c>
      <c r="F42" s="73">
        <v>1</v>
      </c>
      <c r="G42" s="73">
        <f t="shared" si="3"/>
        <v>550</v>
      </c>
      <c r="I42" s="73">
        <v>1</v>
      </c>
      <c r="J42" s="74" t="s">
        <v>64</v>
      </c>
      <c r="K42" s="73">
        <v>1700</v>
      </c>
      <c r="L42" s="73">
        <v>1</v>
      </c>
      <c r="M42" s="73">
        <f t="shared" ref="M42" si="7">K42*L42</f>
        <v>1700</v>
      </c>
    </row>
    <row r="43" spans="1:1088" x14ac:dyDescent="0.25">
      <c r="B43" s="109"/>
      <c r="C43" s="73">
        <v>2</v>
      </c>
      <c r="D43" s="110" t="s">
        <v>58</v>
      </c>
      <c r="E43" s="73">
        <v>280</v>
      </c>
      <c r="F43" s="73">
        <v>1</v>
      </c>
      <c r="G43" s="73">
        <f t="shared" si="3"/>
        <v>280</v>
      </c>
      <c r="I43" s="73"/>
      <c r="J43" s="110"/>
      <c r="K43" s="73"/>
      <c r="L43" s="73"/>
      <c r="M43" s="73">
        <f t="shared" si="1"/>
        <v>0</v>
      </c>
    </row>
    <row r="44" spans="1:1088" x14ac:dyDescent="0.25">
      <c r="B44" s="109"/>
      <c r="C44" s="73">
        <v>3</v>
      </c>
      <c r="D44" s="110" t="s">
        <v>59</v>
      </c>
      <c r="E44" s="42">
        <v>180</v>
      </c>
      <c r="F44" s="73">
        <v>1</v>
      </c>
      <c r="G44" s="73">
        <f t="shared" si="3"/>
        <v>180</v>
      </c>
      <c r="I44" s="73"/>
      <c r="J44" s="110"/>
      <c r="K44" s="73"/>
      <c r="L44" s="73"/>
      <c r="M44" s="73">
        <f t="shared" si="1"/>
        <v>0</v>
      </c>
    </row>
    <row r="45" spans="1:1088" x14ac:dyDescent="0.25">
      <c r="B45" s="109"/>
      <c r="C45" s="73">
        <v>4</v>
      </c>
      <c r="D45" s="110" t="s">
        <v>159</v>
      </c>
      <c r="E45" s="42">
        <v>110</v>
      </c>
      <c r="F45" s="73">
        <v>1</v>
      </c>
      <c r="G45" s="73">
        <f t="shared" si="3"/>
        <v>110</v>
      </c>
      <c r="I45" s="73"/>
      <c r="J45" s="110"/>
      <c r="K45" s="73"/>
      <c r="L45" s="73"/>
      <c r="M45" s="73"/>
    </row>
    <row r="46" spans="1:1088" x14ac:dyDescent="0.25">
      <c r="B46" s="109"/>
      <c r="C46" s="73">
        <v>5</v>
      </c>
      <c r="D46" s="110" t="s">
        <v>60</v>
      </c>
      <c r="E46" s="42">
        <v>95</v>
      </c>
      <c r="F46" s="73">
        <v>5</v>
      </c>
      <c r="G46" s="73">
        <f t="shared" si="3"/>
        <v>475</v>
      </c>
      <c r="I46" s="73"/>
      <c r="J46" s="110"/>
      <c r="K46" s="73"/>
      <c r="L46" s="73"/>
      <c r="M46" s="73">
        <f t="shared" si="1"/>
        <v>0</v>
      </c>
    </row>
    <row r="47" spans="1:1088" x14ac:dyDescent="0.25">
      <c r="B47" s="109"/>
      <c r="C47" s="73">
        <v>6</v>
      </c>
      <c r="D47" s="45" t="s">
        <v>41</v>
      </c>
      <c r="E47" s="46">
        <v>35</v>
      </c>
      <c r="F47" s="46">
        <v>1</v>
      </c>
      <c r="G47" s="73">
        <f t="shared" si="3"/>
        <v>35</v>
      </c>
      <c r="I47" s="73"/>
      <c r="J47" s="110"/>
      <c r="K47" s="73"/>
      <c r="L47" s="73"/>
      <c r="M47" s="73">
        <f t="shared" si="1"/>
        <v>0</v>
      </c>
    </row>
    <row r="48" spans="1:1088" x14ac:dyDescent="0.25">
      <c r="B48" s="109"/>
      <c r="C48" s="42">
        <v>7</v>
      </c>
      <c r="D48" s="45" t="s">
        <v>43</v>
      </c>
      <c r="E48" s="46">
        <v>30</v>
      </c>
      <c r="F48" s="46">
        <v>1</v>
      </c>
      <c r="G48" s="73">
        <f t="shared" si="3"/>
        <v>30</v>
      </c>
      <c r="I48" s="73"/>
      <c r="J48" s="110"/>
      <c r="K48" s="73"/>
      <c r="L48" s="73"/>
      <c r="M48" s="73">
        <f t="shared" si="1"/>
        <v>0</v>
      </c>
    </row>
    <row r="49" spans="1:1088" s="108" customFormat="1" x14ac:dyDescent="0.25">
      <c r="A49" s="62"/>
      <c r="B49" s="228" t="s">
        <v>160</v>
      </c>
      <c r="C49" s="229"/>
      <c r="D49" s="229"/>
      <c r="E49" s="229"/>
      <c r="F49" s="229"/>
      <c r="G49" s="229"/>
      <c r="H49" s="229"/>
      <c r="I49" s="229"/>
      <c r="J49" s="229"/>
      <c r="K49" s="229"/>
      <c r="L49" s="229"/>
      <c r="M49" s="230"/>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c r="BQ49" s="62"/>
      <c r="BR49" s="62"/>
      <c r="BS49" s="62"/>
      <c r="BT49" s="62"/>
      <c r="BU49" s="62"/>
      <c r="BV49" s="62"/>
      <c r="BW49" s="62"/>
      <c r="BX49" s="62"/>
      <c r="BY49" s="62"/>
      <c r="BZ49" s="62"/>
      <c r="CA49" s="62"/>
      <c r="CB49" s="62"/>
      <c r="CC49" s="62"/>
      <c r="CD49" s="62"/>
      <c r="CE49" s="62"/>
      <c r="CF49" s="62"/>
      <c r="CG49" s="62"/>
      <c r="CH49" s="62"/>
      <c r="CI49" s="62"/>
      <c r="CJ49" s="62"/>
      <c r="CK49" s="62"/>
      <c r="CL49" s="62"/>
      <c r="CM49" s="62"/>
      <c r="CN49" s="62"/>
      <c r="CO49" s="62"/>
      <c r="CP49" s="62"/>
      <c r="CQ49" s="62"/>
      <c r="CR49" s="62"/>
      <c r="CS49" s="62"/>
      <c r="CT49" s="62"/>
      <c r="CU49" s="62"/>
      <c r="CV49" s="62"/>
      <c r="CW49" s="62"/>
      <c r="CX49" s="62"/>
      <c r="CY49" s="62"/>
      <c r="CZ49" s="62"/>
      <c r="DA49" s="62"/>
      <c r="DB49" s="62"/>
      <c r="DC49" s="62"/>
      <c r="DD49" s="62"/>
      <c r="DE49" s="62"/>
      <c r="DF49" s="62"/>
      <c r="DG49" s="62"/>
      <c r="DH49" s="62"/>
      <c r="DI49" s="62"/>
      <c r="DJ49" s="62"/>
      <c r="DK49" s="62"/>
      <c r="DL49" s="62"/>
      <c r="DM49" s="62"/>
      <c r="DN49" s="62"/>
      <c r="DO49" s="62"/>
      <c r="DP49" s="62"/>
      <c r="DQ49" s="62"/>
      <c r="DR49" s="62"/>
      <c r="DS49" s="62"/>
      <c r="DT49" s="62"/>
      <c r="DU49" s="62"/>
      <c r="DV49" s="62"/>
      <c r="DW49" s="62"/>
      <c r="DX49" s="62"/>
      <c r="DY49" s="62"/>
      <c r="DZ49" s="62"/>
      <c r="EA49" s="62"/>
      <c r="EB49" s="62"/>
      <c r="EC49" s="62"/>
      <c r="ED49" s="62"/>
      <c r="EE49" s="62"/>
      <c r="EF49" s="62"/>
      <c r="EG49" s="62"/>
      <c r="EH49" s="62"/>
      <c r="EI49" s="62"/>
      <c r="EJ49" s="62"/>
      <c r="EK49" s="62"/>
      <c r="EL49" s="62"/>
      <c r="EM49" s="62"/>
      <c r="EN49" s="62"/>
      <c r="EO49" s="62"/>
      <c r="EP49" s="62"/>
      <c r="EQ49" s="62"/>
      <c r="ER49" s="62"/>
      <c r="ES49" s="62"/>
      <c r="ET49" s="62"/>
      <c r="EU49" s="62"/>
      <c r="EV49" s="62"/>
      <c r="EW49" s="62"/>
      <c r="EX49" s="62"/>
      <c r="EY49" s="62"/>
      <c r="EZ49" s="62"/>
      <c r="FA49" s="62"/>
      <c r="FB49" s="62"/>
      <c r="FC49" s="62"/>
      <c r="FD49" s="62"/>
      <c r="FE49" s="62"/>
      <c r="FF49" s="62"/>
      <c r="FG49" s="62"/>
      <c r="FH49" s="62"/>
      <c r="FI49" s="62"/>
      <c r="FJ49" s="62"/>
      <c r="FK49" s="62"/>
      <c r="FL49" s="62"/>
      <c r="FM49" s="62"/>
      <c r="FN49" s="62"/>
      <c r="FO49" s="62"/>
      <c r="FP49" s="62"/>
      <c r="FQ49" s="62"/>
      <c r="FR49" s="62"/>
      <c r="FS49" s="62"/>
      <c r="FT49" s="62"/>
      <c r="FU49" s="62"/>
      <c r="FV49" s="62"/>
      <c r="FW49" s="62"/>
      <c r="FX49" s="62"/>
      <c r="FY49" s="62"/>
      <c r="FZ49" s="62"/>
      <c r="GA49" s="62"/>
      <c r="GB49" s="62"/>
      <c r="GC49" s="62"/>
      <c r="GD49" s="62"/>
      <c r="GE49" s="62"/>
      <c r="GF49" s="62"/>
      <c r="GG49" s="62"/>
      <c r="GH49" s="62"/>
      <c r="GI49" s="62"/>
      <c r="GJ49" s="62"/>
      <c r="GK49" s="62"/>
      <c r="GL49" s="62"/>
      <c r="GM49" s="62"/>
      <c r="GN49" s="62"/>
      <c r="GO49" s="62"/>
      <c r="GP49" s="62"/>
      <c r="GQ49" s="62"/>
      <c r="GR49" s="62"/>
      <c r="GS49" s="62"/>
      <c r="GT49" s="62"/>
      <c r="GU49" s="62"/>
      <c r="GV49" s="62"/>
      <c r="GW49" s="62"/>
      <c r="GX49" s="62"/>
      <c r="GY49" s="62"/>
      <c r="GZ49" s="62"/>
      <c r="HA49" s="62"/>
      <c r="HB49" s="62"/>
      <c r="HC49" s="62"/>
      <c r="HD49" s="62"/>
      <c r="HE49" s="62"/>
      <c r="HF49" s="62"/>
      <c r="HG49" s="62"/>
      <c r="HH49" s="62"/>
      <c r="HI49" s="62"/>
      <c r="HJ49" s="62"/>
      <c r="HK49" s="62"/>
      <c r="HL49" s="62"/>
      <c r="HM49" s="62"/>
      <c r="HN49" s="62"/>
      <c r="HO49" s="62"/>
      <c r="HP49" s="62"/>
      <c r="HQ49" s="62"/>
      <c r="HR49" s="62"/>
      <c r="HS49" s="62"/>
      <c r="HT49" s="62"/>
      <c r="HU49" s="62"/>
      <c r="HV49" s="62"/>
      <c r="HW49" s="62"/>
      <c r="HX49" s="62"/>
      <c r="HY49" s="62"/>
      <c r="HZ49" s="62"/>
      <c r="IA49" s="62"/>
      <c r="IB49" s="62"/>
      <c r="IC49" s="62"/>
      <c r="ID49" s="62"/>
      <c r="IE49" s="62"/>
      <c r="IF49" s="62"/>
      <c r="IG49" s="62"/>
      <c r="IH49" s="62"/>
      <c r="II49" s="62"/>
      <c r="IJ49" s="62"/>
      <c r="IK49" s="62"/>
      <c r="IL49" s="62"/>
      <c r="IM49" s="62"/>
      <c r="IN49" s="62"/>
      <c r="IO49" s="62"/>
      <c r="IP49" s="62"/>
      <c r="IQ49" s="62"/>
      <c r="IR49" s="62"/>
      <c r="IS49" s="62"/>
      <c r="IT49" s="62"/>
      <c r="IU49" s="62"/>
      <c r="IV49" s="62"/>
      <c r="IW49" s="62"/>
      <c r="IX49" s="62"/>
      <c r="IY49" s="62"/>
      <c r="IZ49" s="62"/>
      <c r="JA49" s="62"/>
      <c r="JB49" s="62"/>
      <c r="JC49" s="62"/>
      <c r="JD49" s="62"/>
      <c r="JE49" s="62"/>
      <c r="JF49" s="62"/>
      <c r="JG49" s="62"/>
      <c r="JH49" s="62"/>
      <c r="JI49" s="62"/>
      <c r="JJ49" s="62"/>
      <c r="JK49" s="62"/>
      <c r="JL49" s="62"/>
      <c r="JM49" s="62"/>
      <c r="JN49" s="62"/>
      <c r="JO49" s="62"/>
      <c r="JP49" s="62"/>
      <c r="JQ49" s="62"/>
      <c r="JR49" s="62"/>
      <c r="JS49" s="62"/>
      <c r="JT49" s="62"/>
      <c r="JU49" s="62"/>
      <c r="JV49" s="62"/>
      <c r="JW49" s="62"/>
      <c r="JX49" s="62"/>
      <c r="JY49" s="62"/>
      <c r="JZ49" s="62"/>
      <c r="KA49" s="62"/>
      <c r="KB49" s="62"/>
      <c r="KC49" s="62"/>
      <c r="KD49" s="62"/>
      <c r="KE49" s="62"/>
      <c r="KF49" s="62"/>
      <c r="KG49" s="62"/>
      <c r="KH49" s="62"/>
      <c r="KI49" s="62"/>
      <c r="KJ49" s="62"/>
      <c r="KK49" s="62"/>
      <c r="KL49" s="62"/>
      <c r="KM49" s="62"/>
      <c r="KN49" s="62"/>
      <c r="KO49" s="62"/>
      <c r="KP49" s="62"/>
      <c r="KQ49" s="62"/>
      <c r="KR49" s="62"/>
      <c r="KS49" s="62"/>
      <c r="KT49" s="62"/>
      <c r="KU49" s="62"/>
      <c r="KV49" s="62"/>
      <c r="KW49" s="62"/>
      <c r="KX49" s="62"/>
      <c r="KY49" s="62"/>
      <c r="KZ49" s="62"/>
      <c r="LA49" s="62"/>
      <c r="LB49" s="62"/>
      <c r="LC49" s="62"/>
      <c r="LD49" s="62"/>
      <c r="LE49" s="62"/>
      <c r="LF49" s="62"/>
      <c r="LG49" s="62"/>
      <c r="LH49" s="62"/>
      <c r="LI49" s="62"/>
      <c r="LJ49" s="62"/>
      <c r="LK49" s="62"/>
      <c r="LL49" s="62"/>
      <c r="LM49" s="62"/>
      <c r="LN49" s="62"/>
      <c r="LO49" s="62"/>
      <c r="LP49" s="62"/>
      <c r="LQ49" s="62"/>
      <c r="LR49" s="62"/>
      <c r="LS49" s="62"/>
      <c r="LT49" s="62"/>
      <c r="LU49" s="62"/>
      <c r="LV49" s="62"/>
      <c r="LW49" s="62"/>
      <c r="LX49" s="62"/>
      <c r="LY49" s="62"/>
      <c r="LZ49" s="62"/>
      <c r="MA49" s="62"/>
      <c r="MB49" s="62"/>
      <c r="MC49" s="62"/>
      <c r="MD49" s="62"/>
      <c r="ME49" s="62"/>
      <c r="MF49" s="62"/>
      <c r="MG49" s="62"/>
      <c r="MH49" s="62"/>
      <c r="MI49" s="62"/>
      <c r="MJ49" s="62"/>
      <c r="MK49" s="62"/>
      <c r="ML49" s="62"/>
      <c r="MM49" s="62"/>
      <c r="MN49" s="62"/>
      <c r="MO49" s="62"/>
      <c r="MP49" s="62"/>
      <c r="MQ49" s="62"/>
      <c r="MR49" s="62"/>
      <c r="MS49" s="62"/>
      <c r="MT49" s="62"/>
      <c r="MU49" s="62"/>
      <c r="MV49" s="62"/>
      <c r="MW49" s="62"/>
      <c r="MX49" s="62"/>
      <c r="MY49" s="62"/>
      <c r="MZ49" s="62"/>
      <c r="NA49" s="62"/>
      <c r="NB49" s="62"/>
      <c r="NC49" s="62"/>
      <c r="ND49" s="62"/>
      <c r="NE49" s="62"/>
      <c r="NF49" s="62"/>
      <c r="NG49" s="62"/>
      <c r="NH49" s="62"/>
      <c r="NI49" s="62"/>
      <c r="NJ49" s="62"/>
      <c r="NK49" s="62"/>
      <c r="NL49" s="62"/>
      <c r="NM49" s="62"/>
      <c r="NN49" s="62"/>
      <c r="NO49" s="62"/>
      <c r="NP49" s="62"/>
      <c r="NQ49" s="62"/>
      <c r="NR49" s="62"/>
      <c r="NS49" s="62"/>
      <c r="NT49" s="62"/>
      <c r="NU49" s="62"/>
      <c r="NV49" s="62"/>
      <c r="NW49" s="62"/>
      <c r="NX49" s="62"/>
      <c r="NY49" s="62"/>
      <c r="NZ49" s="62"/>
      <c r="OA49" s="62"/>
      <c r="OB49" s="62"/>
      <c r="OC49" s="62"/>
      <c r="OD49" s="62"/>
      <c r="OE49" s="62"/>
      <c r="OF49" s="62"/>
      <c r="OG49" s="62"/>
      <c r="OH49" s="62"/>
      <c r="OI49" s="62"/>
      <c r="OJ49" s="62"/>
      <c r="OK49" s="62"/>
      <c r="OL49" s="62"/>
      <c r="OM49" s="62"/>
      <c r="ON49" s="62"/>
      <c r="OO49" s="62"/>
      <c r="OP49" s="62"/>
      <c r="OQ49" s="62"/>
      <c r="OR49" s="62"/>
      <c r="OS49" s="62"/>
      <c r="OT49" s="62"/>
      <c r="OU49" s="62"/>
      <c r="OV49" s="62"/>
      <c r="OW49" s="62"/>
      <c r="OX49" s="62"/>
      <c r="OY49" s="62"/>
      <c r="OZ49" s="62"/>
      <c r="PA49" s="62"/>
      <c r="PB49" s="62"/>
      <c r="PC49" s="62"/>
      <c r="PD49" s="62"/>
      <c r="PE49" s="62"/>
      <c r="PF49" s="62"/>
      <c r="PG49" s="62"/>
      <c r="PH49" s="62"/>
      <c r="PI49" s="62"/>
      <c r="PJ49" s="62"/>
      <c r="PK49" s="62"/>
      <c r="PL49" s="62"/>
      <c r="PM49" s="62"/>
      <c r="PN49" s="62"/>
      <c r="PO49" s="62"/>
      <c r="PP49" s="62"/>
      <c r="PQ49" s="62"/>
      <c r="PR49" s="62"/>
      <c r="PS49" s="62"/>
      <c r="PT49" s="62"/>
      <c r="PU49" s="62"/>
      <c r="PV49" s="62"/>
      <c r="PW49" s="62"/>
      <c r="PX49" s="62"/>
      <c r="PY49" s="62"/>
      <c r="PZ49" s="62"/>
      <c r="QA49" s="62"/>
      <c r="QB49" s="62"/>
      <c r="QC49" s="62"/>
      <c r="QD49" s="62"/>
      <c r="QE49" s="62"/>
      <c r="QF49" s="62"/>
      <c r="QG49" s="62"/>
      <c r="QH49" s="62"/>
      <c r="QI49" s="62"/>
      <c r="QJ49" s="62"/>
      <c r="QK49" s="62"/>
      <c r="QL49" s="62"/>
      <c r="QM49" s="62"/>
      <c r="QN49" s="62"/>
      <c r="QO49" s="62"/>
      <c r="QP49" s="62"/>
      <c r="QQ49" s="62"/>
      <c r="QR49" s="62"/>
      <c r="QS49" s="62"/>
      <c r="QT49" s="62"/>
      <c r="QU49" s="62"/>
      <c r="QV49" s="62"/>
      <c r="QW49" s="62"/>
      <c r="QX49" s="62"/>
      <c r="QY49" s="62"/>
      <c r="QZ49" s="62"/>
      <c r="RA49" s="62"/>
      <c r="RB49" s="62"/>
      <c r="RC49" s="62"/>
      <c r="RD49" s="62"/>
      <c r="RE49" s="62"/>
      <c r="RF49" s="62"/>
      <c r="RG49" s="62"/>
      <c r="RH49" s="62"/>
      <c r="RI49" s="62"/>
      <c r="RJ49" s="62"/>
      <c r="RK49" s="62"/>
      <c r="RL49" s="62"/>
      <c r="RM49" s="62"/>
      <c r="RN49" s="62"/>
      <c r="RO49" s="62"/>
      <c r="RP49" s="62"/>
      <c r="RQ49" s="62"/>
      <c r="RR49" s="62"/>
      <c r="RS49" s="62"/>
      <c r="RT49" s="62"/>
      <c r="RU49" s="62"/>
      <c r="RV49" s="62"/>
      <c r="RW49" s="62"/>
      <c r="RX49" s="62"/>
      <c r="RY49" s="62"/>
      <c r="RZ49" s="62"/>
      <c r="SA49" s="62"/>
      <c r="SB49" s="62"/>
      <c r="SC49" s="62"/>
      <c r="SD49" s="62"/>
      <c r="SE49" s="62"/>
      <c r="SF49" s="62"/>
      <c r="SG49" s="62"/>
      <c r="SH49" s="62"/>
      <c r="SI49" s="62"/>
      <c r="SJ49" s="62"/>
      <c r="SK49" s="62"/>
      <c r="SL49" s="62"/>
      <c r="SM49" s="62"/>
      <c r="SN49" s="62"/>
      <c r="SO49" s="62"/>
      <c r="SP49" s="62"/>
      <c r="SQ49" s="62"/>
      <c r="SR49" s="62"/>
      <c r="SS49" s="62"/>
      <c r="ST49" s="62"/>
      <c r="SU49" s="62"/>
      <c r="SV49" s="62"/>
      <c r="SW49" s="62"/>
      <c r="SX49" s="62"/>
      <c r="SY49" s="62"/>
      <c r="SZ49" s="62"/>
      <c r="TA49" s="62"/>
      <c r="TB49" s="62"/>
      <c r="TC49" s="62"/>
      <c r="TD49" s="62"/>
      <c r="TE49" s="62"/>
      <c r="TF49" s="62"/>
      <c r="TG49" s="62"/>
      <c r="TH49" s="62"/>
      <c r="TI49" s="62"/>
      <c r="TJ49" s="62"/>
      <c r="TK49" s="62"/>
      <c r="TL49" s="62"/>
      <c r="TM49" s="62"/>
      <c r="TN49" s="62"/>
      <c r="TO49" s="62"/>
      <c r="TP49" s="62"/>
      <c r="TQ49" s="62"/>
      <c r="TR49" s="62"/>
      <c r="TS49" s="62"/>
      <c r="TT49" s="62"/>
      <c r="TU49" s="62"/>
      <c r="TV49" s="62"/>
      <c r="TW49" s="62"/>
      <c r="TX49" s="62"/>
      <c r="TY49" s="62"/>
      <c r="TZ49" s="62"/>
      <c r="UA49" s="62"/>
      <c r="UB49" s="62"/>
      <c r="UC49" s="62"/>
      <c r="UD49" s="62"/>
      <c r="UE49" s="62"/>
      <c r="UF49" s="62"/>
      <c r="UG49" s="62"/>
      <c r="UH49" s="62"/>
      <c r="UI49" s="62"/>
      <c r="UJ49" s="62"/>
      <c r="UK49" s="62"/>
      <c r="UL49" s="62"/>
      <c r="UM49" s="62"/>
      <c r="UN49" s="62"/>
      <c r="UO49" s="62"/>
      <c r="UP49" s="62"/>
      <c r="UQ49" s="62"/>
      <c r="UR49" s="62"/>
      <c r="US49" s="62"/>
      <c r="UT49" s="62"/>
      <c r="UU49" s="62"/>
      <c r="UV49" s="62"/>
      <c r="UW49" s="62"/>
      <c r="UX49" s="62"/>
      <c r="UY49" s="62"/>
      <c r="UZ49" s="62"/>
      <c r="VA49" s="62"/>
      <c r="VB49" s="62"/>
      <c r="VC49" s="62"/>
      <c r="VD49" s="62"/>
      <c r="VE49" s="62"/>
      <c r="VF49" s="62"/>
      <c r="VG49" s="62"/>
      <c r="VH49" s="62"/>
      <c r="VI49" s="62"/>
      <c r="VJ49" s="62"/>
      <c r="VK49" s="62"/>
      <c r="VL49" s="62"/>
      <c r="VM49" s="62"/>
      <c r="VN49" s="62"/>
      <c r="VO49" s="62"/>
      <c r="VP49" s="62"/>
      <c r="VQ49" s="62"/>
      <c r="VR49" s="62"/>
      <c r="VS49" s="62"/>
      <c r="VT49" s="62"/>
      <c r="VU49" s="62"/>
      <c r="VV49" s="62"/>
      <c r="VW49" s="62"/>
      <c r="VX49" s="62"/>
      <c r="VY49" s="62"/>
      <c r="VZ49" s="62"/>
      <c r="WA49" s="62"/>
      <c r="WB49" s="62"/>
      <c r="WC49" s="62"/>
      <c r="WD49" s="62"/>
      <c r="WE49" s="62"/>
      <c r="WF49" s="62"/>
      <c r="WG49" s="62"/>
      <c r="WH49" s="62"/>
      <c r="WI49" s="62"/>
      <c r="WJ49" s="62"/>
      <c r="WK49" s="62"/>
      <c r="WL49" s="62"/>
      <c r="WM49" s="62"/>
      <c r="WN49" s="62"/>
      <c r="WO49" s="62"/>
      <c r="WP49" s="62"/>
      <c r="WQ49" s="62"/>
      <c r="WR49" s="62"/>
      <c r="WS49" s="62"/>
      <c r="WT49" s="62"/>
      <c r="WU49" s="62"/>
      <c r="WV49" s="62"/>
      <c r="WW49" s="62"/>
      <c r="WX49" s="62"/>
      <c r="WY49" s="62"/>
      <c r="WZ49" s="62"/>
      <c r="XA49" s="62"/>
      <c r="XB49" s="62"/>
      <c r="XC49" s="62"/>
      <c r="XD49" s="62"/>
      <c r="XE49" s="62"/>
      <c r="XF49" s="62"/>
      <c r="XG49" s="62"/>
      <c r="XH49" s="62"/>
      <c r="XI49" s="62"/>
      <c r="XJ49" s="62"/>
      <c r="XK49" s="62"/>
      <c r="XL49" s="62"/>
      <c r="XM49" s="62"/>
      <c r="XN49" s="62"/>
      <c r="XO49" s="62"/>
      <c r="XP49" s="62"/>
      <c r="XQ49" s="62"/>
      <c r="XR49" s="62"/>
      <c r="XS49" s="62"/>
      <c r="XT49" s="62"/>
      <c r="XU49" s="62"/>
      <c r="XV49" s="62"/>
      <c r="XW49" s="62"/>
      <c r="XX49" s="62"/>
      <c r="XY49" s="62"/>
      <c r="XZ49" s="62"/>
      <c r="YA49" s="62"/>
      <c r="YB49" s="62"/>
      <c r="YC49" s="62"/>
      <c r="YD49" s="62"/>
      <c r="YE49" s="62"/>
      <c r="YF49" s="62"/>
      <c r="YG49" s="62"/>
      <c r="YH49" s="62"/>
      <c r="YI49" s="62"/>
      <c r="YJ49" s="62"/>
      <c r="YK49" s="62"/>
      <c r="YL49" s="62"/>
      <c r="YM49" s="62"/>
      <c r="YN49" s="62"/>
      <c r="YO49" s="62"/>
      <c r="YP49" s="62"/>
      <c r="YQ49" s="62"/>
      <c r="YR49" s="62"/>
      <c r="YS49" s="62"/>
      <c r="YT49" s="62"/>
      <c r="YU49" s="62"/>
      <c r="YV49" s="62"/>
      <c r="YW49" s="62"/>
      <c r="YX49" s="62"/>
      <c r="YY49" s="62"/>
      <c r="YZ49" s="62"/>
      <c r="ZA49" s="62"/>
      <c r="ZB49" s="62"/>
      <c r="ZC49" s="62"/>
      <c r="ZD49" s="62"/>
      <c r="ZE49" s="62"/>
      <c r="ZF49" s="62"/>
      <c r="ZG49" s="62"/>
      <c r="ZH49" s="62"/>
      <c r="ZI49" s="62"/>
      <c r="ZJ49" s="62"/>
      <c r="ZK49" s="62"/>
      <c r="ZL49" s="62"/>
      <c r="ZM49" s="62"/>
      <c r="ZN49" s="62"/>
      <c r="ZO49" s="62"/>
      <c r="ZP49" s="62"/>
      <c r="ZQ49" s="62"/>
      <c r="ZR49" s="62"/>
      <c r="ZS49" s="62"/>
      <c r="ZT49" s="62"/>
      <c r="ZU49" s="62"/>
      <c r="ZV49" s="62"/>
      <c r="ZW49" s="62"/>
      <c r="ZX49" s="62"/>
      <c r="ZY49" s="62"/>
      <c r="ZZ49" s="62"/>
      <c r="AAA49" s="62"/>
      <c r="AAB49" s="62"/>
      <c r="AAC49" s="62"/>
      <c r="AAD49" s="62"/>
      <c r="AAE49" s="62"/>
      <c r="AAF49" s="62"/>
      <c r="AAG49" s="62"/>
      <c r="AAH49" s="62"/>
      <c r="AAI49" s="62"/>
      <c r="AAJ49" s="62"/>
      <c r="AAK49" s="62"/>
      <c r="AAL49" s="62"/>
      <c r="AAM49" s="62"/>
      <c r="AAN49" s="62"/>
      <c r="AAO49" s="62"/>
      <c r="AAP49" s="62"/>
      <c r="AAQ49" s="62"/>
      <c r="AAR49" s="62"/>
      <c r="AAS49" s="62"/>
      <c r="AAT49" s="62"/>
      <c r="AAU49" s="62"/>
      <c r="AAV49" s="62"/>
      <c r="AAW49" s="62"/>
      <c r="AAX49" s="62"/>
      <c r="AAY49" s="62"/>
      <c r="AAZ49" s="62"/>
      <c r="ABA49" s="62"/>
      <c r="ABB49" s="62"/>
      <c r="ABC49" s="62"/>
      <c r="ABD49" s="62"/>
      <c r="ABE49" s="62"/>
      <c r="ABF49" s="62"/>
      <c r="ABG49" s="62"/>
      <c r="ABH49" s="62"/>
      <c r="ABI49" s="62"/>
      <c r="ABJ49" s="62"/>
      <c r="ABK49" s="62"/>
      <c r="ABL49" s="62"/>
      <c r="ABM49" s="62"/>
      <c r="ABN49" s="62"/>
      <c r="ABO49" s="62"/>
      <c r="ABP49" s="62"/>
      <c r="ABQ49" s="62"/>
      <c r="ABR49" s="62"/>
      <c r="ABS49" s="62"/>
      <c r="ABT49" s="62"/>
      <c r="ABU49" s="62"/>
      <c r="ABV49" s="62"/>
      <c r="ABW49" s="62"/>
      <c r="ABX49" s="62"/>
      <c r="ABY49" s="62"/>
      <c r="ABZ49" s="62"/>
      <c r="ACA49" s="62"/>
      <c r="ACB49" s="62"/>
      <c r="ACC49" s="62"/>
      <c r="ACD49" s="62"/>
      <c r="ACE49" s="62"/>
      <c r="ACF49" s="62"/>
      <c r="ACG49" s="62"/>
      <c r="ACH49" s="62"/>
      <c r="ACI49" s="62"/>
      <c r="ACJ49" s="62"/>
      <c r="ACK49" s="62"/>
      <c r="ACL49" s="62"/>
      <c r="ACM49" s="62"/>
      <c r="ACN49" s="62"/>
      <c r="ACO49" s="62"/>
      <c r="ACP49" s="62"/>
      <c r="ACQ49" s="62"/>
      <c r="ACR49" s="62"/>
      <c r="ACS49" s="62"/>
      <c r="ACT49" s="62"/>
      <c r="ACU49" s="62"/>
      <c r="ACV49" s="62"/>
      <c r="ACW49" s="62"/>
      <c r="ACX49" s="62"/>
      <c r="ACY49" s="62"/>
      <c r="ACZ49" s="62"/>
      <c r="ADA49" s="62"/>
      <c r="ADB49" s="62"/>
      <c r="ADC49" s="62"/>
      <c r="ADD49" s="62"/>
      <c r="ADE49" s="62"/>
      <c r="ADF49" s="62"/>
      <c r="ADG49" s="62"/>
      <c r="ADH49" s="62"/>
      <c r="ADI49" s="62"/>
      <c r="ADJ49" s="62"/>
      <c r="ADK49" s="62"/>
      <c r="ADL49" s="62"/>
      <c r="ADM49" s="62"/>
      <c r="ADN49" s="62"/>
      <c r="ADO49" s="62"/>
      <c r="ADP49" s="62"/>
      <c r="ADQ49" s="62"/>
      <c r="ADR49" s="62"/>
      <c r="ADS49" s="62"/>
      <c r="ADT49" s="62"/>
      <c r="ADU49" s="62"/>
      <c r="ADV49" s="62"/>
      <c r="ADW49" s="62"/>
      <c r="ADX49" s="62"/>
      <c r="ADY49" s="62"/>
      <c r="ADZ49" s="62"/>
      <c r="AEA49" s="62"/>
      <c r="AEB49" s="62"/>
      <c r="AEC49" s="62"/>
      <c r="AED49" s="62"/>
      <c r="AEE49" s="62"/>
      <c r="AEF49" s="62"/>
      <c r="AEG49" s="62"/>
      <c r="AEH49" s="62"/>
      <c r="AEI49" s="62"/>
      <c r="AEJ49" s="62"/>
      <c r="AEK49" s="62"/>
      <c r="AEL49" s="62"/>
      <c r="AEM49" s="62"/>
      <c r="AEN49" s="62"/>
      <c r="AEO49" s="62"/>
      <c r="AEP49" s="62"/>
      <c r="AEQ49" s="62"/>
      <c r="AER49" s="62"/>
      <c r="AES49" s="62"/>
      <c r="AET49" s="62"/>
      <c r="AEU49" s="62"/>
      <c r="AEV49" s="62"/>
      <c r="AEW49" s="62"/>
      <c r="AEX49" s="62"/>
      <c r="AEY49" s="62"/>
      <c r="AEZ49" s="62"/>
      <c r="AFA49" s="62"/>
      <c r="AFB49" s="62"/>
      <c r="AFC49" s="62"/>
      <c r="AFD49" s="62"/>
      <c r="AFE49" s="62"/>
      <c r="AFF49" s="62"/>
      <c r="AFG49" s="62"/>
      <c r="AFH49" s="62"/>
      <c r="AFI49" s="62"/>
      <c r="AFJ49" s="62"/>
      <c r="AFK49" s="62"/>
      <c r="AFL49" s="62"/>
      <c r="AFM49" s="62"/>
      <c r="AFN49" s="62"/>
      <c r="AFO49" s="62"/>
      <c r="AFP49" s="62"/>
      <c r="AFQ49" s="62"/>
      <c r="AFR49" s="62"/>
      <c r="AFS49" s="62"/>
      <c r="AFT49" s="62"/>
      <c r="AFU49" s="62"/>
      <c r="AFV49" s="62"/>
      <c r="AFW49" s="62"/>
      <c r="AFX49" s="62"/>
      <c r="AFY49" s="62"/>
      <c r="AFZ49" s="62"/>
      <c r="AGA49" s="62"/>
      <c r="AGB49" s="62"/>
      <c r="AGC49" s="62"/>
      <c r="AGD49" s="62"/>
      <c r="AGE49" s="62"/>
      <c r="AGF49" s="62"/>
      <c r="AGG49" s="62"/>
      <c r="AGH49" s="62"/>
      <c r="AGI49" s="62"/>
      <c r="AGJ49" s="62"/>
      <c r="AGK49" s="62"/>
      <c r="AGL49" s="62"/>
      <c r="AGM49" s="62"/>
      <c r="AGN49" s="62"/>
      <c r="AGO49" s="62"/>
      <c r="AGP49" s="62"/>
      <c r="AGQ49" s="62"/>
      <c r="AGR49" s="62"/>
      <c r="AGS49" s="62"/>
      <c r="AGT49" s="62"/>
      <c r="AGU49" s="62"/>
      <c r="AGV49" s="62"/>
      <c r="AGW49" s="62"/>
      <c r="AGX49" s="62"/>
      <c r="AGY49" s="62"/>
      <c r="AGZ49" s="62"/>
      <c r="AHA49" s="62"/>
      <c r="AHB49" s="62"/>
      <c r="AHC49" s="62"/>
      <c r="AHD49" s="62"/>
      <c r="AHE49" s="62"/>
      <c r="AHF49" s="62"/>
      <c r="AHG49" s="62"/>
      <c r="AHH49" s="62"/>
      <c r="AHI49" s="62"/>
      <c r="AHJ49" s="62"/>
      <c r="AHK49" s="62"/>
      <c r="AHL49" s="62"/>
      <c r="AHM49" s="62"/>
      <c r="AHN49" s="62"/>
      <c r="AHO49" s="62"/>
      <c r="AHP49" s="62"/>
      <c r="AHQ49" s="62"/>
      <c r="AHR49" s="62"/>
      <c r="AHS49" s="62"/>
      <c r="AHT49" s="62"/>
      <c r="AHU49" s="62"/>
      <c r="AHV49" s="62"/>
      <c r="AHW49" s="62"/>
      <c r="AHX49" s="62"/>
      <c r="AHY49" s="62"/>
      <c r="AHZ49" s="62"/>
      <c r="AIA49" s="62"/>
      <c r="AIB49" s="62"/>
      <c r="AIC49" s="62"/>
      <c r="AID49" s="62"/>
      <c r="AIE49" s="62"/>
      <c r="AIF49" s="62"/>
      <c r="AIG49" s="62"/>
      <c r="AIH49" s="62"/>
      <c r="AII49" s="62"/>
      <c r="AIJ49" s="62"/>
      <c r="AIK49" s="62"/>
      <c r="AIL49" s="62"/>
      <c r="AIM49" s="62"/>
      <c r="AIN49" s="62"/>
      <c r="AIO49" s="62"/>
      <c r="AIP49" s="62"/>
      <c r="AIQ49" s="62"/>
      <c r="AIR49" s="62"/>
      <c r="AIS49" s="62"/>
      <c r="AIT49" s="62"/>
      <c r="AIU49" s="62"/>
      <c r="AIV49" s="62"/>
      <c r="AIW49" s="62"/>
      <c r="AIX49" s="62"/>
      <c r="AIY49" s="62"/>
      <c r="AIZ49" s="62"/>
      <c r="AJA49" s="62"/>
      <c r="AJB49" s="62"/>
      <c r="AJC49" s="62"/>
      <c r="AJD49" s="62"/>
      <c r="AJE49" s="62"/>
      <c r="AJF49" s="62"/>
      <c r="AJG49" s="62"/>
      <c r="AJH49" s="62"/>
      <c r="AJI49" s="62"/>
      <c r="AJJ49" s="62"/>
      <c r="AJK49" s="62"/>
      <c r="AJL49" s="62"/>
      <c r="AJM49" s="62"/>
      <c r="AJN49" s="62"/>
      <c r="AJO49" s="62"/>
      <c r="AJP49" s="62"/>
      <c r="AJQ49" s="62"/>
      <c r="AJR49" s="62"/>
      <c r="AJS49" s="62"/>
      <c r="AJT49" s="62"/>
      <c r="AJU49" s="62"/>
      <c r="AJV49" s="62"/>
      <c r="AJW49" s="62"/>
      <c r="AJX49" s="62"/>
      <c r="AJY49" s="62"/>
      <c r="AJZ49" s="62"/>
      <c r="AKA49" s="62"/>
      <c r="AKB49" s="62"/>
      <c r="AKC49" s="62"/>
      <c r="AKD49" s="62"/>
      <c r="AKE49" s="62"/>
      <c r="AKF49" s="62"/>
      <c r="AKG49" s="62"/>
      <c r="AKH49" s="62"/>
      <c r="AKI49" s="62"/>
      <c r="AKJ49" s="62"/>
      <c r="AKK49" s="62"/>
      <c r="AKL49" s="62"/>
      <c r="AKM49" s="62"/>
      <c r="AKN49" s="62"/>
      <c r="AKO49" s="62"/>
      <c r="AKP49" s="62"/>
      <c r="AKQ49" s="62"/>
      <c r="AKR49" s="62"/>
      <c r="AKS49" s="62"/>
      <c r="AKT49" s="62"/>
      <c r="AKU49" s="62"/>
      <c r="AKV49" s="62"/>
      <c r="AKW49" s="62"/>
      <c r="AKX49" s="62"/>
      <c r="AKY49" s="62"/>
      <c r="AKZ49" s="62"/>
      <c r="ALA49" s="62"/>
      <c r="ALB49" s="62"/>
      <c r="ALC49" s="62"/>
      <c r="ALD49" s="62"/>
      <c r="ALE49" s="62"/>
      <c r="ALF49" s="62"/>
      <c r="ALG49" s="62"/>
      <c r="ALH49" s="62"/>
      <c r="ALI49" s="62"/>
      <c r="ALJ49" s="62"/>
      <c r="ALK49" s="62"/>
      <c r="ALL49" s="62"/>
      <c r="ALM49" s="62"/>
      <c r="ALN49" s="62"/>
      <c r="ALO49" s="62"/>
      <c r="ALP49" s="62"/>
      <c r="ALQ49" s="62"/>
      <c r="ALR49" s="62"/>
      <c r="ALS49" s="62"/>
      <c r="ALT49" s="62"/>
      <c r="ALU49" s="62"/>
      <c r="ALV49" s="62"/>
      <c r="ALW49" s="62"/>
      <c r="ALX49" s="62"/>
      <c r="ALY49" s="62"/>
      <c r="ALZ49" s="62"/>
      <c r="AMA49" s="62"/>
      <c r="AMB49" s="62"/>
      <c r="AMC49" s="62"/>
      <c r="AMD49" s="62"/>
      <c r="AME49" s="62"/>
      <c r="AMF49" s="62"/>
      <c r="AMG49" s="62"/>
      <c r="AMH49" s="62"/>
      <c r="AMI49" s="62"/>
      <c r="AMJ49" s="62"/>
      <c r="AMK49" s="62"/>
      <c r="AML49" s="62"/>
      <c r="AMM49" s="62"/>
      <c r="AMN49" s="62"/>
      <c r="AMO49" s="62"/>
      <c r="AMP49" s="62"/>
      <c r="AMQ49" s="62"/>
      <c r="AMR49" s="62"/>
      <c r="AMS49" s="62"/>
      <c r="AMT49" s="62"/>
      <c r="AMU49" s="62"/>
      <c r="AMV49" s="62"/>
      <c r="AMW49" s="62"/>
      <c r="AMX49" s="62"/>
      <c r="AMY49" s="62"/>
      <c r="AMZ49" s="62"/>
      <c r="ANA49" s="62"/>
      <c r="ANB49" s="62"/>
      <c r="ANC49" s="62"/>
      <c r="AND49" s="62"/>
      <c r="ANE49" s="62"/>
      <c r="ANF49" s="62"/>
      <c r="ANG49" s="62"/>
      <c r="ANH49" s="62"/>
      <c r="ANI49" s="62"/>
      <c r="ANJ49" s="62"/>
      <c r="ANK49" s="62"/>
      <c r="ANL49" s="62"/>
      <c r="ANM49" s="62"/>
      <c r="ANN49" s="62"/>
      <c r="ANO49" s="62"/>
      <c r="ANP49" s="62"/>
      <c r="ANQ49" s="62"/>
      <c r="ANR49" s="62"/>
      <c r="ANS49" s="62"/>
      <c r="ANT49" s="62"/>
      <c r="ANU49" s="62"/>
      <c r="ANV49" s="62"/>
      <c r="ANW49" s="62"/>
      <c r="ANX49" s="62"/>
      <c r="ANY49" s="62"/>
      <c r="ANZ49" s="62"/>
      <c r="AOA49" s="62"/>
      <c r="AOB49" s="62"/>
      <c r="AOC49" s="62"/>
      <c r="AOD49" s="62"/>
      <c r="AOE49" s="62"/>
      <c r="AOF49" s="62"/>
      <c r="AOG49" s="62"/>
      <c r="AOH49" s="62"/>
      <c r="AOI49" s="62"/>
      <c r="AOJ49" s="62"/>
      <c r="AOK49" s="62"/>
      <c r="AOL49" s="62"/>
      <c r="AOM49" s="62"/>
      <c r="AON49" s="62"/>
      <c r="AOO49" s="62"/>
      <c r="AOP49" s="62"/>
      <c r="AOQ49" s="62"/>
      <c r="AOR49" s="62"/>
      <c r="AOS49" s="62"/>
      <c r="AOT49" s="62"/>
      <c r="AOU49" s="62"/>
      <c r="AOV49" s="62"/>
    </row>
    <row r="50" spans="1:1088" ht="30" x14ac:dyDescent="0.25">
      <c r="B50" s="109"/>
      <c r="C50" s="111">
        <v>1</v>
      </c>
      <c r="D50" s="112" t="s">
        <v>145</v>
      </c>
      <c r="E50" s="42">
        <v>140</v>
      </c>
      <c r="F50" s="111">
        <v>1</v>
      </c>
      <c r="G50" s="111">
        <f t="shared" si="3"/>
        <v>140</v>
      </c>
      <c r="I50" s="73">
        <v>1</v>
      </c>
      <c r="J50" s="74" t="s">
        <v>64</v>
      </c>
      <c r="K50" s="73">
        <v>1700</v>
      </c>
      <c r="L50" s="73">
        <v>1</v>
      </c>
      <c r="M50" s="73">
        <f t="shared" ref="M50" si="8">K50*L50</f>
        <v>1700</v>
      </c>
    </row>
    <row r="51" spans="1:1088" x14ac:dyDescent="0.25">
      <c r="B51" s="109"/>
      <c r="C51" s="73">
        <v>2</v>
      </c>
      <c r="D51" s="110" t="s">
        <v>150</v>
      </c>
      <c r="E51" s="73">
        <v>550</v>
      </c>
      <c r="F51" s="73">
        <v>1</v>
      </c>
      <c r="G51" s="73">
        <f t="shared" si="3"/>
        <v>550</v>
      </c>
      <c r="I51" s="73"/>
      <c r="J51" s="110"/>
      <c r="K51" s="73"/>
      <c r="L51" s="73"/>
      <c r="M51" s="73">
        <f t="shared" si="1"/>
        <v>0</v>
      </c>
    </row>
    <row r="52" spans="1:1088" x14ac:dyDescent="0.25">
      <c r="B52" s="109"/>
      <c r="C52" s="73">
        <v>3</v>
      </c>
      <c r="D52" s="110" t="s">
        <v>151</v>
      </c>
      <c r="E52" s="73">
        <v>90</v>
      </c>
      <c r="F52" s="73">
        <v>1</v>
      </c>
      <c r="G52" s="73">
        <f t="shared" si="3"/>
        <v>90</v>
      </c>
      <c r="I52" s="73"/>
      <c r="J52" s="110"/>
      <c r="K52" s="73"/>
      <c r="L52" s="73"/>
      <c r="M52" s="73">
        <f t="shared" si="1"/>
        <v>0</v>
      </c>
    </row>
    <row r="53" spans="1:1088" s="108" customFormat="1" x14ac:dyDescent="0.25">
      <c r="A53" s="62"/>
      <c r="B53" s="228" t="s">
        <v>61</v>
      </c>
      <c r="C53" s="229"/>
      <c r="D53" s="229"/>
      <c r="E53" s="229"/>
      <c r="F53" s="229"/>
      <c r="G53" s="229"/>
      <c r="H53" s="229"/>
      <c r="I53" s="229"/>
      <c r="J53" s="229"/>
      <c r="K53" s="229"/>
      <c r="L53" s="229"/>
      <c r="M53" s="230"/>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c r="BQ53" s="62"/>
      <c r="BR53" s="62"/>
      <c r="BS53" s="62"/>
      <c r="BT53" s="62"/>
      <c r="BU53" s="62"/>
      <c r="BV53" s="62"/>
      <c r="BW53" s="62"/>
      <c r="BX53" s="62"/>
      <c r="BY53" s="62"/>
      <c r="BZ53" s="62"/>
      <c r="CA53" s="62"/>
      <c r="CB53" s="62"/>
      <c r="CC53" s="62"/>
      <c r="CD53" s="62"/>
      <c r="CE53" s="62"/>
      <c r="CF53" s="62"/>
      <c r="CG53" s="62"/>
      <c r="CH53" s="62"/>
      <c r="CI53" s="62"/>
      <c r="CJ53" s="62"/>
      <c r="CK53" s="62"/>
      <c r="CL53" s="62"/>
      <c r="CM53" s="62"/>
      <c r="CN53" s="62"/>
      <c r="CO53" s="62"/>
      <c r="CP53" s="62"/>
      <c r="CQ53" s="62"/>
      <c r="CR53" s="62"/>
      <c r="CS53" s="62"/>
      <c r="CT53" s="62"/>
      <c r="CU53" s="62"/>
      <c r="CV53" s="62"/>
      <c r="CW53" s="62"/>
      <c r="CX53" s="62"/>
      <c r="CY53" s="62"/>
      <c r="CZ53" s="62"/>
      <c r="DA53" s="62"/>
      <c r="DB53" s="62"/>
      <c r="DC53" s="62"/>
      <c r="DD53" s="62"/>
      <c r="DE53" s="62"/>
      <c r="DF53" s="62"/>
      <c r="DG53" s="62"/>
      <c r="DH53" s="62"/>
      <c r="DI53" s="62"/>
      <c r="DJ53" s="62"/>
      <c r="DK53" s="62"/>
      <c r="DL53" s="62"/>
      <c r="DM53" s="62"/>
      <c r="DN53" s="62"/>
      <c r="DO53" s="62"/>
      <c r="DP53" s="62"/>
      <c r="DQ53" s="62"/>
      <c r="DR53" s="62"/>
      <c r="DS53" s="62"/>
      <c r="DT53" s="62"/>
      <c r="DU53" s="62"/>
      <c r="DV53" s="62"/>
      <c r="DW53" s="62"/>
      <c r="DX53" s="62"/>
      <c r="DY53" s="62"/>
      <c r="DZ53" s="62"/>
      <c r="EA53" s="62"/>
      <c r="EB53" s="62"/>
      <c r="EC53" s="62"/>
      <c r="ED53" s="62"/>
      <c r="EE53" s="62"/>
      <c r="EF53" s="62"/>
      <c r="EG53" s="62"/>
      <c r="EH53" s="62"/>
      <c r="EI53" s="62"/>
      <c r="EJ53" s="62"/>
      <c r="EK53" s="62"/>
      <c r="EL53" s="62"/>
      <c r="EM53" s="62"/>
      <c r="EN53" s="62"/>
      <c r="EO53" s="62"/>
      <c r="EP53" s="62"/>
      <c r="EQ53" s="62"/>
      <c r="ER53" s="62"/>
      <c r="ES53" s="62"/>
      <c r="ET53" s="62"/>
      <c r="EU53" s="62"/>
      <c r="EV53" s="62"/>
      <c r="EW53" s="62"/>
      <c r="EX53" s="62"/>
      <c r="EY53" s="62"/>
      <c r="EZ53" s="62"/>
      <c r="FA53" s="62"/>
      <c r="FB53" s="62"/>
      <c r="FC53" s="62"/>
      <c r="FD53" s="62"/>
      <c r="FE53" s="62"/>
      <c r="FF53" s="62"/>
      <c r="FG53" s="62"/>
      <c r="FH53" s="62"/>
      <c r="FI53" s="62"/>
      <c r="FJ53" s="62"/>
      <c r="FK53" s="62"/>
      <c r="FL53" s="62"/>
      <c r="FM53" s="62"/>
      <c r="FN53" s="62"/>
      <c r="FO53" s="62"/>
      <c r="FP53" s="62"/>
      <c r="FQ53" s="62"/>
      <c r="FR53" s="62"/>
      <c r="FS53" s="62"/>
      <c r="FT53" s="62"/>
      <c r="FU53" s="62"/>
      <c r="FV53" s="62"/>
      <c r="FW53" s="62"/>
      <c r="FX53" s="62"/>
      <c r="FY53" s="62"/>
      <c r="FZ53" s="62"/>
      <c r="GA53" s="62"/>
      <c r="GB53" s="62"/>
      <c r="GC53" s="62"/>
      <c r="GD53" s="62"/>
      <c r="GE53" s="62"/>
      <c r="GF53" s="62"/>
      <c r="GG53" s="62"/>
      <c r="GH53" s="62"/>
      <c r="GI53" s="62"/>
      <c r="GJ53" s="62"/>
      <c r="GK53" s="62"/>
      <c r="GL53" s="62"/>
      <c r="GM53" s="62"/>
      <c r="GN53" s="62"/>
      <c r="GO53" s="62"/>
      <c r="GP53" s="62"/>
      <c r="GQ53" s="62"/>
      <c r="GR53" s="62"/>
      <c r="GS53" s="62"/>
      <c r="GT53" s="62"/>
      <c r="GU53" s="62"/>
      <c r="GV53" s="62"/>
      <c r="GW53" s="62"/>
      <c r="GX53" s="62"/>
      <c r="GY53" s="62"/>
      <c r="GZ53" s="62"/>
      <c r="HA53" s="62"/>
      <c r="HB53" s="62"/>
      <c r="HC53" s="62"/>
      <c r="HD53" s="62"/>
      <c r="HE53" s="62"/>
      <c r="HF53" s="62"/>
      <c r="HG53" s="62"/>
      <c r="HH53" s="62"/>
      <c r="HI53" s="62"/>
      <c r="HJ53" s="62"/>
      <c r="HK53" s="62"/>
      <c r="HL53" s="62"/>
      <c r="HM53" s="62"/>
      <c r="HN53" s="62"/>
      <c r="HO53" s="62"/>
      <c r="HP53" s="62"/>
      <c r="HQ53" s="62"/>
      <c r="HR53" s="62"/>
      <c r="HS53" s="62"/>
      <c r="HT53" s="62"/>
      <c r="HU53" s="62"/>
      <c r="HV53" s="62"/>
      <c r="HW53" s="62"/>
      <c r="HX53" s="62"/>
      <c r="HY53" s="62"/>
      <c r="HZ53" s="62"/>
      <c r="IA53" s="62"/>
      <c r="IB53" s="62"/>
      <c r="IC53" s="62"/>
      <c r="ID53" s="62"/>
      <c r="IE53" s="62"/>
      <c r="IF53" s="62"/>
      <c r="IG53" s="62"/>
      <c r="IH53" s="62"/>
      <c r="II53" s="62"/>
      <c r="IJ53" s="62"/>
      <c r="IK53" s="62"/>
      <c r="IL53" s="62"/>
      <c r="IM53" s="62"/>
      <c r="IN53" s="62"/>
      <c r="IO53" s="62"/>
      <c r="IP53" s="62"/>
      <c r="IQ53" s="62"/>
      <c r="IR53" s="62"/>
      <c r="IS53" s="62"/>
      <c r="IT53" s="62"/>
      <c r="IU53" s="62"/>
      <c r="IV53" s="62"/>
      <c r="IW53" s="62"/>
      <c r="IX53" s="62"/>
      <c r="IY53" s="62"/>
      <c r="IZ53" s="62"/>
      <c r="JA53" s="62"/>
      <c r="JB53" s="62"/>
      <c r="JC53" s="62"/>
      <c r="JD53" s="62"/>
      <c r="JE53" s="62"/>
      <c r="JF53" s="62"/>
      <c r="JG53" s="62"/>
      <c r="JH53" s="62"/>
      <c r="JI53" s="62"/>
      <c r="JJ53" s="62"/>
      <c r="JK53" s="62"/>
      <c r="JL53" s="62"/>
      <c r="JM53" s="62"/>
      <c r="JN53" s="62"/>
      <c r="JO53" s="62"/>
      <c r="JP53" s="62"/>
      <c r="JQ53" s="62"/>
      <c r="JR53" s="62"/>
      <c r="JS53" s="62"/>
      <c r="JT53" s="62"/>
      <c r="JU53" s="62"/>
      <c r="JV53" s="62"/>
      <c r="JW53" s="62"/>
      <c r="JX53" s="62"/>
      <c r="JY53" s="62"/>
      <c r="JZ53" s="62"/>
      <c r="KA53" s="62"/>
      <c r="KB53" s="62"/>
      <c r="KC53" s="62"/>
      <c r="KD53" s="62"/>
      <c r="KE53" s="62"/>
      <c r="KF53" s="62"/>
      <c r="KG53" s="62"/>
      <c r="KH53" s="62"/>
      <c r="KI53" s="62"/>
      <c r="KJ53" s="62"/>
      <c r="KK53" s="62"/>
      <c r="KL53" s="62"/>
      <c r="KM53" s="62"/>
      <c r="KN53" s="62"/>
      <c r="KO53" s="62"/>
      <c r="KP53" s="62"/>
      <c r="KQ53" s="62"/>
      <c r="KR53" s="62"/>
      <c r="KS53" s="62"/>
      <c r="KT53" s="62"/>
      <c r="KU53" s="62"/>
      <c r="KV53" s="62"/>
      <c r="KW53" s="62"/>
      <c r="KX53" s="62"/>
      <c r="KY53" s="62"/>
      <c r="KZ53" s="62"/>
      <c r="LA53" s="62"/>
      <c r="LB53" s="62"/>
      <c r="LC53" s="62"/>
      <c r="LD53" s="62"/>
      <c r="LE53" s="62"/>
      <c r="LF53" s="62"/>
      <c r="LG53" s="62"/>
      <c r="LH53" s="62"/>
      <c r="LI53" s="62"/>
      <c r="LJ53" s="62"/>
      <c r="LK53" s="62"/>
      <c r="LL53" s="62"/>
      <c r="LM53" s="62"/>
      <c r="LN53" s="62"/>
      <c r="LO53" s="62"/>
      <c r="LP53" s="62"/>
      <c r="LQ53" s="62"/>
      <c r="LR53" s="62"/>
      <c r="LS53" s="62"/>
      <c r="LT53" s="62"/>
      <c r="LU53" s="62"/>
      <c r="LV53" s="62"/>
      <c r="LW53" s="62"/>
      <c r="LX53" s="62"/>
      <c r="LY53" s="62"/>
      <c r="LZ53" s="62"/>
      <c r="MA53" s="62"/>
      <c r="MB53" s="62"/>
      <c r="MC53" s="62"/>
      <c r="MD53" s="62"/>
      <c r="ME53" s="62"/>
      <c r="MF53" s="62"/>
      <c r="MG53" s="62"/>
      <c r="MH53" s="62"/>
      <c r="MI53" s="62"/>
      <c r="MJ53" s="62"/>
      <c r="MK53" s="62"/>
      <c r="ML53" s="62"/>
      <c r="MM53" s="62"/>
      <c r="MN53" s="62"/>
      <c r="MO53" s="62"/>
      <c r="MP53" s="62"/>
      <c r="MQ53" s="62"/>
      <c r="MR53" s="62"/>
      <c r="MS53" s="62"/>
      <c r="MT53" s="62"/>
      <c r="MU53" s="62"/>
      <c r="MV53" s="62"/>
      <c r="MW53" s="62"/>
      <c r="MX53" s="62"/>
      <c r="MY53" s="62"/>
      <c r="MZ53" s="62"/>
      <c r="NA53" s="62"/>
      <c r="NB53" s="62"/>
      <c r="NC53" s="62"/>
      <c r="ND53" s="62"/>
      <c r="NE53" s="62"/>
      <c r="NF53" s="62"/>
      <c r="NG53" s="62"/>
      <c r="NH53" s="62"/>
      <c r="NI53" s="62"/>
      <c r="NJ53" s="62"/>
      <c r="NK53" s="62"/>
      <c r="NL53" s="62"/>
      <c r="NM53" s="62"/>
      <c r="NN53" s="62"/>
      <c r="NO53" s="62"/>
      <c r="NP53" s="62"/>
      <c r="NQ53" s="62"/>
      <c r="NR53" s="62"/>
      <c r="NS53" s="62"/>
      <c r="NT53" s="62"/>
      <c r="NU53" s="62"/>
      <c r="NV53" s="62"/>
      <c r="NW53" s="62"/>
      <c r="NX53" s="62"/>
      <c r="NY53" s="62"/>
      <c r="NZ53" s="62"/>
      <c r="OA53" s="62"/>
      <c r="OB53" s="62"/>
      <c r="OC53" s="62"/>
      <c r="OD53" s="62"/>
      <c r="OE53" s="62"/>
      <c r="OF53" s="62"/>
      <c r="OG53" s="62"/>
      <c r="OH53" s="62"/>
      <c r="OI53" s="62"/>
      <c r="OJ53" s="62"/>
      <c r="OK53" s="62"/>
      <c r="OL53" s="62"/>
      <c r="OM53" s="62"/>
      <c r="ON53" s="62"/>
      <c r="OO53" s="62"/>
      <c r="OP53" s="62"/>
      <c r="OQ53" s="62"/>
      <c r="OR53" s="62"/>
      <c r="OS53" s="62"/>
      <c r="OT53" s="62"/>
      <c r="OU53" s="62"/>
      <c r="OV53" s="62"/>
      <c r="OW53" s="62"/>
      <c r="OX53" s="62"/>
      <c r="OY53" s="62"/>
      <c r="OZ53" s="62"/>
      <c r="PA53" s="62"/>
      <c r="PB53" s="62"/>
      <c r="PC53" s="62"/>
      <c r="PD53" s="62"/>
      <c r="PE53" s="62"/>
      <c r="PF53" s="62"/>
      <c r="PG53" s="62"/>
      <c r="PH53" s="62"/>
      <c r="PI53" s="62"/>
      <c r="PJ53" s="62"/>
      <c r="PK53" s="62"/>
      <c r="PL53" s="62"/>
      <c r="PM53" s="62"/>
      <c r="PN53" s="62"/>
      <c r="PO53" s="62"/>
      <c r="PP53" s="62"/>
      <c r="PQ53" s="62"/>
      <c r="PR53" s="62"/>
      <c r="PS53" s="62"/>
      <c r="PT53" s="62"/>
      <c r="PU53" s="62"/>
      <c r="PV53" s="62"/>
      <c r="PW53" s="62"/>
      <c r="PX53" s="62"/>
      <c r="PY53" s="62"/>
      <c r="PZ53" s="62"/>
      <c r="QA53" s="62"/>
      <c r="QB53" s="62"/>
      <c r="QC53" s="62"/>
      <c r="QD53" s="62"/>
      <c r="QE53" s="62"/>
      <c r="QF53" s="62"/>
      <c r="QG53" s="62"/>
      <c r="QH53" s="62"/>
      <c r="QI53" s="62"/>
      <c r="QJ53" s="62"/>
      <c r="QK53" s="62"/>
      <c r="QL53" s="62"/>
      <c r="QM53" s="62"/>
      <c r="QN53" s="62"/>
      <c r="QO53" s="62"/>
      <c r="QP53" s="62"/>
      <c r="QQ53" s="62"/>
      <c r="QR53" s="62"/>
      <c r="QS53" s="62"/>
      <c r="QT53" s="62"/>
      <c r="QU53" s="62"/>
      <c r="QV53" s="62"/>
      <c r="QW53" s="62"/>
      <c r="QX53" s="62"/>
      <c r="QY53" s="62"/>
      <c r="QZ53" s="62"/>
      <c r="RA53" s="62"/>
      <c r="RB53" s="62"/>
      <c r="RC53" s="62"/>
      <c r="RD53" s="62"/>
      <c r="RE53" s="62"/>
      <c r="RF53" s="62"/>
      <c r="RG53" s="62"/>
      <c r="RH53" s="62"/>
      <c r="RI53" s="62"/>
      <c r="RJ53" s="62"/>
      <c r="RK53" s="62"/>
      <c r="RL53" s="62"/>
      <c r="RM53" s="62"/>
      <c r="RN53" s="62"/>
      <c r="RO53" s="62"/>
      <c r="RP53" s="62"/>
      <c r="RQ53" s="62"/>
      <c r="RR53" s="62"/>
      <c r="RS53" s="62"/>
      <c r="RT53" s="62"/>
      <c r="RU53" s="62"/>
      <c r="RV53" s="62"/>
      <c r="RW53" s="62"/>
      <c r="RX53" s="62"/>
      <c r="RY53" s="62"/>
      <c r="RZ53" s="62"/>
      <c r="SA53" s="62"/>
      <c r="SB53" s="62"/>
      <c r="SC53" s="62"/>
      <c r="SD53" s="62"/>
      <c r="SE53" s="62"/>
      <c r="SF53" s="62"/>
      <c r="SG53" s="62"/>
      <c r="SH53" s="62"/>
      <c r="SI53" s="62"/>
      <c r="SJ53" s="62"/>
      <c r="SK53" s="62"/>
      <c r="SL53" s="62"/>
      <c r="SM53" s="62"/>
      <c r="SN53" s="62"/>
      <c r="SO53" s="62"/>
      <c r="SP53" s="62"/>
      <c r="SQ53" s="62"/>
      <c r="SR53" s="62"/>
      <c r="SS53" s="62"/>
      <c r="ST53" s="62"/>
      <c r="SU53" s="62"/>
      <c r="SV53" s="62"/>
      <c r="SW53" s="62"/>
      <c r="SX53" s="62"/>
      <c r="SY53" s="62"/>
      <c r="SZ53" s="62"/>
      <c r="TA53" s="62"/>
      <c r="TB53" s="62"/>
      <c r="TC53" s="62"/>
      <c r="TD53" s="62"/>
      <c r="TE53" s="62"/>
      <c r="TF53" s="62"/>
      <c r="TG53" s="62"/>
      <c r="TH53" s="62"/>
      <c r="TI53" s="62"/>
      <c r="TJ53" s="62"/>
      <c r="TK53" s="62"/>
      <c r="TL53" s="62"/>
      <c r="TM53" s="62"/>
      <c r="TN53" s="62"/>
      <c r="TO53" s="62"/>
      <c r="TP53" s="62"/>
      <c r="TQ53" s="62"/>
      <c r="TR53" s="62"/>
      <c r="TS53" s="62"/>
      <c r="TT53" s="62"/>
      <c r="TU53" s="62"/>
      <c r="TV53" s="62"/>
      <c r="TW53" s="62"/>
      <c r="TX53" s="62"/>
      <c r="TY53" s="62"/>
      <c r="TZ53" s="62"/>
      <c r="UA53" s="62"/>
      <c r="UB53" s="62"/>
      <c r="UC53" s="62"/>
      <c r="UD53" s="62"/>
      <c r="UE53" s="62"/>
      <c r="UF53" s="62"/>
      <c r="UG53" s="62"/>
      <c r="UH53" s="62"/>
      <c r="UI53" s="62"/>
      <c r="UJ53" s="62"/>
      <c r="UK53" s="62"/>
      <c r="UL53" s="62"/>
      <c r="UM53" s="62"/>
      <c r="UN53" s="62"/>
      <c r="UO53" s="62"/>
      <c r="UP53" s="62"/>
      <c r="UQ53" s="62"/>
      <c r="UR53" s="62"/>
      <c r="US53" s="62"/>
      <c r="UT53" s="62"/>
      <c r="UU53" s="62"/>
      <c r="UV53" s="62"/>
      <c r="UW53" s="62"/>
      <c r="UX53" s="62"/>
      <c r="UY53" s="62"/>
      <c r="UZ53" s="62"/>
      <c r="VA53" s="62"/>
      <c r="VB53" s="62"/>
      <c r="VC53" s="62"/>
      <c r="VD53" s="62"/>
      <c r="VE53" s="62"/>
      <c r="VF53" s="62"/>
      <c r="VG53" s="62"/>
      <c r="VH53" s="62"/>
      <c r="VI53" s="62"/>
      <c r="VJ53" s="62"/>
      <c r="VK53" s="62"/>
      <c r="VL53" s="62"/>
      <c r="VM53" s="62"/>
      <c r="VN53" s="62"/>
      <c r="VO53" s="62"/>
      <c r="VP53" s="62"/>
      <c r="VQ53" s="62"/>
      <c r="VR53" s="62"/>
      <c r="VS53" s="62"/>
      <c r="VT53" s="62"/>
      <c r="VU53" s="62"/>
      <c r="VV53" s="62"/>
      <c r="VW53" s="62"/>
      <c r="VX53" s="62"/>
      <c r="VY53" s="62"/>
      <c r="VZ53" s="62"/>
      <c r="WA53" s="62"/>
      <c r="WB53" s="62"/>
      <c r="WC53" s="62"/>
      <c r="WD53" s="62"/>
      <c r="WE53" s="62"/>
      <c r="WF53" s="62"/>
      <c r="WG53" s="62"/>
      <c r="WH53" s="62"/>
      <c r="WI53" s="62"/>
      <c r="WJ53" s="62"/>
      <c r="WK53" s="62"/>
      <c r="WL53" s="62"/>
      <c r="WM53" s="62"/>
      <c r="WN53" s="62"/>
      <c r="WO53" s="62"/>
      <c r="WP53" s="62"/>
      <c r="WQ53" s="62"/>
      <c r="WR53" s="62"/>
      <c r="WS53" s="62"/>
      <c r="WT53" s="62"/>
      <c r="WU53" s="62"/>
      <c r="WV53" s="62"/>
      <c r="WW53" s="62"/>
      <c r="WX53" s="62"/>
      <c r="WY53" s="62"/>
      <c r="WZ53" s="62"/>
      <c r="XA53" s="62"/>
      <c r="XB53" s="62"/>
      <c r="XC53" s="62"/>
      <c r="XD53" s="62"/>
      <c r="XE53" s="62"/>
      <c r="XF53" s="62"/>
      <c r="XG53" s="62"/>
      <c r="XH53" s="62"/>
      <c r="XI53" s="62"/>
      <c r="XJ53" s="62"/>
      <c r="XK53" s="62"/>
      <c r="XL53" s="62"/>
      <c r="XM53" s="62"/>
      <c r="XN53" s="62"/>
      <c r="XO53" s="62"/>
      <c r="XP53" s="62"/>
      <c r="XQ53" s="62"/>
      <c r="XR53" s="62"/>
      <c r="XS53" s="62"/>
      <c r="XT53" s="62"/>
      <c r="XU53" s="62"/>
      <c r="XV53" s="62"/>
      <c r="XW53" s="62"/>
      <c r="XX53" s="62"/>
      <c r="XY53" s="62"/>
      <c r="XZ53" s="62"/>
      <c r="YA53" s="62"/>
      <c r="YB53" s="62"/>
      <c r="YC53" s="62"/>
      <c r="YD53" s="62"/>
      <c r="YE53" s="62"/>
      <c r="YF53" s="62"/>
      <c r="YG53" s="62"/>
      <c r="YH53" s="62"/>
      <c r="YI53" s="62"/>
      <c r="YJ53" s="62"/>
      <c r="YK53" s="62"/>
      <c r="YL53" s="62"/>
      <c r="YM53" s="62"/>
      <c r="YN53" s="62"/>
      <c r="YO53" s="62"/>
      <c r="YP53" s="62"/>
      <c r="YQ53" s="62"/>
      <c r="YR53" s="62"/>
      <c r="YS53" s="62"/>
      <c r="YT53" s="62"/>
      <c r="YU53" s="62"/>
      <c r="YV53" s="62"/>
      <c r="YW53" s="62"/>
      <c r="YX53" s="62"/>
      <c r="YY53" s="62"/>
      <c r="YZ53" s="62"/>
      <c r="ZA53" s="62"/>
      <c r="ZB53" s="62"/>
      <c r="ZC53" s="62"/>
      <c r="ZD53" s="62"/>
      <c r="ZE53" s="62"/>
      <c r="ZF53" s="62"/>
      <c r="ZG53" s="62"/>
      <c r="ZH53" s="62"/>
      <c r="ZI53" s="62"/>
      <c r="ZJ53" s="62"/>
      <c r="ZK53" s="62"/>
      <c r="ZL53" s="62"/>
      <c r="ZM53" s="62"/>
      <c r="ZN53" s="62"/>
      <c r="ZO53" s="62"/>
      <c r="ZP53" s="62"/>
      <c r="ZQ53" s="62"/>
      <c r="ZR53" s="62"/>
      <c r="ZS53" s="62"/>
      <c r="ZT53" s="62"/>
      <c r="ZU53" s="62"/>
      <c r="ZV53" s="62"/>
      <c r="ZW53" s="62"/>
      <c r="ZX53" s="62"/>
      <c r="ZY53" s="62"/>
      <c r="ZZ53" s="62"/>
      <c r="AAA53" s="62"/>
      <c r="AAB53" s="62"/>
      <c r="AAC53" s="62"/>
      <c r="AAD53" s="62"/>
      <c r="AAE53" s="62"/>
      <c r="AAF53" s="62"/>
      <c r="AAG53" s="62"/>
      <c r="AAH53" s="62"/>
      <c r="AAI53" s="62"/>
      <c r="AAJ53" s="62"/>
      <c r="AAK53" s="62"/>
      <c r="AAL53" s="62"/>
      <c r="AAM53" s="62"/>
      <c r="AAN53" s="62"/>
      <c r="AAO53" s="62"/>
      <c r="AAP53" s="62"/>
      <c r="AAQ53" s="62"/>
      <c r="AAR53" s="62"/>
      <c r="AAS53" s="62"/>
      <c r="AAT53" s="62"/>
      <c r="AAU53" s="62"/>
      <c r="AAV53" s="62"/>
      <c r="AAW53" s="62"/>
      <c r="AAX53" s="62"/>
      <c r="AAY53" s="62"/>
      <c r="AAZ53" s="62"/>
      <c r="ABA53" s="62"/>
      <c r="ABB53" s="62"/>
      <c r="ABC53" s="62"/>
      <c r="ABD53" s="62"/>
      <c r="ABE53" s="62"/>
      <c r="ABF53" s="62"/>
      <c r="ABG53" s="62"/>
      <c r="ABH53" s="62"/>
      <c r="ABI53" s="62"/>
      <c r="ABJ53" s="62"/>
      <c r="ABK53" s="62"/>
      <c r="ABL53" s="62"/>
      <c r="ABM53" s="62"/>
      <c r="ABN53" s="62"/>
      <c r="ABO53" s="62"/>
      <c r="ABP53" s="62"/>
      <c r="ABQ53" s="62"/>
      <c r="ABR53" s="62"/>
      <c r="ABS53" s="62"/>
      <c r="ABT53" s="62"/>
      <c r="ABU53" s="62"/>
      <c r="ABV53" s="62"/>
      <c r="ABW53" s="62"/>
      <c r="ABX53" s="62"/>
      <c r="ABY53" s="62"/>
      <c r="ABZ53" s="62"/>
      <c r="ACA53" s="62"/>
      <c r="ACB53" s="62"/>
      <c r="ACC53" s="62"/>
      <c r="ACD53" s="62"/>
      <c r="ACE53" s="62"/>
      <c r="ACF53" s="62"/>
      <c r="ACG53" s="62"/>
      <c r="ACH53" s="62"/>
      <c r="ACI53" s="62"/>
      <c r="ACJ53" s="62"/>
      <c r="ACK53" s="62"/>
      <c r="ACL53" s="62"/>
      <c r="ACM53" s="62"/>
      <c r="ACN53" s="62"/>
      <c r="ACO53" s="62"/>
      <c r="ACP53" s="62"/>
      <c r="ACQ53" s="62"/>
      <c r="ACR53" s="62"/>
      <c r="ACS53" s="62"/>
      <c r="ACT53" s="62"/>
      <c r="ACU53" s="62"/>
      <c r="ACV53" s="62"/>
      <c r="ACW53" s="62"/>
      <c r="ACX53" s="62"/>
      <c r="ACY53" s="62"/>
      <c r="ACZ53" s="62"/>
      <c r="ADA53" s="62"/>
      <c r="ADB53" s="62"/>
      <c r="ADC53" s="62"/>
      <c r="ADD53" s="62"/>
      <c r="ADE53" s="62"/>
      <c r="ADF53" s="62"/>
      <c r="ADG53" s="62"/>
      <c r="ADH53" s="62"/>
      <c r="ADI53" s="62"/>
      <c r="ADJ53" s="62"/>
      <c r="ADK53" s="62"/>
      <c r="ADL53" s="62"/>
      <c r="ADM53" s="62"/>
      <c r="ADN53" s="62"/>
      <c r="ADO53" s="62"/>
      <c r="ADP53" s="62"/>
      <c r="ADQ53" s="62"/>
      <c r="ADR53" s="62"/>
      <c r="ADS53" s="62"/>
      <c r="ADT53" s="62"/>
      <c r="ADU53" s="62"/>
      <c r="ADV53" s="62"/>
      <c r="ADW53" s="62"/>
      <c r="ADX53" s="62"/>
      <c r="ADY53" s="62"/>
      <c r="ADZ53" s="62"/>
      <c r="AEA53" s="62"/>
      <c r="AEB53" s="62"/>
      <c r="AEC53" s="62"/>
      <c r="AED53" s="62"/>
      <c r="AEE53" s="62"/>
      <c r="AEF53" s="62"/>
      <c r="AEG53" s="62"/>
      <c r="AEH53" s="62"/>
      <c r="AEI53" s="62"/>
      <c r="AEJ53" s="62"/>
      <c r="AEK53" s="62"/>
      <c r="AEL53" s="62"/>
      <c r="AEM53" s="62"/>
      <c r="AEN53" s="62"/>
      <c r="AEO53" s="62"/>
      <c r="AEP53" s="62"/>
      <c r="AEQ53" s="62"/>
      <c r="AER53" s="62"/>
      <c r="AES53" s="62"/>
      <c r="AET53" s="62"/>
      <c r="AEU53" s="62"/>
      <c r="AEV53" s="62"/>
      <c r="AEW53" s="62"/>
      <c r="AEX53" s="62"/>
      <c r="AEY53" s="62"/>
      <c r="AEZ53" s="62"/>
      <c r="AFA53" s="62"/>
      <c r="AFB53" s="62"/>
      <c r="AFC53" s="62"/>
      <c r="AFD53" s="62"/>
      <c r="AFE53" s="62"/>
      <c r="AFF53" s="62"/>
      <c r="AFG53" s="62"/>
      <c r="AFH53" s="62"/>
      <c r="AFI53" s="62"/>
      <c r="AFJ53" s="62"/>
      <c r="AFK53" s="62"/>
      <c r="AFL53" s="62"/>
      <c r="AFM53" s="62"/>
      <c r="AFN53" s="62"/>
      <c r="AFO53" s="62"/>
      <c r="AFP53" s="62"/>
      <c r="AFQ53" s="62"/>
      <c r="AFR53" s="62"/>
      <c r="AFS53" s="62"/>
      <c r="AFT53" s="62"/>
      <c r="AFU53" s="62"/>
      <c r="AFV53" s="62"/>
      <c r="AFW53" s="62"/>
      <c r="AFX53" s="62"/>
      <c r="AFY53" s="62"/>
      <c r="AFZ53" s="62"/>
      <c r="AGA53" s="62"/>
      <c r="AGB53" s="62"/>
      <c r="AGC53" s="62"/>
      <c r="AGD53" s="62"/>
      <c r="AGE53" s="62"/>
      <c r="AGF53" s="62"/>
      <c r="AGG53" s="62"/>
      <c r="AGH53" s="62"/>
      <c r="AGI53" s="62"/>
      <c r="AGJ53" s="62"/>
      <c r="AGK53" s="62"/>
      <c r="AGL53" s="62"/>
      <c r="AGM53" s="62"/>
      <c r="AGN53" s="62"/>
      <c r="AGO53" s="62"/>
      <c r="AGP53" s="62"/>
      <c r="AGQ53" s="62"/>
      <c r="AGR53" s="62"/>
      <c r="AGS53" s="62"/>
      <c r="AGT53" s="62"/>
      <c r="AGU53" s="62"/>
      <c r="AGV53" s="62"/>
      <c r="AGW53" s="62"/>
      <c r="AGX53" s="62"/>
      <c r="AGY53" s="62"/>
      <c r="AGZ53" s="62"/>
      <c r="AHA53" s="62"/>
      <c r="AHB53" s="62"/>
      <c r="AHC53" s="62"/>
      <c r="AHD53" s="62"/>
      <c r="AHE53" s="62"/>
      <c r="AHF53" s="62"/>
      <c r="AHG53" s="62"/>
      <c r="AHH53" s="62"/>
      <c r="AHI53" s="62"/>
      <c r="AHJ53" s="62"/>
      <c r="AHK53" s="62"/>
      <c r="AHL53" s="62"/>
      <c r="AHM53" s="62"/>
      <c r="AHN53" s="62"/>
      <c r="AHO53" s="62"/>
      <c r="AHP53" s="62"/>
      <c r="AHQ53" s="62"/>
      <c r="AHR53" s="62"/>
      <c r="AHS53" s="62"/>
      <c r="AHT53" s="62"/>
      <c r="AHU53" s="62"/>
      <c r="AHV53" s="62"/>
      <c r="AHW53" s="62"/>
      <c r="AHX53" s="62"/>
      <c r="AHY53" s="62"/>
      <c r="AHZ53" s="62"/>
      <c r="AIA53" s="62"/>
      <c r="AIB53" s="62"/>
      <c r="AIC53" s="62"/>
      <c r="AID53" s="62"/>
      <c r="AIE53" s="62"/>
      <c r="AIF53" s="62"/>
      <c r="AIG53" s="62"/>
      <c r="AIH53" s="62"/>
      <c r="AII53" s="62"/>
      <c r="AIJ53" s="62"/>
      <c r="AIK53" s="62"/>
      <c r="AIL53" s="62"/>
      <c r="AIM53" s="62"/>
      <c r="AIN53" s="62"/>
      <c r="AIO53" s="62"/>
      <c r="AIP53" s="62"/>
      <c r="AIQ53" s="62"/>
      <c r="AIR53" s="62"/>
      <c r="AIS53" s="62"/>
      <c r="AIT53" s="62"/>
      <c r="AIU53" s="62"/>
      <c r="AIV53" s="62"/>
      <c r="AIW53" s="62"/>
      <c r="AIX53" s="62"/>
      <c r="AIY53" s="62"/>
      <c r="AIZ53" s="62"/>
      <c r="AJA53" s="62"/>
      <c r="AJB53" s="62"/>
      <c r="AJC53" s="62"/>
      <c r="AJD53" s="62"/>
      <c r="AJE53" s="62"/>
      <c r="AJF53" s="62"/>
      <c r="AJG53" s="62"/>
      <c r="AJH53" s="62"/>
      <c r="AJI53" s="62"/>
      <c r="AJJ53" s="62"/>
      <c r="AJK53" s="62"/>
      <c r="AJL53" s="62"/>
      <c r="AJM53" s="62"/>
      <c r="AJN53" s="62"/>
      <c r="AJO53" s="62"/>
      <c r="AJP53" s="62"/>
      <c r="AJQ53" s="62"/>
      <c r="AJR53" s="62"/>
      <c r="AJS53" s="62"/>
      <c r="AJT53" s="62"/>
      <c r="AJU53" s="62"/>
      <c r="AJV53" s="62"/>
      <c r="AJW53" s="62"/>
      <c r="AJX53" s="62"/>
      <c r="AJY53" s="62"/>
      <c r="AJZ53" s="62"/>
      <c r="AKA53" s="62"/>
      <c r="AKB53" s="62"/>
      <c r="AKC53" s="62"/>
      <c r="AKD53" s="62"/>
      <c r="AKE53" s="62"/>
      <c r="AKF53" s="62"/>
      <c r="AKG53" s="62"/>
      <c r="AKH53" s="62"/>
      <c r="AKI53" s="62"/>
      <c r="AKJ53" s="62"/>
      <c r="AKK53" s="62"/>
      <c r="AKL53" s="62"/>
      <c r="AKM53" s="62"/>
      <c r="AKN53" s="62"/>
      <c r="AKO53" s="62"/>
      <c r="AKP53" s="62"/>
      <c r="AKQ53" s="62"/>
      <c r="AKR53" s="62"/>
      <c r="AKS53" s="62"/>
      <c r="AKT53" s="62"/>
      <c r="AKU53" s="62"/>
      <c r="AKV53" s="62"/>
      <c r="AKW53" s="62"/>
      <c r="AKX53" s="62"/>
      <c r="AKY53" s="62"/>
      <c r="AKZ53" s="62"/>
      <c r="ALA53" s="62"/>
      <c r="ALB53" s="62"/>
      <c r="ALC53" s="62"/>
      <c r="ALD53" s="62"/>
      <c r="ALE53" s="62"/>
      <c r="ALF53" s="62"/>
      <c r="ALG53" s="62"/>
      <c r="ALH53" s="62"/>
      <c r="ALI53" s="62"/>
      <c r="ALJ53" s="62"/>
      <c r="ALK53" s="62"/>
      <c r="ALL53" s="62"/>
      <c r="ALM53" s="62"/>
      <c r="ALN53" s="62"/>
      <c r="ALO53" s="62"/>
      <c r="ALP53" s="62"/>
      <c r="ALQ53" s="62"/>
      <c r="ALR53" s="62"/>
      <c r="ALS53" s="62"/>
      <c r="ALT53" s="62"/>
      <c r="ALU53" s="62"/>
      <c r="ALV53" s="62"/>
      <c r="ALW53" s="62"/>
      <c r="ALX53" s="62"/>
      <c r="ALY53" s="62"/>
      <c r="ALZ53" s="62"/>
      <c r="AMA53" s="62"/>
      <c r="AMB53" s="62"/>
      <c r="AMC53" s="62"/>
      <c r="AMD53" s="62"/>
      <c r="AME53" s="62"/>
      <c r="AMF53" s="62"/>
      <c r="AMG53" s="62"/>
      <c r="AMH53" s="62"/>
      <c r="AMI53" s="62"/>
      <c r="AMJ53" s="62"/>
      <c r="AMK53" s="62"/>
      <c r="AML53" s="62"/>
      <c r="AMM53" s="62"/>
      <c r="AMN53" s="62"/>
      <c r="AMO53" s="62"/>
      <c r="AMP53" s="62"/>
      <c r="AMQ53" s="62"/>
      <c r="AMR53" s="62"/>
      <c r="AMS53" s="62"/>
      <c r="AMT53" s="62"/>
      <c r="AMU53" s="62"/>
      <c r="AMV53" s="62"/>
      <c r="AMW53" s="62"/>
      <c r="AMX53" s="62"/>
      <c r="AMY53" s="62"/>
      <c r="AMZ53" s="62"/>
      <c r="ANA53" s="62"/>
      <c r="ANB53" s="62"/>
      <c r="ANC53" s="62"/>
      <c r="AND53" s="62"/>
      <c r="ANE53" s="62"/>
      <c r="ANF53" s="62"/>
      <c r="ANG53" s="62"/>
      <c r="ANH53" s="62"/>
      <c r="ANI53" s="62"/>
      <c r="ANJ53" s="62"/>
      <c r="ANK53" s="62"/>
      <c r="ANL53" s="62"/>
      <c r="ANM53" s="62"/>
      <c r="ANN53" s="62"/>
      <c r="ANO53" s="62"/>
      <c r="ANP53" s="62"/>
      <c r="ANQ53" s="62"/>
      <c r="ANR53" s="62"/>
      <c r="ANS53" s="62"/>
      <c r="ANT53" s="62"/>
      <c r="ANU53" s="62"/>
      <c r="ANV53" s="62"/>
      <c r="ANW53" s="62"/>
      <c r="ANX53" s="62"/>
      <c r="ANY53" s="62"/>
      <c r="ANZ53" s="62"/>
      <c r="AOA53" s="62"/>
      <c r="AOB53" s="62"/>
      <c r="AOC53" s="62"/>
      <c r="AOD53" s="62"/>
      <c r="AOE53" s="62"/>
      <c r="AOF53" s="62"/>
      <c r="AOG53" s="62"/>
      <c r="AOH53" s="62"/>
      <c r="AOI53" s="62"/>
      <c r="AOJ53" s="62"/>
      <c r="AOK53" s="62"/>
      <c r="AOL53" s="62"/>
      <c r="AOM53" s="62"/>
      <c r="AON53" s="62"/>
      <c r="AOO53" s="62"/>
      <c r="AOP53" s="62"/>
      <c r="AOQ53" s="62"/>
      <c r="AOR53" s="62"/>
      <c r="AOS53" s="62"/>
      <c r="AOT53" s="62"/>
      <c r="AOU53" s="62"/>
      <c r="AOV53" s="62"/>
    </row>
    <row r="54" spans="1:1088" ht="18" customHeight="1" x14ac:dyDescent="0.25">
      <c r="B54" s="109"/>
      <c r="C54" s="73">
        <v>1</v>
      </c>
      <c r="D54" s="110" t="s">
        <v>144</v>
      </c>
      <c r="E54" s="73">
        <v>350</v>
      </c>
      <c r="F54" s="73">
        <v>1</v>
      </c>
      <c r="G54" s="73">
        <f t="shared" si="3"/>
        <v>350</v>
      </c>
      <c r="I54" s="73">
        <v>1</v>
      </c>
      <c r="J54" s="110" t="s">
        <v>47</v>
      </c>
      <c r="K54" s="73">
        <v>1500</v>
      </c>
      <c r="L54" s="73">
        <v>1</v>
      </c>
      <c r="M54" s="73">
        <f t="shared" ref="M54:M55" si="9">K54*L54</f>
        <v>1500</v>
      </c>
    </row>
    <row r="55" spans="1:1088" x14ac:dyDescent="0.25">
      <c r="B55" s="109"/>
      <c r="C55" s="73">
        <v>2</v>
      </c>
      <c r="D55" s="110" t="s">
        <v>145</v>
      </c>
      <c r="E55" s="73">
        <v>140</v>
      </c>
      <c r="F55" s="73">
        <v>4</v>
      </c>
      <c r="G55" s="73">
        <f t="shared" si="3"/>
        <v>560</v>
      </c>
      <c r="I55" s="73">
        <v>2</v>
      </c>
      <c r="J55" s="48" t="s">
        <v>40</v>
      </c>
      <c r="K55" s="73">
        <v>400</v>
      </c>
      <c r="L55" s="73">
        <v>1</v>
      </c>
      <c r="M55" s="73">
        <f t="shared" si="9"/>
        <v>400</v>
      </c>
    </row>
    <row r="56" spans="1:1088" ht="30" x14ac:dyDescent="0.25">
      <c r="B56" s="109"/>
      <c r="C56" s="73">
        <v>3</v>
      </c>
      <c r="D56" s="74" t="s">
        <v>148</v>
      </c>
      <c r="E56" s="73">
        <v>3500</v>
      </c>
      <c r="F56" s="73">
        <v>1</v>
      </c>
      <c r="G56" s="73">
        <f t="shared" si="3"/>
        <v>3500</v>
      </c>
      <c r="I56" s="73"/>
      <c r="J56" s="110"/>
      <c r="K56" s="73"/>
      <c r="L56" s="73"/>
      <c r="M56" s="73"/>
    </row>
    <row r="57" spans="1:1088" ht="30" x14ac:dyDescent="0.25">
      <c r="B57" s="109"/>
      <c r="C57" s="73">
        <v>4</v>
      </c>
      <c r="D57" s="74" t="s">
        <v>149</v>
      </c>
      <c r="E57" s="73">
        <v>750</v>
      </c>
      <c r="F57" s="73">
        <v>1</v>
      </c>
      <c r="G57" s="73">
        <f t="shared" si="3"/>
        <v>750</v>
      </c>
      <c r="I57" s="73"/>
      <c r="J57" s="110"/>
      <c r="K57" s="73"/>
      <c r="L57" s="73"/>
      <c r="M57" s="73"/>
    </row>
    <row r="58" spans="1:1088" x14ac:dyDescent="0.25">
      <c r="B58" s="109"/>
      <c r="C58" s="73">
        <v>5</v>
      </c>
      <c r="D58" s="110" t="s">
        <v>63</v>
      </c>
      <c r="E58" s="73">
        <v>120</v>
      </c>
      <c r="F58" s="73">
        <v>1</v>
      </c>
      <c r="G58" s="73">
        <f t="shared" ref="G58" si="10">E58*F58</f>
        <v>120</v>
      </c>
      <c r="I58" s="73"/>
      <c r="J58" s="110"/>
      <c r="K58" s="73"/>
      <c r="L58" s="73"/>
      <c r="M58" s="73"/>
    </row>
    <row r="59" spans="1:1088" x14ac:dyDescent="0.25">
      <c r="B59" s="109"/>
      <c r="C59" s="42">
        <v>6</v>
      </c>
      <c r="D59" s="112" t="s">
        <v>62</v>
      </c>
      <c r="E59" s="42">
        <v>85</v>
      </c>
      <c r="F59" s="111">
        <v>1</v>
      </c>
      <c r="G59" s="111">
        <f t="shared" ref="G59" si="11">E59*F59</f>
        <v>85</v>
      </c>
      <c r="I59" s="73"/>
      <c r="J59" s="110"/>
      <c r="K59" s="73"/>
      <c r="L59" s="73"/>
      <c r="M59" s="73"/>
    </row>
    <row r="60" spans="1:1088" x14ac:dyDescent="0.25">
      <c r="B60" s="109"/>
      <c r="C60" s="73">
        <v>7</v>
      </c>
      <c r="D60" s="45" t="s">
        <v>41</v>
      </c>
      <c r="E60" s="46">
        <v>35</v>
      </c>
      <c r="F60" s="46">
        <v>1</v>
      </c>
      <c r="G60" s="73">
        <f t="shared" si="3"/>
        <v>35</v>
      </c>
      <c r="I60" s="73"/>
      <c r="J60" s="110"/>
      <c r="K60" s="73"/>
      <c r="L60" s="73"/>
      <c r="M60" s="73">
        <f t="shared" si="1"/>
        <v>0</v>
      </c>
    </row>
    <row r="61" spans="1:1088" x14ac:dyDescent="0.25">
      <c r="B61" s="109"/>
      <c r="C61" s="42">
        <v>8</v>
      </c>
      <c r="D61" s="45" t="s">
        <v>43</v>
      </c>
      <c r="E61" s="46">
        <v>30</v>
      </c>
      <c r="F61" s="46">
        <v>1</v>
      </c>
      <c r="G61" s="73">
        <f t="shared" si="3"/>
        <v>30</v>
      </c>
      <c r="I61" s="73"/>
      <c r="J61" s="110"/>
      <c r="K61" s="73"/>
      <c r="L61" s="73"/>
      <c r="M61" s="73">
        <f t="shared" si="1"/>
        <v>0</v>
      </c>
    </row>
    <row r="62" spans="1:1088" s="108" customFormat="1" ht="36.6" customHeight="1" x14ac:dyDescent="0.25">
      <c r="A62" s="62"/>
      <c r="B62" s="231" t="s">
        <v>143</v>
      </c>
      <c r="C62" s="232"/>
      <c r="D62" s="232"/>
      <c r="E62" s="232"/>
      <c r="F62" s="232"/>
      <c r="G62" s="232"/>
      <c r="H62" s="232"/>
      <c r="I62" s="232"/>
      <c r="J62" s="232"/>
      <c r="K62" s="232"/>
      <c r="L62" s="232"/>
      <c r="M62" s="233"/>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62"/>
      <c r="DN62" s="62"/>
      <c r="DO62" s="62"/>
      <c r="DP62" s="62"/>
      <c r="DQ62" s="62"/>
      <c r="DR62" s="62"/>
      <c r="DS62" s="62"/>
      <c r="DT62" s="62"/>
      <c r="DU62" s="62"/>
      <c r="DV62" s="62"/>
      <c r="DW62" s="62"/>
      <c r="DX62" s="62"/>
      <c r="DY62" s="62"/>
      <c r="DZ62" s="62"/>
      <c r="EA62" s="62"/>
      <c r="EB62" s="62"/>
      <c r="EC62" s="62"/>
      <c r="ED62" s="62"/>
      <c r="EE62" s="62"/>
      <c r="EF62" s="62"/>
      <c r="EG62" s="62"/>
      <c r="EH62" s="62"/>
      <c r="EI62" s="62"/>
      <c r="EJ62" s="62"/>
      <c r="EK62" s="62"/>
      <c r="EL62" s="62"/>
      <c r="EM62" s="62"/>
      <c r="EN62" s="62"/>
      <c r="EO62" s="62"/>
      <c r="EP62" s="62"/>
      <c r="EQ62" s="62"/>
      <c r="ER62" s="62"/>
      <c r="ES62" s="62"/>
      <c r="ET62" s="62"/>
      <c r="EU62" s="62"/>
      <c r="EV62" s="62"/>
      <c r="EW62" s="62"/>
      <c r="EX62" s="62"/>
      <c r="EY62" s="62"/>
      <c r="EZ62" s="62"/>
      <c r="FA62" s="62"/>
      <c r="FB62" s="62"/>
      <c r="FC62" s="62"/>
      <c r="FD62" s="62"/>
      <c r="FE62" s="62"/>
      <c r="FF62" s="62"/>
      <c r="FG62" s="62"/>
      <c r="FH62" s="62"/>
      <c r="FI62" s="62"/>
      <c r="FJ62" s="62"/>
      <c r="FK62" s="62"/>
      <c r="FL62" s="62"/>
      <c r="FM62" s="62"/>
      <c r="FN62" s="62"/>
      <c r="FO62" s="62"/>
      <c r="FP62" s="62"/>
      <c r="FQ62" s="62"/>
      <c r="FR62" s="62"/>
      <c r="FS62" s="62"/>
      <c r="FT62" s="62"/>
      <c r="FU62" s="62"/>
      <c r="FV62" s="62"/>
      <c r="FW62" s="62"/>
      <c r="FX62" s="62"/>
      <c r="FY62" s="62"/>
      <c r="FZ62" s="62"/>
      <c r="GA62" s="62"/>
      <c r="GB62" s="62"/>
      <c r="GC62" s="62"/>
      <c r="GD62" s="62"/>
      <c r="GE62" s="62"/>
      <c r="GF62" s="62"/>
      <c r="GG62" s="62"/>
      <c r="GH62" s="62"/>
      <c r="GI62" s="62"/>
      <c r="GJ62" s="62"/>
      <c r="GK62" s="62"/>
      <c r="GL62" s="62"/>
      <c r="GM62" s="62"/>
      <c r="GN62" s="62"/>
      <c r="GO62" s="62"/>
      <c r="GP62" s="62"/>
      <c r="GQ62" s="62"/>
      <c r="GR62" s="62"/>
      <c r="GS62" s="62"/>
      <c r="GT62" s="62"/>
      <c r="GU62" s="62"/>
      <c r="GV62" s="62"/>
      <c r="GW62" s="62"/>
      <c r="GX62" s="62"/>
      <c r="GY62" s="62"/>
      <c r="GZ62" s="62"/>
      <c r="HA62" s="62"/>
      <c r="HB62" s="62"/>
      <c r="HC62" s="62"/>
      <c r="HD62" s="62"/>
      <c r="HE62" s="62"/>
      <c r="HF62" s="62"/>
      <c r="HG62" s="62"/>
      <c r="HH62" s="62"/>
      <c r="HI62" s="62"/>
      <c r="HJ62" s="62"/>
      <c r="HK62" s="62"/>
      <c r="HL62" s="62"/>
      <c r="HM62" s="62"/>
      <c r="HN62" s="62"/>
      <c r="HO62" s="62"/>
      <c r="HP62" s="62"/>
      <c r="HQ62" s="62"/>
      <c r="HR62" s="62"/>
      <c r="HS62" s="62"/>
      <c r="HT62" s="62"/>
      <c r="HU62" s="62"/>
      <c r="HV62" s="62"/>
      <c r="HW62" s="62"/>
      <c r="HX62" s="62"/>
      <c r="HY62" s="62"/>
      <c r="HZ62" s="62"/>
      <c r="IA62" s="62"/>
      <c r="IB62" s="62"/>
      <c r="IC62" s="62"/>
      <c r="ID62" s="62"/>
      <c r="IE62" s="62"/>
      <c r="IF62" s="62"/>
      <c r="IG62" s="62"/>
      <c r="IH62" s="62"/>
      <c r="II62" s="62"/>
      <c r="IJ62" s="62"/>
      <c r="IK62" s="62"/>
      <c r="IL62" s="62"/>
      <c r="IM62" s="62"/>
      <c r="IN62" s="62"/>
      <c r="IO62" s="62"/>
      <c r="IP62" s="62"/>
      <c r="IQ62" s="62"/>
      <c r="IR62" s="62"/>
      <c r="IS62" s="62"/>
      <c r="IT62" s="62"/>
      <c r="IU62" s="62"/>
      <c r="IV62" s="62"/>
      <c r="IW62" s="62"/>
      <c r="IX62" s="62"/>
      <c r="IY62" s="62"/>
      <c r="IZ62" s="62"/>
      <c r="JA62" s="62"/>
      <c r="JB62" s="62"/>
      <c r="JC62" s="62"/>
      <c r="JD62" s="62"/>
      <c r="JE62" s="62"/>
      <c r="JF62" s="62"/>
      <c r="JG62" s="62"/>
      <c r="JH62" s="62"/>
      <c r="JI62" s="62"/>
      <c r="JJ62" s="62"/>
      <c r="JK62" s="62"/>
      <c r="JL62" s="62"/>
      <c r="JM62" s="62"/>
      <c r="JN62" s="62"/>
      <c r="JO62" s="62"/>
      <c r="JP62" s="62"/>
      <c r="JQ62" s="62"/>
      <c r="JR62" s="62"/>
      <c r="JS62" s="62"/>
      <c r="JT62" s="62"/>
      <c r="JU62" s="62"/>
      <c r="JV62" s="62"/>
      <c r="JW62" s="62"/>
      <c r="JX62" s="62"/>
      <c r="JY62" s="62"/>
      <c r="JZ62" s="62"/>
      <c r="KA62" s="62"/>
      <c r="KB62" s="62"/>
      <c r="KC62" s="62"/>
      <c r="KD62" s="62"/>
      <c r="KE62" s="62"/>
      <c r="KF62" s="62"/>
      <c r="KG62" s="62"/>
      <c r="KH62" s="62"/>
      <c r="KI62" s="62"/>
      <c r="KJ62" s="62"/>
      <c r="KK62" s="62"/>
      <c r="KL62" s="62"/>
      <c r="KM62" s="62"/>
      <c r="KN62" s="62"/>
      <c r="KO62" s="62"/>
      <c r="KP62" s="62"/>
      <c r="KQ62" s="62"/>
      <c r="KR62" s="62"/>
      <c r="KS62" s="62"/>
      <c r="KT62" s="62"/>
      <c r="KU62" s="62"/>
      <c r="KV62" s="62"/>
      <c r="KW62" s="62"/>
      <c r="KX62" s="62"/>
      <c r="KY62" s="62"/>
      <c r="KZ62" s="62"/>
      <c r="LA62" s="62"/>
      <c r="LB62" s="62"/>
      <c r="LC62" s="62"/>
      <c r="LD62" s="62"/>
      <c r="LE62" s="62"/>
      <c r="LF62" s="62"/>
      <c r="LG62" s="62"/>
      <c r="LH62" s="62"/>
      <c r="LI62" s="62"/>
      <c r="LJ62" s="62"/>
      <c r="LK62" s="62"/>
      <c r="LL62" s="62"/>
      <c r="LM62" s="62"/>
      <c r="LN62" s="62"/>
      <c r="LO62" s="62"/>
      <c r="LP62" s="62"/>
      <c r="LQ62" s="62"/>
      <c r="LR62" s="62"/>
      <c r="LS62" s="62"/>
      <c r="LT62" s="62"/>
      <c r="LU62" s="62"/>
      <c r="LV62" s="62"/>
      <c r="LW62" s="62"/>
      <c r="LX62" s="62"/>
      <c r="LY62" s="62"/>
      <c r="LZ62" s="62"/>
      <c r="MA62" s="62"/>
      <c r="MB62" s="62"/>
      <c r="MC62" s="62"/>
      <c r="MD62" s="62"/>
      <c r="ME62" s="62"/>
      <c r="MF62" s="62"/>
      <c r="MG62" s="62"/>
      <c r="MH62" s="62"/>
      <c r="MI62" s="62"/>
      <c r="MJ62" s="62"/>
      <c r="MK62" s="62"/>
      <c r="ML62" s="62"/>
      <c r="MM62" s="62"/>
      <c r="MN62" s="62"/>
      <c r="MO62" s="62"/>
      <c r="MP62" s="62"/>
      <c r="MQ62" s="62"/>
      <c r="MR62" s="62"/>
      <c r="MS62" s="62"/>
      <c r="MT62" s="62"/>
      <c r="MU62" s="62"/>
      <c r="MV62" s="62"/>
      <c r="MW62" s="62"/>
      <c r="MX62" s="62"/>
      <c r="MY62" s="62"/>
      <c r="MZ62" s="62"/>
      <c r="NA62" s="62"/>
      <c r="NB62" s="62"/>
      <c r="NC62" s="62"/>
      <c r="ND62" s="62"/>
      <c r="NE62" s="62"/>
      <c r="NF62" s="62"/>
      <c r="NG62" s="62"/>
      <c r="NH62" s="62"/>
      <c r="NI62" s="62"/>
      <c r="NJ62" s="62"/>
      <c r="NK62" s="62"/>
      <c r="NL62" s="62"/>
      <c r="NM62" s="62"/>
      <c r="NN62" s="62"/>
      <c r="NO62" s="62"/>
      <c r="NP62" s="62"/>
      <c r="NQ62" s="62"/>
      <c r="NR62" s="62"/>
      <c r="NS62" s="62"/>
      <c r="NT62" s="62"/>
      <c r="NU62" s="62"/>
      <c r="NV62" s="62"/>
      <c r="NW62" s="62"/>
      <c r="NX62" s="62"/>
      <c r="NY62" s="62"/>
      <c r="NZ62" s="62"/>
      <c r="OA62" s="62"/>
      <c r="OB62" s="62"/>
      <c r="OC62" s="62"/>
      <c r="OD62" s="62"/>
      <c r="OE62" s="62"/>
      <c r="OF62" s="62"/>
      <c r="OG62" s="62"/>
      <c r="OH62" s="62"/>
      <c r="OI62" s="62"/>
      <c r="OJ62" s="62"/>
      <c r="OK62" s="62"/>
      <c r="OL62" s="62"/>
      <c r="OM62" s="62"/>
      <c r="ON62" s="62"/>
      <c r="OO62" s="62"/>
      <c r="OP62" s="62"/>
      <c r="OQ62" s="62"/>
      <c r="OR62" s="62"/>
      <c r="OS62" s="62"/>
      <c r="OT62" s="62"/>
      <c r="OU62" s="62"/>
      <c r="OV62" s="62"/>
      <c r="OW62" s="62"/>
      <c r="OX62" s="62"/>
      <c r="OY62" s="62"/>
      <c r="OZ62" s="62"/>
      <c r="PA62" s="62"/>
      <c r="PB62" s="62"/>
      <c r="PC62" s="62"/>
      <c r="PD62" s="62"/>
      <c r="PE62" s="62"/>
      <c r="PF62" s="62"/>
      <c r="PG62" s="62"/>
      <c r="PH62" s="62"/>
      <c r="PI62" s="62"/>
      <c r="PJ62" s="62"/>
      <c r="PK62" s="62"/>
      <c r="PL62" s="62"/>
      <c r="PM62" s="62"/>
      <c r="PN62" s="62"/>
      <c r="PO62" s="62"/>
      <c r="PP62" s="62"/>
      <c r="PQ62" s="62"/>
      <c r="PR62" s="62"/>
      <c r="PS62" s="62"/>
      <c r="PT62" s="62"/>
      <c r="PU62" s="62"/>
      <c r="PV62" s="62"/>
      <c r="PW62" s="62"/>
      <c r="PX62" s="62"/>
      <c r="PY62" s="62"/>
      <c r="PZ62" s="62"/>
      <c r="QA62" s="62"/>
      <c r="QB62" s="62"/>
      <c r="QC62" s="62"/>
      <c r="QD62" s="62"/>
      <c r="QE62" s="62"/>
      <c r="QF62" s="62"/>
      <c r="QG62" s="62"/>
      <c r="QH62" s="62"/>
      <c r="QI62" s="62"/>
      <c r="QJ62" s="62"/>
      <c r="QK62" s="62"/>
      <c r="QL62" s="62"/>
      <c r="QM62" s="62"/>
      <c r="QN62" s="62"/>
      <c r="QO62" s="62"/>
      <c r="QP62" s="62"/>
      <c r="QQ62" s="62"/>
      <c r="QR62" s="62"/>
      <c r="QS62" s="62"/>
      <c r="QT62" s="62"/>
      <c r="QU62" s="62"/>
      <c r="QV62" s="62"/>
      <c r="QW62" s="62"/>
      <c r="QX62" s="62"/>
      <c r="QY62" s="62"/>
      <c r="QZ62" s="62"/>
      <c r="RA62" s="62"/>
      <c r="RB62" s="62"/>
      <c r="RC62" s="62"/>
      <c r="RD62" s="62"/>
      <c r="RE62" s="62"/>
      <c r="RF62" s="62"/>
      <c r="RG62" s="62"/>
      <c r="RH62" s="62"/>
      <c r="RI62" s="62"/>
      <c r="RJ62" s="62"/>
      <c r="RK62" s="62"/>
      <c r="RL62" s="62"/>
      <c r="RM62" s="62"/>
      <c r="RN62" s="62"/>
      <c r="RO62" s="62"/>
      <c r="RP62" s="62"/>
      <c r="RQ62" s="62"/>
      <c r="RR62" s="62"/>
      <c r="RS62" s="62"/>
      <c r="RT62" s="62"/>
      <c r="RU62" s="62"/>
      <c r="RV62" s="62"/>
      <c r="RW62" s="62"/>
      <c r="RX62" s="62"/>
      <c r="RY62" s="62"/>
      <c r="RZ62" s="62"/>
      <c r="SA62" s="62"/>
      <c r="SB62" s="62"/>
      <c r="SC62" s="62"/>
      <c r="SD62" s="62"/>
      <c r="SE62" s="62"/>
      <c r="SF62" s="62"/>
      <c r="SG62" s="62"/>
      <c r="SH62" s="62"/>
      <c r="SI62" s="62"/>
      <c r="SJ62" s="62"/>
      <c r="SK62" s="62"/>
      <c r="SL62" s="62"/>
      <c r="SM62" s="62"/>
      <c r="SN62" s="62"/>
      <c r="SO62" s="62"/>
      <c r="SP62" s="62"/>
      <c r="SQ62" s="62"/>
      <c r="SR62" s="62"/>
      <c r="SS62" s="62"/>
      <c r="ST62" s="62"/>
      <c r="SU62" s="62"/>
      <c r="SV62" s="62"/>
      <c r="SW62" s="62"/>
      <c r="SX62" s="62"/>
      <c r="SY62" s="62"/>
      <c r="SZ62" s="62"/>
      <c r="TA62" s="62"/>
      <c r="TB62" s="62"/>
      <c r="TC62" s="62"/>
      <c r="TD62" s="62"/>
      <c r="TE62" s="62"/>
      <c r="TF62" s="62"/>
      <c r="TG62" s="62"/>
      <c r="TH62" s="62"/>
      <c r="TI62" s="62"/>
      <c r="TJ62" s="62"/>
      <c r="TK62" s="62"/>
      <c r="TL62" s="62"/>
      <c r="TM62" s="62"/>
      <c r="TN62" s="62"/>
      <c r="TO62" s="62"/>
      <c r="TP62" s="62"/>
      <c r="TQ62" s="62"/>
      <c r="TR62" s="62"/>
      <c r="TS62" s="62"/>
      <c r="TT62" s="62"/>
      <c r="TU62" s="62"/>
      <c r="TV62" s="62"/>
      <c r="TW62" s="62"/>
      <c r="TX62" s="62"/>
      <c r="TY62" s="62"/>
      <c r="TZ62" s="62"/>
      <c r="UA62" s="62"/>
      <c r="UB62" s="62"/>
      <c r="UC62" s="62"/>
      <c r="UD62" s="62"/>
      <c r="UE62" s="62"/>
      <c r="UF62" s="62"/>
      <c r="UG62" s="62"/>
      <c r="UH62" s="62"/>
      <c r="UI62" s="62"/>
      <c r="UJ62" s="62"/>
      <c r="UK62" s="62"/>
      <c r="UL62" s="62"/>
      <c r="UM62" s="62"/>
      <c r="UN62" s="62"/>
      <c r="UO62" s="62"/>
      <c r="UP62" s="62"/>
      <c r="UQ62" s="62"/>
      <c r="UR62" s="62"/>
      <c r="US62" s="62"/>
      <c r="UT62" s="62"/>
      <c r="UU62" s="62"/>
      <c r="UV62" s="62"/>
      <c r="UW62" s="62"/>
      <c r="UX62" s="62"/>
      <c r="UY62" s="62"/>
      <c r="UZ62" s="62"/>
      <c r="VA62" s="62"/>
      <c r="VB62" s="62"/>
      <c r="VC62" s="62"/>
      <c r="VD62" s="62"/>
      <c r="VE62" s="62"/>
      <c r="VF62" s="62"/>
      <c r="VG62" s="62"/>
      <c r="VH62" s="62"/>
      <c r="VI62" s="62"/>
      <c r="VJ62" s="62"/>
      <c r="VK62" s="62"/>
      <c r="VL62" s="62"/>
      <c r="VM62" s="62"/>
      <c r="VN62" s="62"/>
      <c r="VO62" s="62"/>
      <c r="VP62" s="62"/>
      <c r="VQ62" s="62"/>
      <c r="VR62" s="62"/>
      <c r="VS62" s="62"/>
      <c r="VT62" s="62"/>
      <c r="VU62" s="62"/>
      <c r="VV62" s="62"/>
      <c r="VW62" s="62"/>
      <c r="VX62" s="62"/>
      <c r="VY62" s="62"/>
      <c r="VZ62" s="62"/>
      <c r="WA62" s="62"/>
      <c r="WB62" s="62"/>
      <c r="WC62" s="62"/>
      <c r="WD62" s="62"/>
      <c r="WE62" s="62"/>
      <c r="WF62" s="62"/>
      <c r="WG62" s="62"/>
      <c r="WH62" s="62"/>
      <c r="WI62" s="62"/>
      <c r="WJ62" s="62"/>
      <c r="WK62" s="62"/>
      <c r="WL62" s="62"/>
      <c r="WM62" s="62"/>
      <c r="WN62" s="62"/>
      <c r="WO62" s="62"/>
      <c r="WP62" s="62"/>
      <c r="WQ62" s="62"/>
      <c r="WR62" s="62"/>
      <c r="WS62" s="62"/>
      <c r="WT62" s="62"/>
      <c r="WU62" s="62"/>
      <c r="WV62" s="62"/>
      <c r="WW62" s="62"/>
      <c r="WX62" s="62"/>
      <c r="WY62" s="62"/>
      <c r="WZ62" s="62"/>
      <c r="XA62" s="62"/>
      <c r="XB62" s="62"/>
      <c r="XC62" s="62"/>
      <c r="XD62" s="62"/>
      <c r="XE62" s="62"/>
      <c r="XF62" s="62"/>
      <c r="XG62" s="62"/>
      <c r="XH62" s="62"/>
      <c r="XI62" s="62"/>
      <c r="XJ62" s="62"/>
      <c r="XK62" s="62"/>
      <c r="XL62" s="62"/>
      <c r="XM62" s="62"/>
      <c r="XN62" s="62"/>
      <c r="XO62" s="62"/>
      <c r="XP62" s="62"/>
      <c r="XQ62" s="62"/>
      <c r="XR62" s="62"/>
      <c r="XS62" s="62"/>
      <c r="XT62" s="62"/>
      <c r="XU62" s="62"/>
      <c r="XV62" s="62"/>
      <c r="XW62" s="62"/>
      <c r="XX62" s="62"/>
      <c r="XY62" s="62"/>
      <c r="XZ62" s="62"/>
      <c r="YA62" s="62"/>
      <c r="YB62" s="62"/>
      <c r="YC62" s="62"/>
      <c r="YD62" s="62"/>
      <c r="YE62" s="62"/>
      <c r="YF62" s="62"/>
      <c r="YG62" s="62"/>
      <c r="YH62" s="62"/>
      <c r="YI62" s="62"/>
      <c r="YJ62" s="62"/>
      <c r="YK62" s="62"/>
      <c r="YL62" s="62"/>
      <c r="YM62" s="62"/>
      <c r="YN62" s="62"/>
      <c r="YO62" s="62"/>
      <c r="YP62" s="62"/>
      <c r="YQ62" s="62"/>
      <c r="YR62" s="62"/>
      <c r="YS62" s="62"/>
      <c r="YT62" s="62"/>
      <c r="YU62" s="62"/>
      <c r="YV62" s="62"/>
      <c r="YW62" s="62"/>
      <c r="YX62" s="62"/>
      <c r="YY62" s="62"/>
      <c r="YZ62" s="62"/>
      <c r="ZA62" s="62"/>
      <c r="ZB62" s="62"/>
      <c r="ZC62" s="62"/>
      <c r="ZD62" s="62"/>
      <c r="ZE62" s="62"/>
      <c r="ZF62" s="62"/>
      <c r="ZG62" s="62"/>
      <c r="ZH62" s="62"/>
      <c r="ZI62" s="62"/>
      <c r="ZJ62" s="62"/>
      <c r="ZK62" s="62"/>
      <c r="ZL62" s="62"/>
      <c r="ZM62" s="62"/>
      <c r="ZN62" s="62"/>
      <c r="ZO62" s="62"/>
      <c r="ZP62" s="62"/>
      <c r="ZQ62" s="62"/>
      <c r="ZR62" s="62"/>
      <c r="ZS62" s="62"/>
      <c r="ZT62" s="62"/>
      <c r="ZU62" s="62"/>
      <c r="ZV62" s="62"/>
      <c r="ZW62" s="62"/>
      <c r="ZX62" s="62"/>
      <c r="ZY62" s="62"/>
      <c r="ZZ62" s="62"/>
      <c r="AAA62" s="62"/>
      <c r="AAB62" s="62"/>
      <c r="AAC62" s="62"/>
      <c r="AAD62" s="62"/>
      <c r="AAE62" s="62"/>
      <c r="AAF62" s="62"/>
      <c r="AAG62" s="62"/>
      <c r="AAH62" s="62"/>
      <c r="AAI62" s="62"/>
      <c r="AAJ62" s="62"/>
      <c r="AAK62" s="62"/>
      <c r="AAL62" s="62"/>
      <c r="AAM62" s="62"/>
      <c r="AAN62" s="62"/>
      <c r="AAO62" s="62"/>
      <c r="AAP62" s="62"/>
      <c r="AAQ62" s="62"/>
      <c r="AAR62" s="62"/>
      <c r="AAS62" s="62"/>
      <c r="AAT62" s="62"/>
      <c r="AAU62" s="62"/>
      <c r="AAV62" s="62"/>
      <c r="AAW62" s="62"/>
      <c r="AAX62" s="62"/>
      <c r="AAY62" s="62"/>
      <c r="AAZ62" s="62"/>
      <c r="ABA62" s="62"/>
      <c r="ABB62" s="62"/>
      <c r="ABC62" s="62"/>
      <c r="ABD62" s="62"/>
      <c r="ABE62" s="62"/>
      <c r="ABF62" s="62"/>
      <c r="ABG62" s="62"/>
      <c r="ABH62" s="62"/>
      <c r="ABI62" s="62"/>
      <c r="ABJ62" s="62"/>
      <c r="ABK62" s="62"/>
      <c r="ABL62" s="62"/>
      <c r="ABM62" s="62"/>
      <c r="ABN62" s="62"/>
      <c r="ABO62" s="62"/>
      <c r="ABP62" s="62"/>
      <c r="ABQ62" s="62"/>
      <c r="ABR62" s="62"/>
      <c r="ABS62" s="62"/>
      <c r="ABT62" s="62"/>
      <c r="ABU62" s="62"/>
      <c r="ABV62" s="62"/>
      <c r="ABW62" s="62"/>
      <c r="ABX62" s="62"/>
      <c r="ABY62" s="62"/>
      <c r="ABZ62" s="62"/>
      <c r="ACA62" s="62"/>
      <c r="ACB62" s="62"/>
      <c r="ACC62" s="62"/>
      <c r="ACD62" s="62"/>
      <c r="ACE62" s="62"/>
      <c r="ACF62" s="62"/>
      <c r="ACG62" s="62"/>
      <c r="ACH62" s="62"/>
      <c r="ACI62" s="62"/>
      <c r="ACJ62" s="62"/>
      <c r="ACK62" s="62"/>
      <c r="ACL62" s="62"/>
      <c r="ACM62" s="62"/>
      <c r="ACN62" s="62"/>
      <c r="ACO62" s="62"/>
      <c r="ACP62" s="62"/>
      <c r="ACQ62" s="62"/>
      <c r="ACR62" s="62"/>
      <c r="ACS62" s="62"/>
      <c r="ACT62" s="62"/>
      <c r="ACU62" s="62"/>
      <c r="ACV62" s="62"/>
      <c r="ACW62" s="62"/>
      <c r="ACX62" s="62"/>
      <c r="ACY62" s="62"/>
      <c r="ACZ62" s="62"/>
      <c r="ADA62" s="62"/>
      <c r="ADB62" s="62"/>
      <c r="ADC62" s="62"/>
      <c r="ADD62" s="62"/>
      <c r="ADE62" s="62"/>
      <c r="ADF62" s="62"/>
      <c r="ADG62" s="62"/>
      <c r="ADH62" s="62"/>
      <c r="ADI62" s="62"/>
      <c r="ADJ62" s="62"/>
      <c r="ADK62" s="62"/>
      <c r="ADL62" s="62"/>
      <c r="ADM62" s="62"/>
      <c r="ADN62" s="62"/>
      <c r="ADO62" s="62"/>
      <c r="ADP62" s="62"/>
      <c r="ADQ62" s="62"/>
      <c r="ADR62" s="62"/>
      <c r="ADS62" s="62"/>
      <c r="ADT62" s="62"/>
      <c r="ADU62" s="62"/>
      <c r="ADV62" s="62"/>
      <c r="ADW62" s="62"/>
      <c r="ADX62" s="62"/>
      <c r="ADY62" s="62"/>
      <c r="ADZ62" s="62"/>
      <c r="AEA62" s="62"/>
      <c r="AEB62" s="62"/>
      <c r="AEC62" s="62"/>
      <c r="AED62" s="62"/>
      <c r="AEE62" s="62"/>
      <c r="AEF62" s="62"/>
      <c r="AEG62" s="62"/>
      <c r="AEH62" s="62"/>
      <c r="AEI62" s="62"/>
      <c r="AEJ62" s="62"/>
      <c r="AEK62" s="62"/>
      <c r="AEL62" s="62"/>
      <c r="AEM62" s="62"/>
      <c r="AEN62" s="62"/>
      <c r="AEO62" s="62"/>
      <c r="AEP62" s="62"/>
      <c r="AEQ62" s="62"/>
      <c r="AER62" s="62"/>
      <c r="AES62" s="62"/>
      <c r="AET62" s="62"/>
      <c r="AEU62" s="62"/>
      <c r="AEV62" s="62"/>
      <c r="AEW62" s="62"/>
      <c r="AEX62" s="62"/>
      <c r="AEY62" s="62"/>
      <c r="AEZ62" s="62"/>
      <c r="AFA62" s="62"/>
      <c r="AFB62" s="62"/>
      <c r="AFC62" s="62"/>
      <c r="AFD62" s="62"/>
      <c r="AFE62" s="62"/>
      <c r="AFF62" s="62"/>
      <c r="AFG62" s="62"/>
      <c r="AFH62" s="62"/>
      <c r="AFI62" s="62"/>
      <c r="AFJ62" s="62"/>
      <c r="AFK62" s="62"/>
      <c r="AFL62" s="62"/>
      <c r="AFM62" s="62"/>
      <c r="AFN62" s="62"/>
      <c r="AFO62" s="62"/>
      <c r="AFP62" s="62"/>
      <c r="AFQ62" s="62"/>
      <c r="AFR62" s="62"/>
      <c r="AFS62" s="62"/>
      <c r="AFT62" s="62"/>
      <c r="AFU62" s="62"/>
      <c r="AFV62" s="62"/>
      <c r="AFW62" s="62"/>
      <c r="AFX62" s="62"/>
      <c r="AFY62" s="62"/>
      <c r="AFZ62" s="62"/>
      <c r="AGA62" s="62"/>
      <c r="AGB62" s="62"/>
      <c r="AGC62" s="62"/>
      <c r="AGD62" s="62"/>
      <c r="AGE62" s="62"/>
      <c r="AGF62" s="62"/>
      <c r="AGG62" s="62"/>
      <c r="AGH62" s="62"/>
      <c r="AGI62" s="62"/>
      <c r="AGJ62" s="62"/>
      <c r="AGK62" s="62"/>
      <c r="AGL62" s="62"/>
      <c r="AGM62" s="62"/>
      <c r="AGN62" s="62"/>
      <c r="AGO62" s="62"/>
      <c r="AGP62" s="62"/>
      <c r="AGQ62" s="62"/>
      <c r="AGR62" s="62"/>
      <c r="AGS62" s="62"/>
      <c r="AGT62" s="62"/>
      <c r="AGU62" s="62"/>
      <c r="AGV62" s="62"/>
      <c r="AGW62" s="62"/>
      <c r="AGX62" s="62"/>
      <c r="AGY62" s="62"/>
      <c r="AGZ62" s="62"/>
      <c r="AHA62" s="62"/>
      <c r="AHB62" s="62"/>
      <c r="AHC62" s="62"/>
      <c r="AHD62" s="62"/>
      <c r="AHE62" s="62"/>
      <c r="AHF62" s="62"/>
      <c r="AHG62" s="62"/>
      <c r="AHH62" s="62"/>
      <c r="AHI62" s="62"/>
      <c r="AHJ62" s="62"/>
      <c r="AHK62" s="62"/>
      <c r="AHL62" s="62"/>
      <c r="AHM62" s="62"/>
      <c r="AHN62" s="62"/>
      <c r="AHO62" s="62"/>
      <c r="AHP62" s="62"/>
      <c r="AHQ62" s="62"/>
      <c r="AHR62" s="62"/>
      <c r="AHS62" s="62"/>
      <c r="AHT62" s="62"/>
      <c r="AHU62" s="62"/>
      <c r="AHV62" s="62"/>
      <c r="AHW62" s="62"/>
      <c r="AHX62" s="62"/>
      <c r="AHY62" s="62"/>
      <c r="AHZ62" s="62"/>
      <c r="AIA62" s="62"/>
      <c r="AIB62" s="62"/>
      <c r="AIC62" s="62"/>
      <c r="AID62" s="62"/>
      <c r="AIE62" s="62"/>
      <c r="AIF62" s="62"/>
      <c r="AIG62" s="62"/>
      <c r="AIH62" s="62"/>
      <c r="AII62" s="62"/>
      <c r="AIJ62" s="62"/>
      <c r="AIK62" s="62"/>
      <c r="AIL62" s="62"/>
      <c r="AIM62" s="62"/>
      <c r="AIN62" s="62"/>
      <c r="AIO62" s="62"/>
      <c r="AIP62" s="62"/>
      <c r="AIQ62" s="62"/>
      <c r="AIR62" s="62"/>
      <c r="AIS62" s="62"/>
      <c r="AIT62" s="62"/>
      <c r="AIU62" s="62"/>
      <c r="AIV62" s="62"/>
      <c r="AIW62" s="62"/>
      <c r="AIX62" s="62"/>
      <c r="AIY62" s="62"/>
      <c r="AIZ62" s="62"/>
      <c r="AJA62" s="62"/>
      <c r="AJB62" s="62"/>
      <c r="AJC62" s="62"/>
      <c r="AJD62" s="62"/>
      <c r="AJE62" s="62"/>
      <c r="AJF62" s="62"/>
      <c r="AJG62" s="62"/>
      <c r="AJH62" s="62"/>
      <c r="AJI62" s="62"/>
      <c r="AJJ62" s="62"/>
      <c r="AJK62" s="62"/>
      <c r="AJL62" s="62"/>
      <c r="AJM62" s="62"/>
      <c r="AJN62" s="62"/>
      <c r="AJO62" s="62"/>
      <c r="AJP62" s="62"/>
      <c r="AJQ62" s="62"/>
      <c r="AJR62" s="62"/>
      <c r="AJS62" s="62"/>
      <c r="AJT62" s="62"/>
      <c r="AJU62" s="62"/>
      <c r="AJV62" s="62"/>
      <c r="AJW62" s="62"/>
      <c r="AJX62" s="62"/>
      <c r="AJY62" s="62"/>
      <c r="AJZ62" s="62"/>
      <c r="AKA62" s="62"/>
      <c r="AKB62" s="62"/>
      <c r="AKC62" s="62"/>
      <c r="AKD62" s="62"/>
      <c r="AKE62" s="62"/>
      <c r="AKF62" s="62"/>
      <c r="AKG62" s="62"/>
      <c r="AKH62" s="62"/>
      <c r="AKI62" s="62"/>
      <c r="AKJ62" s="62"/>
      <c r="AKK62" s="62"/>
      <c r="AKL62" s="62"/>
      <c r="AKM62" s="62"/>
      <c r="AKN62" s="62"/>
      <c r="AKO62" s="62"/>
      <c r="AKP62" s="62"/>
      <c r="AKQ62" s="62"/>
      <c r="AKR62" s="62"/>
      <c r="AKS62" s="62"/>
      <c r="AKT62" s="62"/>
      <c r="AKU62" s="62"/>
      <c r="AKV62" s="62"/>
      <c r="AKW62" s="62"/>
      <c r="AKX62" s="62"/>
      <c r="AKY62" s="62"/>
      <c r="AKZ62" s="62"/>
      <c r="ALA62" s="62"/>
      <c r="ALB62" s="62"/>
      <c r="ALC62" s="62"/>
      <c r="ALD62" s="62"/>
      <c r="ALE62" s="62"/>
      <c r="ALF62" s="62"/>
      <c r="ALG62" s="62"/>
      <c r="ALH62" s="62"/>
      <c r="ALI62" s="62"/>
      <c r="ALJ62" s="62"/>
      <c r="ALK62" s="62"/>
      <c r="ALL62" s="62"/>
      <c r="ALM62" s="62"/>
      <c r="ALN62" s="62"/>
      <c r="ALO62" s="62"/>
      <c r="ALP62" s="62"/>
      <c r="ALQ62" s="62"/>
      <c r="ALR62" s="62"/>
      <c r="ALS62" s="62"/>
      <c r="ALT62" s="62"/>
      <c r="ALU62" s="62"/>
      <c r="ALV62" s="62"/>
      <c r="ALW62" s="62"/>
      <c r="ALX62" s="62"/>
      <c r="ALY62" s="62"/>
      <c r="ALZ62" s="62"/>
      <c r="AMA62" s="62"/>
      <c r="AMB62" s="62"/>
      <c r="AMC62" s="62"/>
      <c r="AMD62" s="62"/>
      <c r="AME62" s="62"/>
      <c r="AMF62" s="62"/>
      <c r="AMG62" s="62"/>
      <c r="AMH62" s="62"/>
      <c r="AMI62" s="62"/>
      <c r="AMJ62" s="62"/>
      <c r="AMK62" s="62"/>
      <c r="AML62" s="62"/>
      <c r="AMM62" s="62"/>
      <c r="AMN62" s="62"/>
      <c r="AMO62" s="62"/>
      <c r="AMP62" s="62"/>
      <c r="AMQ62" s="62"/>
      <c r="AMR62" s="62"/>
      <c r="AMS62" s="62"/>
      <c r="AMT62" s="62"/>
      <c r="AMU62" s="62"/>
      <c r="AMV62" s="62"/>
      <c r="AMW62" s="62"/>
      <c r="AMX62" s="62"/>
      <c r="AMY62" s="62"/>
      <c r="AMZ62" s="62"/>
      <c r="ANA62" s="62"/>
      <c r="ANB62" s="62"/>
      <c r="ANC62" s="62"/>
      <c r="AND62" s="62"/>
      <c r="ANE62" s="62"/>
      <c r="ANF62" s="62"/>
      <c r="ANG62" s="62"/>
      <c r="ANH62" s="62"/>
      <c r="ANI62" s="62"/>
      <c r="ANJ62" s="62"/>
      <c r="ANK62" s="62"/>
      <c r="ANL62" s="62"/>
      <c r="ANM62" s="62"/>
      <c r="ANN62" s="62"/>
      <c r="ANO62" s="62"/>
      <c r="ANP62" s="62"/>
      <c r="ANQ62" s="62"/>
      <c r="ANR62" s="62"/>
      <c r="ANS62" s="62"/>
      <c r="ANT62" s="62"/>
      <c r="ANU62" s="62"/>
      <c r="ANV62" s="62"/>
      <c r="ANW62" s="62"/>
      <c r="ANX62" s="62"/>
      <c r="ANY62" s="62"/>
      <c r="ANZ62" s="62"/>
      <c r="AOA62" s="62"/>
      <c r="AOB62" s="62"/>
      <c r="AOC62" s="62"/>
      <c r="AOD62" s="62"/>
      <c r="AOE62" s="62"/>
      <c r="AOF62" s="62"/>
      <c r="AOG62" s="62"/>
      <c r="AOH62" s="62"/>
      <c r="AOI62" s="62"/>
      <c r="AOJ62" s="62"/>
      <c r="AOK62" s="62"/>
      <c r="AOL62" s="62"/>
      <c r="AOM62" s="62"/>
      <c r="AON62" s="62"/>
      <c r="AOO62" s="62"/>
      <c r="AOP62" s="62"/>
      <c r="AOQ62" s="62"/>
      <c r="AOR62" s="62"/>
      <c r="AOS62" s="62"/>
      <c r="AOT62" s="62"/>
      <c r="AOU62" s="62"/>
      <c r="AOV62" s="62"/>
    </row>
    <row r="63" spans="1:1088" ht="29.45" customHeight="1" x14ac:dyDescent="0.25">
      <c r="B63" s="109"/>
      <c r="C63" s="73">
        <v>1</v>
      </c>
      <c r="D63" s="110" t="s">
        <v>57</v>
      </c>
      <c r="E63" s="73">
        <v>550</v>
      </c>
      <c r="F63" s="73">
        <v>7</v>
      </c>
      <c r="G63" s="73">
        <f t="shared" si="3"/>
        <v>3850</v>
      </c>
      <c r="I63" s="73">
        <v>1</v>
      </c>
      <c r="J63" s="74" t="s">
        <v>64</v>
      </c>
      <c r="K63" s="73">
        <v>1700</v>
      </c>
      <c r="L63" s="73">
        <v>1</v>
      </c>
      <c r="M63" s="73">
        <f t="shared" si="1"/>
        <v>1700</v>
      </c>
    </row>
    <row r="64" spans="1:1088" x14ac:dyDescent="0.25">
      <c r="B64" s="109"/>
      <c r="C64" s="73">
        <v>2</v>
      </c>
      <c r="D64" s="110" t="s">
        <v>58</v>
      </c>
      <c r="E64" s="73">
        <v>280</v>
      </c>
      <c r="F64" s="73">
        <v>7</v>
      </c>
      <c r="G64" s="73">
        <f t="shared" si="3"/>
        <v>1960</v>
      </c>
      <c r="I64" s="73">
        <v>2</v>
      </c>
      <c r="J64" s="110" t="s">
        <v>53</v>
      </c>
      <c r="K64" s="73">
        <v>2200</v>
      </c>
      <c r="L64" s="73">
        <v>1</v>
      </c>
      <c r="M64" s="73">
        <f t="shared" ref="M64" si="12">K64*L64</f>
        <v>2200</v>
      </c>
    </row>
    <row r="65" spans="1:1088" x14ac:dyDescent="0.25">
      <c r="B65" s="109"/>
      <c r="C65" s="73">
        <v>3</v>
      </c>
      <c r="D65" s="110" t="s">
        <v>65</v>
      </c>
      <c r="E65" s="73">
        <v>120</v>
      </c>
      <c r="F65" s="73">
        <v>2</v>
      </c>
      <c r="G65" s="73">
        <f t="shared" si="3"/>
        <v>240</v>
      </c>
      <c r="I65" s="73"/>
      <c r="J65" s="110"/>
      <c r="K65" s="73"/>
      <c r="L65" s="73"/>
      <c r="M65" s="73">
        <f t="shared" si="1"/>
        <v>0</v>
      </c>
    </row>
    <row r="66" spans="1:1088" x14ac:dyDescent="0.25">
      <c r="B66" s="109"/>
      <c r="C66" s="73">
        <v>4</v>
      </c>
      <c r="D66" s="110" t="s">
        <v>59</v>
      </c>
      <c r="E66" s="73">
        <v>180</v>
      </c>
      <c r="F66" s="73">
        <v>1</v>
      </c>
      <c r="G66" s="73">
        <f t="shared" si="3"/>
        <v>180</v>
      </c>
      <c r="I66" s="73"/>
      <c r="J66" s="110"/>
      <c r="K66" s="73"/>
      <c r="L66" s="73"/>
      <c r="M66" s="73">
        <f t="shared" si="1"/>
        <v>0</v>
      </c>
    </row>
    <row r="67" spans="1:1088" x14ac:dyDescent="0.25">
      <c r="B67" s="109"/>
      <c r="C67" s="73">
        <v>6</v>
      </c>
      <c r="D67" s="45" t="s">
        <v>33</v>
      </c>
      <c r="E67" s="46">
        <v>250</v>
      </c>
      <c r="F67" s="46">
        <v>2</v>
      </c>
      <c r="G67" s="73">
        <f t="shared" si="3"/>
        <v>500</v>
      </c>
      <c r="I67" s="73"/>
      <c r="J67" s="110"/>
      <c r="K67" s="73"/>
      <c r="L67" s="73"/>
      <c r="M67" s="73">
        <f t="shared" si="1"/>
        <v>0</v>
      </c>
    </row>
    <row r="68" spans="1:1088" x14ac:dyDescent="0.25">
      <c r="B68" s="109"/>
      <c r="C68" s="73">
        <v>7</v>
      </c>
      <c r="D68" s="45" t="s">
        <v>41</v>
      </c>
      <c r="E68" s="46">
        <v>35</v>
      </c>
      <c r="F68" s="46">
        <v>1</v>
      </c>
      <c r="G68" s="73">
        <f t="shared" si="3"/>
        <v>35</v>
      </c>
      <c r="I68" s="73"/>
      <c r="J68" s="110"/>
      <c r="K68" s="73"/>
      <c r="L68" s="73"/>
      <c r="M68" s="73">
        <f t="shared" si="1"/>
        <v>0</v>
      </c>
    </row>
    <row r="69" spans="1:1088" x14ac:dyDescent="0.25">
      <c r="B69" s="109"/>
      <c r="C69" s="73">
        <v>8</v>
      </c>
      <c r="D69" s="45" t="s">
        <v>66</v>
      </c>
      <c r="E69" s="46">
        <v>30</v>
      </c>
      <c r="F69" s="46">
        <v>1</v>
      </c>
      <c r="G69" s="73">
        <f t="shared" si="3"/>
        <v>30</v>
      </c>
      <c r="I69" s="73"/>
      <c r="J69" s="110"/>
      <c r="K69" s="73"/>
      <c r="L69" s="73"/>
      <c r="M69" s="73">
        <f t="shared" si="1"/>
        <v>0</v>
      </c>
    </row>
    <row r="70" spans="1:1088" s="108" customFormat="1" x14ac:dyDescent="0.25">
      <c r="A70" s="62"/>
      <c r="B70" s="228" t="s">
        <v>147</v>
      </c>
      <c r="C70" s="229"/>
      <c r="D70" s="229"/>
      <c r="E70" s="229"/>
      <c r="F70" s="229"/>
      <c r="G70" s="229"/>
      <c r="H70" s="229"/>
      <c r="I70" s="229"/>
      <c r="J70" s="229"/>
      <c r="K70" s="229"/>
      <c r="L70" s="229"/>
      <c r="M70" s="230"/>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c r="BH70" s="62"/>
      <c r="BI70" s="62"/>
      <c r="BJ70" s="62"/>
      <c r="BK70" s="62"/>
      <c r="BL70" s="62"/>
      <c r="BM70" s="62"/>
      <c r="BN70" s="62"/>
      <c r="BO70" s="62"/>
      <c r="BP70" s="62"/>
      <c r="BQ70" s="62"/>
      <c r="BR70" s="62"/>
      <c r="BS70" s="62"/>
      <c r="BT70" s="62"/>
      <c r="BU70" s="62"/>
      <c r="BV70" s="62"/>
      <c r="BW70" s="62"/>
      <c r="BX70" s="62"/>
      <c r="BY70" s="62"/>
      <c r="BZ70" s="62"/>
      <c r="CA70" s="62"/>
      <c r="CB70" s="62"/>
      <c r="CC70" s="62"/>
      <c r="CD70" s="62"/>
      <c r="CE70" s="62"/>
      <c r="CF70" s="62"/>
      <c r="CG70" s="62"/>
      <c r="CH70" s="62"/>
      <c r="CI70" s="62"/>
      <c r="CJ70" s="62"/>
      <c r="CK70" s="62"/>
      <c r="CL70" s="62"/>
      <c r="CM70" s="62"/>
      <c r="CN70" s="62"/>
      <c r="CO70" s="62"/>
      <c r="CP70" s="62"/>
      <c r="CQ70" s="62"/>
      <c r="CR70" s="62"/>
      <c r="CS70" s="62"/>
      <c r="CT70" s="62"/>
      <c r="CU70" s="62"/>
      <c r="CV70" s="62"/>
      <c r="CW70" s="62"/>
      <c r="CX70" s="62"/>
      <c r="CY70" s="62"/>
      <c r="CZ70" s="62"/>
      <c r="DA70" s="62"/>
      <c r="DB70" s="62"/>
      <c r="DC70" s="62"/>
      <c r="DD70" s="62"/>
      <c r="DE70" s="62"/>
      <c r="DF70" s="62"/>
      <c r="DG70" s="62"/>
      <c r="DH70" s="62"/>
      <c r="DI70" s="62"/>
      <c r="DJ70" s="62"/>
      <c r="DK70" s="62"/>
      <c r="DL70" s="62"/>
      <c r="DM70" s="62"/>
      <c r="DN70" s="62"/>
      <c r="DO70" s="62"/>
      <c r="DP70" s="62"/>
      <c r="DQ70" s="62"/>
      <c r="DR70" s="62"/>
      <c r="DS70" s="62"/>
      <c r="DT70" s="62"/>
      <c r="DU70" s="62"/>
      <c r="DV70" s="62"/>
      <c r="DW70" s="62"/>
      <c r="DX70" s="62"/>
      <c r="DY70" s="62"/>
      <c r="DZ70" s="62"/>
      <c r="EA70" s="62"/>
      <c r="EB70" s="62"/>
      <c r="EC70" s="62"/>
      <c r="ED70" s="62"/>
      <c r="EE70" s="62"/>
      <c r="EF70" s="62"/>
      <c r="EG70" s="62"/>
      <c r="EH70" s="62"/>
      <c r="EI70" s="62"/>
      <c r="EJ70" s="62"/>
      <c r="EK70" s="62"/>
      <c r="EL70" s="62"/>
      <c r="EM70" s="62"/>
      <c r="EN70" s="62"/>
      <c r="EO70" s="62"/>
      <c r="EP70" s="62"/>
      <c r="EQ70" s="62"/>
      <c r="ER70" s="62"/>
      <c r="ES70" s="62"/>
      <c r="ET70" s="62"/>
      <c r="EU70" s="62"/>
      <c r="EV70" s="62"/>
      <c r="EW70" s="62"/>
      <c r="EX70" s="62"/>
      <c r="EY70" s="62"/>
      <c r="EZ70" s="62"/>
      <c r="FA70" s="62"/>
      <c r="FB70" s="62"/>
      <c r="FC70" s="62"/>
      <c r="FD70" s="62"/>
      <c r="FE70" s="62"/>
      <c r="FF70" s="62"/>
      <c r="FG70" s="62"/>
      <c r="FH70" s="62"/>
      <c r="FI70" s="62"/>
      <c r="FJ70" s="62"/>
      <c r="FK70" s="62"/>
      <c r="FL70" s="62"/>
      <c r="FM70" s="62"/>
      <c r="FN70" s="62"/>
      <c r="FO70" s="62"/>
      <c r="FP70" s="62"/>
      <c r="FQ70" s="62"/>
      <c r="FR70" s="62"/>
      <c r="FS70" s="62"/>
      <c r="FT70" s="62"/>
      <c r="FU70" s="62"/>
      <c r="FV70" s="62"/>
      <c r="FW70" s="62"/>
      <c r="FX70" s="62"/>
      <c r="FY70" s="62"/>
      <c r="FZ70" s="62"/>
      <c r="GA70" s="62"/>
      <c r="GB70" s="62"/>
      <c r="GC70" s="62"/>
      <c r="GD70" s="62"/>
      <c r="GE70" s="62"/>
      <c r="GF70" s="62"/>
      <c r="GG70" s="62"/>
      <c r="GH70" s="62"/>
      <c r="GI70" s="62"/>
      <c r="GJ70" s="62"/>
      <c r="GK70" s="62"/>
      <c r="GL70" s="62"/>
      <c r="GM70" s="62"/>
      <c r="GN70" s="62"/>
      <c r="GO70" s="62"/>
      <c r="GP70" s="62"/>
      <c r="GQ70" s="62"/>
      <c r="GR70" s="62"/>
      <c r="GS70" s="62"/>
      <c r="GT70" s="62"/>
      <c r="GU70" s="62"/>
      <c r="GV70" s="62"/>
      <c r="GW70" s="62"/>
      <c r="GX70" s="62"/>
      <c r="GY70" s="62"/>
      <c r="GZ70" s="62"/>
      <c r="HA70" s="62"/>
      <c r="HB70" s="62"/>
      <c r="HC70" s="62"/>
      <c r="HD70" s="62"/>
      <c r="HE70" s="62"/>
      <c r="HF70" s="62"/>
      <c r="HG70" s="62"/>
      <c r="HH70" s="62"/>
      <c r="HI70" s="62"/>
      <c r="HJ70" s="62"/>
      <c r="HK70" s="62"/>
      <c r="HL70" s="62"/>
      <c r="HM70" s="62"/>
      <c r="HN70" s="62"/>
      <c r="HO70" s="62"/>
      <c r="HP70" s="62"/>
      <c r="HQ70" s="62"/>
      <c r="HR70" s="62"/>
      <c r="HS70" s="62"/>
      <c r="HT70" s="62"/>
      <c r="HU70" s="62"/>
      <c r="HV70" s="62"/>
      <c r="HW70" s="62"/>
      <c r="HX70" s="62"/>
      <c r="HY70" s="62"/>
      <c r="HZ70" s="62"/>
      <c r="IA70" s="62"/>
      <c r="IB70" s="62"/>
      <c r="IC70" s="62"/>
      <c r="ID70" s="62"/>
      <c r="IE70" s="62"/>
      <c r="IF70" s="62"/>
      <c r="IG70" s="62"/>
      <c r="IH70" s="62"/>
      <c r="II70" s="62"/>
      <c r="IJ70" s="62"/>
      <c r="IK70" s="62"/>
      <c r="IL70" s="62"/>
      <c r="IM70" s="62"/>
      <c r="IN70" s="62"/>
      <c r="IO70" s="62"/>
      <c r="IP70" s="62"/>
      <c r="IQ70" s="62"/>
      <c r="IR70" s="62"/>
      <c r="IS70" s="62"/>
      <c r="IT70" s="62"/>
      <c r="IU70" s="62"/>
      <c r="IV70" s="62"/>
      <c r="IW70" s="62"/>
      <c r="IX70" s="62"/>
      <c r="IY70" s="62"/>
      <c r="IZ70" s="62"/>
      <c r="JA70" s="62"/>
      <c r="JB70" s="62"/>
      <c r="JC70" s="62"/>
      <c r="JD70" s="62"/>
      <c r="JE70" s="62"/>
      <c r="JF70" s="62"/>
      <c r="JG70" s="62"/>
      <c r="JH70" s="62"/>
      <c r="JI70" s="62"/>
      <c r="JJ70" s="62"/>
      <c r="JK70" s="62"/>
      <c r="JL70" s="62"/>
      <c r="JM70" s="62"/>
      <c r="JN70" s="62"/>
      <c r="JO70" s="62"/>
      <c r="JP70" s="62"/>
      <c r="JQ70" s="62"/>
      <c r="JR70" s="62"/>
      <c r="JS70" s="62"/>
      <c r="JT70" s="62"/>
      <c r="JU70" s="62"/>
      <c r="JV70" s="62"/>
      <c r="JW70" s="62"/>
      <c r="JX70" s="62"/>
      <c r="JY70" s="62"/>
      <c r="JZ70" s="62"/>
      <c r="KA70" s="62"/>
      <c r="KB70" s="62"/>
      <c r="KC70" s="62"/>
      <c r="KD70" s="62"/>
      <c r="KE70" s="62"/>
      <c r="KF70" s="62"/>
      <c r="KG70" s="62"/>
      <c r="KH70" s="62"/>
      <c r="KI70" s="62"/>
      <c r="KJ70" s="62"/>
      <c r="KK70" s="62"/>
      <c r="KL70" s="62"/>
      <c r="KM70" s="62"/>
      <c r="KN70" s="62"/>
      <c r="KO70" s="62"/>
      <c r="KP70" s="62"/>
      <c r="KQ70" s="62"/>
      <c r="KR70" s="62"/>
      <c r="KS70" s="62"/>
      <c r="KT70" s="62"/>
      <c r="KU70" s="62"/>
      <c r="KV70" s="62"/>
      <c r="KW70" s="62"/>
      <c r="KX70" s="62"/>
      <c r="KY70" s="62"/>
      <c r="KZ70" s="62"/>
      <c r="LA70" s="62"/>
      <c r="LB70" s="62"/>
      <c r="LC70" s="62"/>
      <c r="LD70" s="62"/>
      <c r="LE70" s="62"/>
      <c r="LF70" s="62"/>
      <c r="LG70" s="62"/>
      <c r="LH70" s="62"/>
      <c r="LI70" s="62"/>
      <c r="LJ70" s="62"/>
      <c r="LK70" s="62"/>
      <c r="LL70" s="62"/>
      <c r="LM70" s="62"/>
      <c r="LN70" s="62"/>
      <c r="LO70" s="62"/>
      <c r="LP70" s="62"/>
      <c r="LQ70" s="62"/>
      <c r="LR70" s="62"/>
      <c r="LS70" s="62"/>
      <c r="LT70" s="62"/>
      <c r="LU70" s="62"/>
      <c r="LV70" s="62"/>
      <c r="LW70" s="62"/>
      <c r="LX70" s="62"/>
      <c r="LY70" s="62"/>
      <c r="LZ70" s="62"/>
      <c r="MA70" s="62"/>
      <c r="MB70" s="62"/>
      <c r="MC70" s="62"/>
      <c r="MD70" s="62"/>
      <c r="ME70" s="62"/>
      <c r="MF70" s="62"/>
      <c r="MG70" s="62"/>
      <c r="MH70" s="62"/>
      <c r="MI70" s="62"/>
      <c r="MJ70" s="62"/>
      <c r="MK70" s="62"/>
      <c r="ML70" s="62"/>
      <c r="MM70" s="62"/>
      <c r="MN70" s="62"/>
      <c r="MO70" s="62"/>
      <c r="MP70" s="62"/>
      <c r="MQ70" s="62"/>
      <c r="MR70" s="62"/>
      <c r="MS70" s="62"/>
      <c r="MT70" s="62"/>
      <c r="MU70" s="62"/>
      <c r="MV70" s="62"/>
      <c r="MW70" s="62"/>
      <c r="MX70" s="62"/>
      <c r="MY70" s="62"/>
      <c r="MZ70" s="62"/>
      <c r="NA70" s="62"/>
      <c r="NB70" s="62"/>
      <c r="NC70" s="62"/>
      <c r="ND70" s="62"/>
      <c r="NE70" s="62"/>
      <c r="NF70" s="62"/>
      <c r="NG70" s="62"/>
      <c r="NH70" s="62"/>
      <c r="NI70" s="62"/>
      <c r="NJ70" s="62"/>
      <c r="NK70" s="62"/>
      <c r="NL70" s="62"/>
      <c r="NM70" s="62"/>
      <c r="NN70" s="62"/>
      <c r="NO70" s="62"/>
      <c r="NP70" s="62"/>
      <c r="NQ70" s="62"/>
      <c r="NR70" s="62"/>
      <c r="NS70" s="62"/>
      <c r="NT70" s="62"/>
      <c r="NU70" s="62"/>
      <c r="NV70" s="62"/>
      <c r="NW70" s="62"/>
      <c r="NX70" s="62"/>
      <c r="NY70" s="62"/>
      <c r="NZ70" s="62"/>
      <c r="OA70" s="62"/>
      <c r="OB70" s="62"/>
      <c r="OC70" s="62"/>
      <c r="OD70" s="62"/>
      <c r="OE70" s="62"/>
      <c r="OF70" s="62"/>
      <c r="OG70" s="62"/>
      <c r="OH70" s="62"/>
      <c r="OI70" s="62"/>
      <c r="OJ70" s="62"/>
      <c r="OK70" s="62"/>
      <c r="OL70" s="62"/>
      <c r="OM70" s="62"/>
      <c r="ON70" s="62"/>
      <c r="OO70" s="62"/>
      <c r="OP70" s="62"/>
      <c r="OQ70" s="62"/>
      <c r="OR70" s="62"/>
      <c r="OS70" s="62"/>
      <c r="OT70" s="62"/>
      <c r="OU70" s="62"/>
      <c r="OV70" s="62"/>
      <c r="OW70" s="62"/>
      <c r="OX70" s="62"/>
      <c r="OY70" s="62"/>
      <c r="OZ70" s="62"/>
      <c r="PA70" s="62"/>
      <c r="PB70" s="62"/>
      <c r="PC70" s="62"/>
      <c r="PD70" s="62"/>
      <c r="PE70" s="62"/>
      <c r="PF70" s="62"/>
      <c r="PG70" s="62"/>
      <c r="PH70" s="62"/>
      <c r="PI70" s="62"/>
      <c r="PJ70" s="62"/>
      <c r="PK70" s="62"/>
      <c r="PL70" s="62"/>
      <c r="PM70" s="62"/>
      <c r="PN70" s="62"/>
      <c r="PO70" s="62"/>
      <c r="PP70" s="62"/>
      <c r="PQ70" s="62"/>
      <c r="PR70" s="62"/>
      <c r="PS70" s="62"/>
      <c r="PT70" s="62"/>
      <c r="PU70" s="62"/>
      <c r="PV70" s="62"/>
      <c r="PW70" s="62"/>
      <c r="PX70" s="62"/>
      <c r="PY70" s="62"/>
      <c r="PZ70" s="62"/>
      <c r="QA70" s="62"/>
      <c r="QB70" s="62"/>
      <c r="QC70" s="62"/>
      <c r="QD70" s="62"/>
      <c r="QE70" s="62"/>
      <c r="QF70" s="62"/>
      <c r="QG70" s="62"/>
      <c r="QH70" s="62"/>
      <c r="QI70" s="62"/>
      <c r="QJ70" s="62"/>
      <c r="QK70" s="62"/>
      <c r="QL70" s="62"/>
      <c r="QM70" s="62"/>
      <c r="QN70" s="62"/>
      <c r="QO70" s="62"/>
      <c r="QP70" s="62"/>
      <c r="QQ70" s="62"/>
      <c r="QR70" s="62"/>
      <c r="QS70" s="62"/>
      <c r="QT70" s="62"/>
      <c r="QU70" s="62"/>
      <c r="QV70" s="62"/>
      <c r="QW70" s="62"/>
      <c r="QX70" s="62"/>
      <c r="QY70" s="62"/>
      <c r="QZ70" s="62"/>
      <c r="RA70" s="62"/>
      <c r="RB70" s="62"/>
      <c r="RC70" s="62"/>
      <c r="RD70" s="62"/>
      <c r="RE70" s="62"/>
      <c r="RF70" s="62"/>
      <c r="RG70" s="62"/>
      <c r="RH70" s="62"/>
      <c r="RI70" s="62"/>
      <c r="RJ70" s="62"/>
      <c r="RK70" s="62"/>
      <c r="RL70" s="62"/>
      <c r="RM70" s="62"/>
      <c r="RN70" s="62"/>
      <c r="RO70" s="62"/>
      <c r="RP70" s="62"/>
      <c r="RQ70" s="62"/>
      <c r="RR70" s="62"/>
      <c r="RS70" s="62"/>
      <c r="RT70" s="62"/>
      <c r="RU70" s="62"/>
      <c r="RV70" s="62"/>
      <c r="RW70" s="62"/>
      <c r="RX70" s="62"/>
      <c r="RY70" s="62"/>
      <c r="RZ70" s="62"/>
      <c r="SA70" s="62"/>
      <c r="SB70" s="62"/>
      <c r="SC70" s="62"/>
      <c r="SD70" s="62"/>
      <c r="SE70" s="62"/>
      <c r="SF70" s="62"/>
      <c r="SG70" s="62"/>
      <c r="SH70" s="62"/>
      <c r="SI70" s="62"/>
      <c r="SJ70" s="62"/>
      <c r="SK70" s="62"/>
      <c r="SL70" s="62"/>
      <c r="SM70" s="62"/>
      <c r="SN70" s="62"/>
      <c r="SO70" s="62"/>
      <c r="SP70" s="62"/>
      <c r="SQ70" s="62"/>
      <c r="SR70" s="62"/>
      <c r="SS70" s="62"/>
      <c r="ST70" s="62"/>
      <c r="SU70" s="62"/>
      <c r="SV70" s="62"/>
      <c r="SW70" s="62"/>
      <c r="SX70" s="62"/>
      <c r="SY70" s="62"/>
      <c r="SZ70" s="62"/>
      <c r="TA70" s="62"/>
      <c r="TB70" s="62"/>
      <c r="TC70" s="62"/>
      <c r="TD70" s="62"/>
      <c r="TE70" s="62"/>
      <c r="TF70" s="62"/>
      <c r="TG70" s="62"/>
      <c r="TH70" s="62"/>
      <c r="TI70" s="62"/>
      <c r="TJ70" s="62"/>
      <c r="TK70" s="62"/>
      <c r="TL70" s="62"/>
      <c r="TM70" s="62"/>
      <c r="TN70" s="62"/>
      <c r="TO70" s="62"/>
      <c r="TP70" s="62"/>
      <c r="TQ70" s="62"/>
      <c r="TR70" s="62"/>
      <c r="TS70" s="62"/>
      <c r="TT70" s="62"/>
      <c r="TU70" s="62"/>
      <c r="TV70" s="62"/>
      <c r="TW70" s="62"/>
      <c r="TX70" s="62"/>
      <c r="TY70" s="62"/>
      <c r="TZ70" s="62"/>
      <c r="UA70" s="62"/>
      <c r="UB70" s="62"/>
      <c r="UC70" s="62"/>
      <c r="UD70" s="62"/>
      <c r="UE70" s="62"/>
      <c r="UF70" s="62"/>
      <c r="UG70" s="62"/>
      <c r="UH70" s="62"/>
      <c r="UI70" s="62"/>
      <c r="UJ70" s="62"/>
      <c r="UK70" s="62"/>
      <c r="UL70" s="62"/>
      <c r="UM70" s="62"/>
      <c r="UN70" s="62"/>
      <c r="UO70" s="62"/>
      <c r="UP70" s="62"/>
      <c r="UQ70" s="62"/>
      <c r="UR70" s="62"/>
      <c r="US70" s="62"/>
      <c r="UT70" s="62"/>
      <c r="UU70" s="62"/>
      <c r="UV70" s="62"/>
      <c r="UW70" s="62"/>
      <c r="UX70" s="62"/>
      <c r="UY70" s="62"/>
      <c r="UZ70" s="62"/>
      <c r="VA70" s="62"/>
      <c r="VB70" s="62"/>
      <c r="VC70" s="62"/>
      <c r="VD70" s="62"/>
      <c r="VE70" s="62"/>
      <c r="VF70" s="62"/>
      <c r="VG70" s="62"/>
      <c r="VH70" s="62"/>
      <c r="VI70" s="62"/>
      <c r="VJ70" s="62"/>
      <c r="VK70" s="62"/>
      <c r="VL70" s="62"/>
      <c r="VM70" s="62"/>
      <c r="VN70" s="62"/>
      <c r="VO70" s="62"/>
      <c r="VP70" s="62"/>
      <c r="VQ70" s="62"/>
      <c r="VR70" s="62"/>
      <c r="VS70" s="62"/>
      <c r="VT70" s="62"/>
      <c r="VU70" s="62"/>
      <c r="VV70" s="62"/>
      <c r="VW70" s="62"/>
      <c r="VX70" s="62"/>
      <c r="VY70" s="62"/>
      <c r="VZ70" s="62"/>
      <c r="WA70" s="62"/>
      <c r="WB70" s="62"/>
      <c r="WC70" s="62"/>
      <c r="WD70" s="62"/>
      <c r="WE70" s="62"/>
      <c r="WF70" s="62"/>
      <c r="WG70" s="62"/>
      <c r="WH70" s="62"/>
      <c r="WI70" s="62"/>
      <c r="WJ70" s="62"/>
      <c r="WK70" s="62"/>
      <c r="WL70" s="62"/>
      <c r="WM70" s="62"/>
      <c r="WN70" s="62"/>
      <c r="WO70" s="62"/>
      <c r="WP70" s="62"/>
      <c r="WQ70" s="62"/>
      <c r="WR70" s="62"/>
      <c r="WS70" s="62"/>
      <c r="WT70" s="62"/>
      <c r="WU70" s="62"/>
      <c r="WV70" s="62"/>
      <c r="WW70" s="62"/>
      <c r="WX70" s="62"/>
      <c r="WY70" s="62"/>
      <c r="WZ70" s="62"/>
      <c r="XA70" s="62"/>
      <c r="XB70" s="62"/>
      <c r="XC70" s="62"/>
      <c r="XD70" s="62"/>
      <c r="XE70" s="62"/>
      <c r="XF70" s="62"/>
      <c r="XG70" s="62"/>
      <c r="XH70" s="62"/>
      <c r="XI70" s="62"/>
      <c r="XJ70" s="62"/>
      <c r="XK70" s="62"/>
      <c r="XL70" s="62"/>
      <c r="XM70" s="62"/>
      <c r="XN70" s="62"/>
      <c r="XO70" s="62"/>
      <c r="XP70" s="62"/>
      <c r="XQ70" s="62"/>
      <c r="XR70" s="62"/>
      <c r="XS70" s="62"/>
      <c r="XT70" s="62"/>
      <c r="XU70" s="62"/>
      <c r="XV70" s="62"/>
      <c r="XW70" s="62"/>
      <c r="XX70" s="62"/>
      <c r="XY70" s="62"/>
      <c r="XZ70" s="62"/>
      <c r="YA70" s="62"/>
      <c r="YB70" s="62"/>
      <c r="YC70" s="62"/>
      <c r="YD70" s="62"/>
      <c r="YE70" s="62"/>
      <c r="YF70" s="62"/>
      <c r="YG70" s="62"/>
      <c r="YH70" s="62"/>
      <c r="YI70" s="62"/>
      <c r="YJ70" s="62"/>
      <c r="YK70" s="62"/>
      <c r="YL70" s="62"/>
      <c r="YM70" s="62"/>
      <c r="YN70" s="62"/>
      <c r="YO70" s="62"/>
      <c r="YP70" s="62"/>
      <c r="YQ70" s="62"/>
      <c r="YR70" s="62"/>
      <c r="YS70" s="62"/>
      <c r="YT70" s="62"/>
      <c r="YU70" s="62"/>
      <c r="YV70" s="62"/>
      <c r="YW70" s="62"/>
      <c r="YX70" s="62"/>
      <c r="YY70" s="62"/>
      <c r="YZ70" s="62"/>
      <c r="ZA70" s="62"/>
      <c r="ZB70" s="62"/>
      <c r="ZC70" s="62"/>
      <c r="ZD70" s="62"/>
      <c r="ZE70" s="62"/>
      <c r="ZF70" s="62"/>
      <c r="ZG70" s="62"/>
      <c r="ZH70" s="62"/>
      <c r="ZI70" s="62"/>
      <c r="ZJ70" s="62"/>
      <c r="ZK70" s="62"/>
      <c r="ZL70" s="62"/>
      <c r="ZM70" s="62"/>
      <c r="ZN70" s="62"/>
      <c r="ZO70" s="62"/>
      <c r="ZP70" s="62"/>
      <c r="ZQ70" s="62"/>
      <c r="ZR70" s="62"/>
      <c r="ZS70" s="62"/>
      <c r="ZT70" s="62"/>
      <c r="ZU70" s="62"/>
      <c r="ZV70" s="62"/>
      <c r="ZW70" s="62"/>
      <c r="ZX70" s="62"/>
      <c r="ZY70" s="62"/>
      <c r="ZZ70" s="62"/>
      <c r="AAA70" s="62"/>
      <c r="AAB70" s="62"/>
      <c r="AAC70" s="62"/>
      <c r="AAD70" s="62"/>
      <c r="AAE70" s="62"/>
      <c r="AAF70" s="62"/>
      <c r="AAG70" s="62"/>
      <c r="AAH70" s="62"/>
      <c r="AAI70" s="62"/>
      <c r="AAJ70" s="62"/>
      <c r="AAK70" s="62"/>
      <c r="AAL70" s="62"/>
      <c r="AAM70" s="62"/>
      <c r="AAN70" s="62"/>
      <c r="AAO70" s="62"/>
      <c r="AAP70" s="62"/>
      <c r="AAQ70" s="62"/>
      <c r="AAR70" s="62"/>
      <c r="AAS70" s="62"/>
      <c r="AAT70" s="62"/>
      <c r="AAU70" s="62"/>
      <c r="AAV70" s="62"/>
      <c r="AAW70" s="62"/>
      <c r="AAX70" s="62"/>
      <c r="AAY70" s="62"/>
      <c r="AAZ70" s="62"/>
      <c r="ABA70" s="62"/>
      <c r="ABB70" s="62"/>
      <c r="ABC70" s="62"/>
      <c r="ABD70" s="62"/>
      <c r="ABE70" s="62"/>
      <c r="ABF70" s="62"/>
      <c r="ABG70" s="62"/>
      <c r="ABH70" s="62"/>
      <c r="ABI70" s="62"/>
      <c r="ABJ70" s="62"/>
      <c r="ABK70" s="62"/>
      <c r="ABL70" s="62"/>
      <c r="ABM70" s="62"/>
      <c r="ABN70" s="62"/>
      <c r="ABO70" s="62"/>
      <c r="ABP70" s="62"/>
      <c r="ABQ70" s="62"/>
      <c r="ABR70" s="62"/>
      <c r="ABS70" s="62"/>
      <c r="ABT70" s="62"/>
      <c r="ABU70" s="62"/>
      <c r="ABV70" s="62"/>
      <c r="ABW70" s="62"/>
      <c r="ABX70" s="62"/>
      <c r="ABY70" s="62"/>
      <c r="ABZ70" s="62"/>
      <c r="ACA70" s="62"/>
      <c r="ACB70" s="62"/>
      <c r="ACC70" s="62"/>
      <c r="ACD70" s="62"/>
      <c r="ACE70" s="62"/>
      <c r="ACF70" s="62"/>
      <c r="ACG70" s="62"/>
      <c r="ACH70" s="62"/>
      <c r="ACI70" s="62"/>
      <c r="ACJ70" s="62"/>
      <c r="ACK70" s="62"/>
      <c r="ACL70" s="62"/>
      <c r="ACM70" s="62"/>
      <c r="ACN70" s="62"/>
      <c r="ACO70" s="62"/>
      <c r="ACP70" s="62"/>
      <c r="ACQ70" s="62"/>
      <c r="ACR70" s="62"/>
      <c r="ACS70" s="62"/>
      <c r="ACT70" s="62"/>
      <c r="ACU70" s="62"/>
      <c r="ACV70" s="62"/>
      <c r="ACW70" s="62"/>
      <c r="ACX70" s="62"/>
      <c r="ACY70" s="62"/>
      <c r="ACZ70" s="62"/>
      <c r="ADA70" s="62"/>
      <c r="ADB70" s="62"/>
      <c r="ADC70" s="62"/>
      <c r="ADD70" s="62"/>
      <c r="ADE70" s="62"/>
      <c r="ADF70" s="62"/>
      <c r="ADG70" s="62"/>
      <c r="ADH70" s="62"/>
      <c r="ADI70" s="62"/>
      <c r="ADJ70" s="62"/>
      <c r="ADK70" s="62"/>
      <c r="ADL70" s="62"/>
      <c r="ADM70" s="62"/>
      <c r="ADN70" s="62"/>
      <c r="ADO70" s="62"/>
      <c r="ADP70" s="62"/>
      <c r="ADQ70" s="62"/>
      <c r="ADR70" s="62"/>
      <c r="ADS70" s="62"/>
      <c r="ADT70" s="62"/>
      <c r="ADU70" s="62"/>
      <c r="ADV70" s="62"/>
      <c r="ADW70" s="62"/>
      <c r="ADX70" s="62"/>
      <c r="ADY70" s="62"/>
      <c r="ADZ70" s="62"/>
      <c r="AEA70" s="62"/>
      <c r="AEB70" s="62"/>
      <c r="AEC70" s="62"/>
      <c r="AED70" s="62"/>
      <c r="AEE70" s="62"/>
      <c r="AEF70" s="62"/>
      <c r="AEG70" s="62"/>
      <c r="AEH70" s="62"/>
      <c r="AEI70" s="62"/>
      <c r="AEJ70" s="62"/>
      <c r="AEK70" s="62"/>
      <c r="AEL70" s="62"/>
      <c r="AEM70" s="62"/>
      <c r="AEN70" s="62"/>
      <c r="AEO70" s="62"/>
      <c r="AEP70" s="62"/>
      <c r="AEQ70" s="62"/>
      <c r="AER70" s="62"/>
      <c r="AES70" s="62"/>
      <c r="AET70" s="62"/>
      <c r="AEU70" s="62"/>
      <c r="AEV70" s="62"/>
      <c r="AEW70" s="62"/>
      <c r="AEX70" s="62"/>
      <c r="AEY70" s="62"/>
      <c r="AEZ70" s="62"/>
      <c r="AFA70" s="62"/>
      <c r="AFB70" s="62"/>
      <c r="AFC70" s="62"/>
      <c r="AFD70" s="62"/>
      <c r="AFE70" s="62"/>
      <c r="AFF70" s="62"/>
      <c r="AFG70" s="62"/>
      <c r="AFH70" s="62"/>
      <c r="AFI70" s="62"/>
      <c r="AFJ70" s="62"/>
      <c r="AFK70" s="62"/>
      <c r="AFL70" s="62"/>
      <c r="AFM70" s="62"/>
      <c r="AFN70" s="62"/>
      <c r="AFO70" s="62"/>
      <c r="AFP70" s="62"/>
      <c r="AFQ70" s="62"/>
      <c r="AFR70" s="62"/>
      <c r="AFS70" s="62"/>
      <c r="AFT70" s="62"/>
      <c r="AFU70" s="62"/>
      <c r="AFV70" s="62"/>
      <c r="AFW70" s="62"/>
      <c r="AFX70" s="62"/>
      <c r="AFY70" s="62"/>
      <c r="AFZ70" s="62"/>
      <c r="AGA70" s="62"/>
      <c r="AGB70" s="62"/>
      <c r="AGC70" s="62"/>
      <c r="AGD70" s="62"/>
      <c r="AGE70" s="62"/>
      <c r="AGF70" s="62"/>
      <c r="AGG70" s="62"/>
      <c r="AGH70" s="62"/>
      <c r="AGI70" s="62"/>
      <c r="AGJ70" s="62"/>
      <c r="AGK70" s="62"/>
      <c r="AGL70" s="62"/>
      <c r="AGM70" s="62"/>
      <c r="AGN70" s="62"/>
      <c r="AGO70" s="62"/>
      <c r="AGP70" s="62"/>
      <c r="AGQ70" s="62"/>
      <c r="AGR70" s="62"/>
      <c r="AGS70" s="62"/>
      <c r="AGT70" s="62"/>
      <c r="AGU70" s="62"/>
      <c r="AGV70" s="62"/>
      <c r="AGW70" s="62"/>
      <c r="AGX70" s="62"/>
      <c r="AGY70" s="62"/>
      <c r="AGZ70" s="62"/>
      <c r="AHA70" s="62"/>
      <c r="AHB70" s="62"/>
      <c r="AHC70" s="62"/>
      <c r="AHD70" s="62"/>
      <c r="AHE70" s="62"/>
      <c r="AHF70" s="62"/>
      <c r="AHG70" s="62"/>
      <c r="AHH70" s="62"/>
      <c r="AHI70" s="62"/>
      <c r="AHJ70" s="62"/>
      <c r="AHK70" s="62"/>
      <c r="AHL70" s="62"/>
      <c r="AHM70" s="62"/>
      <c r="AHN70" s="62"/>
      <c r="AHO70" s="62"/>
      <c r="AHP70" s="62"/>
      <c r="AHQ70" s="62"/>
      <c r="AHR70" s="62"/>
      <c r="AHS70" s="62"/>
      <c r="AHT70" s="62"/>
      <c r="AHU70" s="62"/>
      <c r="AHV70" s="62"/>
      <c r="AHW70" s="62"/>
      <c r="AHX70" s="62"/>
      <c r="AHY70" s="62"/>
      <c r="AHZ70" s="62"/>
      <c r="AIA70" s="62"/>
      <c r="AIB70" s="62"/>
      <c r="AIC70" s="62"/>
      <c r="AID70" s="62"/>
      <c r="AIE70" s="62"/>
      <c r="AIF70" s="62"/>
      <c r="AIG70" s="62"/>
      <c r="AIH70" s="62"/>
      <c r="AII70" s="62"/>
      <c r="AIJ70" s="62"/>
      <c r="AIK70" s="62"/>
      <c r="AIL70" s="62"/>
      <c r="AIM70" s="62"/>
      <c r="AIN70" s="62"/>
      <c r="AIO70" s="62"/>
      <c r="AIP70" s="62"/>
      <c r="AIQ70" s="62"/>
      <c r="AIR70" s="62"/>
      <c r="AIS70" s="62"/>
      <c r="AIT70" s="62"/>
      <c r="AIU70" s="62"/>
      <c r="AIV70" s="62"/>
      <c r="AIW70" s="62"/>
      <c r="AIX70" s="62"/>
      <c r="AIY70" s="62"/>
      <c r="AIZ70" s="62"/>
      <c r="AJA70" s="62"/>
      <c r="AJB70" s="62"/>
      <c r="AJC70" s="62"/>
      <c r="AJD70" s="62"/>
      <c r="AJE70" s="62"/>
      <c r="AJF70" s="62"/>
      <c r="AJG70" s="62"/>
      <c r="AJH70" s="62"/>
      <c r="AJI70" s="62"/>
      <c r="AJJ70" s="62"/>
      <c r="AJK70" s="62"/>
      <c r="AJL70" s="62"/>
      <c r="AJM70" s="62"/>
      <c r="AJN70" s="62"/>
      <c r="AJO70" s="62"/>
      <c r="AJP70" s="62"/>
      <c r="AJQ70" s="62"/>
      <c r="AJR70" s="62"/>
      <c r="AJS70" s="62"/>
      <c r="AJT70" s="62"/>
      <c r="AJU70" s="62"/>
      <c r="AJV70" s="62"/>
      <c r="AJW70" s="62"/>
      <c r="AJX70" s="62"/>
      <c r="AJY70" s="62"/>
      <c r="AJZ70" s="62"/>
      <c r="AKA70" s="62"/>
      <c r="AKB70" s="62"/>
      <c r="AKC70" s="62"/>
      <c r="AKD70" s="62"/>
      <c r="AKE70" s="62"/>
      <c r="AKF70" s="62"/>
      <c r="AKG70" s="62"/>
      <c r="AKH70" s="62"/>
      <c r="AKI70" s="62"/>
      <c r="AKJ70" s="62"/>
      <c r="AKK70" s="62"/>
      <c r="AKL70" s="62"/>
      <c r="AKM70" s="62"/>
      <c r="AKN70" s="62"/>
      <c r="AKO70" s="62"/>
      <c r="AKP70" s="62"/>
      <c r="AKQ70" s="62"/>
      <c r="AKR70" s="62"/>
      <c r="AKS70" s="62"/>
      <c r="AKT70" s="62"/>
      <c r="AKU70" s="62"/>
      <c r="AKV70" s="62"/>
      <c r="AKW70" s="62"/>
      <c r="AKX70" s="62"/>
      <c r="AKY70" s="62"/>
      <c r="AKZ70" s="62"/>
      <c r="ALA70" s="62"/>
      <c r="ALB70" s="62"/>
      <c r="ALC70" s="62"/>
      <c r="ALD70" s="62"/>
      <c r="ALE70" s="62"/>
      <c r="ALF70" s="62"/>
      <c r="ALG70" s="62"/>
      <c r="ALH70" s="62"/>
      <c r="ALI70" s="62"/>
      <c r="ALJ70" s="62"/>
      <c r="ALK70" s="62"/>
      <c r="ALL70" s="62"/>
      <c r="ALM70" s="62"/>
      <c r="ALN70" s="62"/>
      <c r="ALO70" s="62"/>
      <c r="ALP70" s="62"/>
      <c r="ALQ70" s="62"/>
      <c r="ALR70" s="62"/>
      <c r="ALS70" s="62"/>
      <c r="ALT70" s="62"/>
      <c r="ALU70" s="62"/>
      <c r="ALV70" s="62"/>
      <c r="ALW70" s="62"/>
      <c r="ALX70" s="62"/>
      <c r="ALY70" s="62"/>
      <c r="ALZ70" s="62"/>
      <c r="AMA70" s="62"/>
      <c r="AMB70" s="62"/>
      <c r="AMC70" s="62"/>
      <c r="AMD70" s="62"/>
      <c r="AME70" s="62"/>
      <c r="AMF70" s="62"/>
      <c r="AMG70" s="62"/>
      <c r="AMH70" s="62"/>
      <c r="AMI70" s="62"/>
      <c r="AMJ70" s="62"/>
      <c r="AMK70" s="62"/>
      <c r="AML70" s="62"/>
      <c r="AMM70" s="62"/>
      <c r="AMN70" s="62"/>
      <c r="AMO70" s="62"/>
      <c r="AMP70" s="62"/>
      <c r="AMQ70" s="62"/>
      <c r="AMR70" s="62"/>
      <c r="AMS70" s="62"/>
      <c r="AMT70" s="62"/>
      <c r="AMU70" s="62"/>
      <c r="AMV70" s="62"/>
      <c r="AMW70" s="62"/>
      <c r="AMX70" s="62"/>
      <c r="AMY70" s="62"/>
      <c r="AMZ70" s="62"/>
      <c r="ANA70" s="62"/>
      <c r="ANB70" s="62"/>
      <c r="ANC70" s="62"/>
      <c r="AND70" s="62"/>
      <c r="ANE70" s="62"/>
      <c r="ANF70" s="62"/>
      <c r="ANG70" s="62"/>
      <c r="ANH70" s="62"/>
      <c r="ANI70" s="62"/>
      <c r="ANJ70" s="62"/>
      <c r="ANK70" s="62"/>
      <c r="ANL70" s="62"/>
      <c r="ANM70" s="62"/>
      <c r="ANN70" s="62"/>
      <c r="ANO70" s="62"/>
      <c r="ANP70" s="62"/>
      <c r="ANQ70" s="62"/>
      <c r="ANR70" s="62"/>
      <c r="ANS70" s="62"/>
      <c r="ANT70" s="62"/>
      <c r="ANU70" s="62"/>
      <c r="ANV70" s="62"/>
      <c r="ANW70" s="62"/>
      <c r="ANX70" s="62"/>
      <c r="ANY70" s="62"/>
      <c r="ANZ70" s="62"/>
      <c r="AOA70" s="62"/>
      <c r="AOB70" s="62"/>
      <c r="AOC70" s="62"/>
      <c r="AOD70" s="62"/>
      <c r="AOE70" s="62"/>
      <c r="AOF70" s="62"/>
      <c r="AOG70" s="62"/>
      <c r="AOH70" s="62"/>
      <c r="AOI70" s="62"/>
      <c r="AOJ70" s="62"/>
      <c r="AOK70" s="62"/>
      <c r="AOL70" s="62"/>
      <c r="AOM70" s="62"/>
      <c r="AON70" s="62"/>
      <c r="AOO70" s="62"/>
      <c r="AOP70" s="62"/>
      <c r="AOQ70" s="62"/>
      <c r="AOR70" s="62"/>
      <c r="AOS70" s="62"/>
      <c r="AOT70" s="62"/>
      <c r="AOU70" s="62"/>
      <c r="AOV70" s="62"/>
    </row>
    <row r="71" spans="1:1088" ht="21.95" customHeight="1" x14ac:dyDescent="0.25">
      <c r="B71" s="109"/>
      <c r="C71" s="73">
        <v>1</v>
      </c>
      <c r="D71" s="45" t="s">
        <v>67</v>
      </c>
      <c r="E71" s="73">
        <v>250</v>
      </c>
      <c r="F71" s="73">
        <v>3</v>
      </c>
      <c r="G71" s="73">
        <f t="shared" si="3"/>
        <v>750</v>
      </c>
      <c r="I71" s="73"/>
      <c r="J71" s="110"/>
      <c r="K71" s="73"/>
      <c r="L71" s="73"/>
      <c r="M71" s="73">
        <f t="shared" si="1"/>
        <v>0</v>
      </c>
    </row>
    <row r="72" spans="1:1088" ht="30" x14ac:dyDescent="0.25">
      <c r="B72" s="109"/>
      <c r="C72" s="73">
        <v>2</v>
      </c>
      <c r="D72" s="45" t="s">
        <v>146</v>
      </c>
      <c r="E72" s="73">
        <v>1500</v>
      </c>
      <c r="F72" s="73">
        <v>2</v>
      </c>
      <c r="G72" s="73">
        <f t="shared" si="3"/>
        <v>3000</v>
      </c>
      <c r="I72" s="73"/>
      <c r="J72" s="110"/>
      <c r="K72" s="73"/>
      <c r="L72" s="73"/>
      <c r="M72" s="73"/>
    </row>
    <row r="73" spans="1:1088" s="108" customFormat="1" x14ac:dyDescent="0.25">
      <c r="A73" s="62"/>
      <c r="B73" s="228" t="s">
        <v>68</v>
      </c>
      <c r="C73" s="229"/>
      <c r="D73" s="229"/>
      <c r="E73" s="229"/>
      <c r="F73" s="229"/>
      <c r="G73" s="229"/>
      <c r="H73" s="229"/>
      <c r="I73" s="229"/>
      <c r="J73" s="229"/>
      <c r="K73" s="229"/>
      <c r="L73" s="229"/>
      <c r="M73" s="230"/>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c r="AV73" s="62"/>
      <c r="AW73" s="62"/>
      <c r="AX73" s="62"/>
      <c r="AY73" s="62"/>
      <c r="AZ73" s="62"/>
      <c r="BA73" s="62"/>
      <c r="BB73" s="62"/>
      <c r="BC73" s="62"/>
      <c r="BD73" s="62"/>
      <c r="BE73" s="62"/>
      <c r="BF73" s="62"/>
      <c r="BG73" s="62"/>
      <c r="BH73" s="62"/>
      <c r="BI73" s="62"/>
      <c r="BJ73" s="62"/>
      <c r="BK73" s="62"/>
      <c r="BL73" s="62"/>
      <c r="BM73" s="62"/>
      <c r="BN73" s="62"/>
      <c r="BO73" s="62"/>
      <c r="BP73" s="62"/>
      <c r="BQ73" s="62"/>
      <c r="BR73" s="62"/>
      <c r="BS73" s="62"/>
      <c r="BT73" s="62"/>
      <c r="BU73" s="62"/>
      <c r="BV73" s="62"/>
      <c r="BW73" s="62"/>
      <c r="BX73" s="62"/>
      <c r="BY73" s="62"/>
      <c r="BZ73" s="62"/>
      <c r="CA73" s="62"/>
      <c r="CB73" s="62"/>
      <c r="CC73" s="62"/>
      <c r="CD73" s="62"/>
      <c r="CE73" s="62"/>
      <c r="CF73" s="62"/>
      <c r="CG73" s="62"/>
      <c r="CH73" s="62"/>
      <c r="CI73" s="62"/>
      <c r="CJ73" s="62"/>
      <c r="CK73" s="62"/>
      <c r="CL73" s="62"/>
      <c r="CM73" s="62"/>
      <c r="CN73" s="62"/>
      <c r="CO73" s="62"/>
      <c r="CP73" s="62"/>
      <c r="CQ73" s="62"/>
      <c r="CR73" s="62"/>
      <c r="CS73" s="62"/>
      <c r="CT73" s="62"/>
      <c r="CU73" s="62"/>
      <c r="CV73" s="62"/>
      <c r="CW73" s="62"/>
      <c r="CX73" s="62"/>
      <c r="CY73" s="62"/>
      <c r="CZ73" s="62"/>
      <c r="DA73" s="62"/>
      <c r="DB73" s="62"/>
      <c r="DC73" s="62"/>
      <c r="DD73" s="62"/>
      <c r="DE73" s="62"/>
      <c r="DF73" s="62"/>
      <c r="DG73" s="62"/>
      <c r="DH73" s="62"/>
      <c r="DI73" s="62"/>
      <c r="DJ73" s="62"/>
      <c r="DK73" s="62"/>
      <c r="DL73" s="62"/>
      <c r="DM73" s="62"/>
      <c r="DN73" s="62"/>
      <c r="DO73" s="62"/>
      <c r="DP73" s="62"/>
      <c r="DQ73" s="62"/>
      <c r="DR73" s="62"/>
      <c r="DS73" s="62"/>
      <c r="DT73" s="62"/>
      <c r="DU73" s="62"/>
      <c r="DV73" s="62"/>
      <c r="DW73" s="62"/>
      <c r="DX73" s="62"/>
      <c r="DY73" s="62"/>
      <c r="DZ73" s="62"/>
      <c r="EA73" s="62"/>
      <c r="EB73" s="62"/>
      <c r="EC73" s="62"/>
      <c r="ED73" s="62"/>
      <c r="EE73" s="62"/>
      <c r="EF73" s="62"/>
      <c r="EG73" s="62"/>
      <c r="EH73" s="62"/>
      <c r="EI73" s="62"/>
      <c r="EJ73" s="62"/>
      <c r="EK73" s="62"/>
      <c r="EL73" s="62"/>
      <c r="EM73" s="62"/>
      <c r="EN73" s="62"/>
      <c r="EO73" s="62"/>
      <c r="EP73" s="62"/>
      <c r="EQ73" s="62"/>
      <c r="ER73" s="62"/>
      <c r="ES73" s="62"/>
      <c r="ET73" s="62"/>
      <c r="EU73" s="62"/>
      <c r="EV73" s="62"/>
      <c r="EW73" s="62"/>
      <c r="EX73" s="62"/>
      <c r="EY73" s="62"/>
      <c r="EZ73" s="62"/>
      <c r="FA73" s="62"/>
      <c r="FB73" s="62"/>
      <c r="FC73" s="62"/>
      <c r="FD73" s="62"/>
      <c r="FE73" s="62"/>
      <c r="FF73" s="62"/>
      <c r="FG73" s="62"/>
      <c r="FH73" s="62"/>
      <c r="FI73" s="62"/>
      <c r="FJ73" s="62"/>
      <c r="FK73" s="62"/>
      <c r="FL73" s="62"/>
      <c r="FM73" s="62"/>
      <c r="FN73" s="62"/>
      <c r="FO73" s="62"/>
      <c r="FP73" s="62"/>
      <c r="FQ73" s="62"/>
      <c r="FR73" s="62"/>
      <c r="FS73" s="62"/>
      <c r="FT73" s="62"/>
      <c r="FU73" s="62"/>
      <c r="FV73" s="62"/>
      <c r="FW73" s="62"/>
      <c r="FX73" s="62"/>
      <c r="FY73" s="62"/>
      <c r="FZ73" s="62"/>
      <c r="GA73" s="62"/>
      <c r="GB73" s="62"/>
      <c r="GC73" s="62"/>
      <c r="GD73" s="62"/>
      <c r="GE73" s="62"/>
      <c r="GF73" s="62"/>
      <c r="GG73" s="62"/>
      <c r="GH73" s="62"/>
      <c r="GI73" s="62"/>
      <c r="GJ73" s="62"/>
      <c r="GK73" s="62"/>
      <c r="GL73" s="62"/>
      <c r="GM73" s="62"/>
      <c r="GN73" s="62"/>
      <c r="GO73" s="62"/>
      <c r="GP73" s="62"/>
      <c r="GQ73" s="62"/>
      <c r="GR73" s="62"/>
      <c r="GS73" s="62"/>
      <c r="GT73" s="62"/>
      <c r="GU73" s="62"/>
      <c r="GV73" s="62"/>
      <c r="GW73" s="62"/>
      <c r="GX73" s="62"/>
      <c r="GY73" s="62"/>
      <c r="GZ73" s="62"/>
      <c r="HA73" s="62"/>
      <c r="HB73" s="62"/>
      <c r="HC73" s="62"/>
      <c r="HD73" s="62"/>
      <c r="HE73" s="62"/>
      <c r="HF73" s="62"/>
      <c r="HG73" s="62"/>
      <c r="HH73" s="62"/>
      <c r="HI73" s="62"/>
      <c r="HJ73" s="62"/>
      <c r="HK73" s="62"/>
      <c r="HL73" s="62"/>
      <c r="HM73" s="62"/>
      <c r="HN73" s="62"/>
      <c r="HO73" s="62"/>
      <c r="HP73" s="62"/>
      <c r="HQ73" s="62"/>
      <c r="HR73" s="62"/>
      <c r="HS73" s="62"/>
      <c r="HT73" s="62"/>
      <c r="HU73" s="62"/>
      <c r="HV73" s="62"/>
      <c r="HW73" s="62"/>
      <c r="HX73" s="62"/>
      <c r="HY73" s="62"/>
      <c r="HZ73" s="62"/>
      <c r="IA73" s="62"/>
      <c r="IB73" s="62"/>
      <c r="IC73" s="62"/>
      <c r="ID73" s="62"/>
      <c r="IE73" s="62"/>
      <c r="IF73" s="62"/>
      <c r="IG73" s="62"/>
      <c r="IH73" s="62"/>
      <c r="II73" s="62"/>
      <c r="IJ73" s="62"/>
      <c r="IK73" s="62"/>
      <c r="IL73" s="62"/>
      <c r="IM73" s="62"/>
      <c r="IN73" s="62"/>
      <c r="IO73" s="62"/>
      <c r="IP73" s="62"/>
      <c r="IQ73" s="62"/>
      <c r="IR73" s="62"/>
      <c r="IS73" s="62"/>
      <c r="IT73" s="62"/>
      <c r="IU73" s="62"/>
      <c r="IV73" s="62"/>
      <c r="IW73" s="62"/>
      <c r="IX73" s="62"/>
      <c r="IY73" s="62"/>
      <c r="IZ73" s="62"/>
      <c r="JA73" s="62"/>
      <c r="JB73" s="62"/>
      <c r="JC73" s="62"/>
      <c r="JD73" s="62"/>
      <c r="JE73" s="62"/>
      <c r="JF73" s="62"/>
      <c r="JG73" s="62"/>
      <c r="JH73" s="62"/>
      <c r="JI73" s="62"/>
      <c r="JJ73" s="62"/>
      <c r="JK73" s="62"/>
      <c r="JL73" s="62"/>
      <c r="JM73" s="62"/>
      <c r="JN73" s="62"/>
      <c r="JO73" s="62"/>
      <c r="JP73" s="62"/>
      <c r="JQ73" s="62"/>
      <c r="JR73" s="62"/>
      <c r="JS73" s="62"/>
      <c r="JT73" s="62"/>
      <c r="JU73" s="62"/>
      <c r="JV73" s="62"/>
      <c r="JW73" s="62"/>
      <c r="JX73" s="62"/>
      <c r="JY73" s="62"/>
      <c r="JZ73" s="62"/>
      <c r="KA73" s="62"/>
      <c r="KB73" s="62"/>
      <c r="KC73" s="62"/>
      <c r="KD73" s="62"/>
      <c r="KE73" s="62"/>
      <c r="KF73" s="62"/>
      <c r="KG73" s="62"/>
      <c r="KH73" s="62"/>
      <c r="KI73" s="62"/>
      <c r="KJ73" s="62"/>
      <c r="KK73" s="62"/>
      <c r="KL73" s="62"/>
      <c r="KM73" s="62"/>
      <c r="KN73" s="62"/>
      <c r="KO73" s="62"/>
      <c r="KP73" s="62"/>
      <c r="KQ73" s="62"/>
      <c r="KR73" s="62"/>
      <c r="KS73" s="62"/>
      <c r="KT73" s="62"/>
      <c r="KU73" s="62"/>
      <c r="KV73" s="62"/>
      <c r="KW73" s="62"/>
      <c r="KX73" s="62"/>
      <c r="KY73" s="62"/>
      <c r="KZ73" s="62"/>
      <c r="LA73" s="62"/>
      <c r="LB73" s="62"/>
      <c r="LC73" s="62"/>
      <c r="LD73" s="62"/>
      <c r="LE73" s="62"/>
      <c r="LF73" s="62"/>
      <c r="LG73" s="62"/>
      <c r="LH73" s="62"/>
      <c r="LI73" s="62"/>
      <c r="LJ73" s="62"/>
      <c r="LK73" s="62"/>
      <c r="LL73" s="62"/>
      <c r="LM73" s="62"/>
      <c r="LN73" s="62"/>
      <c r="LO73" s="62"/>
      <c r="LP73" s="62"/>
      <c r="LQ73" s="62"/>
      <c r="LR73" s="62"/>
      <c r="LS73" s="62"/>
      <c r="LT73" s="62"/>
      <c r="LU73" s="62"/>
      <c r="LV73" s="62"/>
      <c r="LW73" s="62"/>
      <c r="LX73" s="62"/>
      <c r="LY73" s="62"/>
      <c r="LZ73" s="62"/>
      <c r="MA73" s="62"/>
      <c r="MB73" s="62"/>
      <c r="MC73" s="62"/>
      <c r="MD73" s="62"/>
      <c r="ME73" s="62"/>
      <c r="MF73" s="62"/>
      <c r="MG73" s="62"/>
      <c r="MH73" s="62"/>
      <c r="MI73" s="62"/>
      <c r="MJ73" s="62"/>
      <c r="MK73" s="62"/>
      <c r="ML73" s="62"/>
      <c r="MM73" s="62"/>
      <c r="MN73" s="62"/>
      <c r="MO73" s="62"/>
      <c r="MP73" s="62"/>
      <c r="MQ73" s="62"/>
      <c r="MR73" s="62"/>
      <c r="MS73" s="62"/>
      <c r="MT73" s="62"/>
      <c r="MU73" s="62"/>
      <c r="MV73" s="62"/>
      <c r="MW73" s="62"/>
      <c r="MX73" s="62"/>
      <c r="MY73" s="62"/>
      <c r="MZ73" s="62"/>
      <c r="NA73" s="62"/>
      <c r="NB73" s="62"/>
      <c r="NC73" s="62"/>
      <c r="ND73" s="62"/>
      <c r="NE73" s="62"/>
      <c r="NF73" s="62"/>
      <c r="NG73" s="62"/>
      <c r="NH73" s="62"/>
      <c r="NI73" s="62"/>
      <c r="NJ73" s="62"/>
      <c r="NK73" s="62"/>
      <c r="NL73" s="62"/>
      <c r="NM73" s="62"/>
      <c r="NN73" s="62"/>
      <c r="NO73" s="62"/>
      <c r="NP73" s="62"/>
      <c r="NQ73" s="62"/>
      <c r="NR73" s="62"/>
      <c r="NS73" s="62"/>
      <c r="NT73" s="62"/>
      <c r="NU73" s="62"/>
      <c r="NV73" s="62"/>
      <c r="NW73" s="62"/>
      <c r="NX73" s="62"/>
      <c r="NY73" s="62"/>
      <c r="NZ73" s="62"/>
      <c r="OA73" s="62"/>
      <c r="OB73" s="62"/>
      <c r="OC73" s="62"/>
      <c r="OD73" s="62"/>
      <c r="OE73" s="62"/>
      <c r="OF73" s="62"/>
      <c r="OG73" s="62"/>
      <c r="OH73" s="62"/>
      <c r="OI73" s="62"/>
      <c r="OJ73" s="62"/>
      <c r="OK73" s="62"/>
      <c r="OL73" s="62"/>
      <c r="OM73" s="62"/>
      <c r="ON73" s="62"/>
      <c r="OO73" s="62"/>
      <c r="OP73" s="62"/>
      <c r="OQ73" s="62"/>
      <c r="OR73" s="62"/>
      <c r="OS73" s="62"/>
      <c r="OT73" s="62"/>
      <c r="OU73" s="62"/>
      <c r="OV73" s="62"/>
      <c r="OW73" s="62"/>
      <c r="OX73" s="62"/>
      <c r="OY73" s="62"/>
      <c r="OZ73" s="62"/>
      <c r="PA73" s="62"/>
      <c r="PB73" s="62"/>
      <c r="PC73" s="62"/>
      <c r="PD73" s="62"/>
      <c r="PE73" s="62"/>
      <c r="PF73" s="62"/>
      <c r="PG73" s="62"/>
      <c r="PH73" s="62"/>
      <c r="PI73" s="62"/>
      <c r="PJ73" s="62"/>
      <c r="PK73" s="62"/>
      <c r="PL73" s="62"/>
      <c r="PM73" s="62"/>
      <c r="PN73" s="62"/>
      <c r="PO73" s="62"/>
      <c r="PP73" s="62"/>
      <c r="PQ73" s="62"/>
      <c r="PR73" s="62"/>
      <c r="PS73" s="62"/>
      <c r="PT73" s="62"/>
      <c r="PU73" s="62"/>
      <c r="PV73" s="62"/>
      <c r="PW73" s="62"/>
      <c r="PX73" s="62"/>
      <c r="PY73" s="62"/>
      <c r="PZ73" s="62"/>
      <c r="QA73" s="62"/>
      <c r="QB73" s="62"/>
      <c r="QC73" s="62"/>
      <c r="QD73" s="62"/>
      <c r="QE73" s="62"/>
      <c r="QF73" s="62"/>
      <c r="QG73" s="62"/>
      <c r="QH73" s="62"/>
      <c r="QI73" s="62"/>
      <c r="QJ73" s="62"/>
      <c r="QK73" s="62"/>
      <c r="QL73" s="62"/>
      <c r="QM73" s="62"/>
      <c r="QN73" s="62"/>
      <c r="QO73" s="62"/>
      <c r="QP73" s="62"/>
      <c r="QQ73" s="62"/>
      <c r="QR73" s="62"/>
      <c r="QS73" s="62"/>
      <c r="QT73" s="62"/>
      <c r="QU73" s="62"/>
      <c r="QV73" s="62"/>
      <c r="QW73" s="62"/>
      <c r="QX73" s="62"/>
      <c r="QY73" s="62"/>
      <c r="QZ73" s="62"/>
      <c r="RA73" s="62"/>
      <c r="RB73" s="62"/>
      <c r="RC73" s="62"/>
      <c r="RD73" s="62"/>
      <c r="RE73" s="62"/>
      <c r="RF73" s="62"/>
      <c r="RG73" s="62"/>
      <c r="RH73" s="62"/>
      <c r="RI73" s="62"/>
      <c r="RJ73" s="62"/>
      <c r="RK73" s="62"/>
      <c r="RL73" s="62"/>
      <c r="RM73" s="62"/>
      <c r="RN73" s="62"/>
      <c r="RO73" s="62"/>
      <c r="RP73" s="62"/>
      <c r="RQ73" s="62"/>
      <c r="RR73" s="62"/>
      <c r="RS73" s="62"/>
      <c r="RT73" s="62"/>
      <c r="RU73" s="62"/>
      <c r="RV73" s="62"/>
      <c r="RW73" s="62"/>
      <c r="RX73" s="62"/>
      <c r="RY73" s="62"/>
      <c r="RZ73" s="62"/>
      <c r="SA73" s="62"/>
      <c r="SB73" s="62"/>
      <c r="SC73" s="62"/>
      <c r="SD73" s="62"/>
      <c r="SE73" s="62"/>
      <c r="SF73" s="62"/>
      <c r="SG73" s="62"/>
      <c r="SH73" s="62"/>
      <c r="SI73" s="62"/>
      <c r="SJ73" s="62"/>
      <c r="SK73" s="62"/>
      <c r="SL73" s="62"/>
      <c r="SM73" s="62"/>
      <c r="SN73" s="62"/>
      <c r="SO73" s="62"/>
      <c r="SP73" s="62"/>
      <c r="SQ73" s="62"/>
      <c r="SR73" s="62"/>
      <c r="SS73" s="62"/>
      <c r="ST73" s="62"/>
      <c r="SU73" s="62"/>
      <c r="SV73" s="62"/>
      <c r="SW73" s="62"/>
      <c r="SX73" s="62"/>
      <c r="SY73" s="62"/>
      <c r="SZ73" s="62"/>
      <c r="TA73" s="62"/>
      <c r="TB73" s="62"/>
      <c r="TC73" s="62"/>
      <c r="TD73" s="62"/>
      <c r="TE73" s="62"/>
      <c r="TF73" s="62"/>
      <c r="TG73" s="62"/>
      <c r="TH73" s="62"/>
      <c r="TI73" s="62"/>
      <c r="TJ73" s="62"/>
      <c r="TK73" s="62"/>
      <c r="TL73" s="62"/>
      <c r="TM73" s="62"/>
      <c r="TN73" s="62"/>
      <c r="TO73" s="62"/>
      <c r="TP73" s="62"/>
      <c r="TQ73" s="62"/>
      <c r="TR73" s="62"/>
      <c r="TS73" s="62"/>
      <c r="TT73" s="62"/>
      <c r="TU73" s="62"/>
      <c r="TV73" s="62"/>
      <c r="TW73" s="62"/>
      <c r="TX73" s="62"/>
      <c r="TY73" s="62"/>
      <c r="TZ73" s="62"/>
      <c r="UA73" s="62"/>
      <c r="UB73" s="62"/>
      <c r="UC73" s="62"/>
      <c r="UD73" s="62"/>
      <c r="UE73" s="62"/>
      <c r="UF73" s="62"/>
      <c r="UG73" s="62"/>
      <c r="UH73" s="62"/>
      <c r="UI73" s="62"/>
      <c r="UJ73" s="62"/>
      <c r="UK73" s="62"/>
      <c r="UL73" s="62"/>
      <c r="UM73" s="62"/>
      <c r="UN73" s="62"/>
      <c r="UO73" s="62"/>
      <c r="UP73" s="62"/>
      <c r="UQ73" s="62"/>
      <c r="UR73" s="62"/>
      <c r="US73" s="62"/>
      <c r="UT73" s="62"/>
      <c r="UU73" s="62"/>
      <c r="UV73" s="62"/>
      <c r="UW73" s="62"/>
      <c r="UX73" s="62"/>
      <c r="UY73" s="62"/>
      <c r="UZ73" s="62"/>
      <c r="VA73" s="62"/>
      <c r="VB73" s="62"/>
      <c r="VC73" s="62"/>
      <c r="VD73" s="62"/>
      <c r="VE73" s="62"/>
      <c r="VF73" s="62"/>
      <c r="VG73" s="62"/>
      <c r="VH73" s="62"/>
      <c r="VI73" s="62"/>
      <c r="VJ73" s="62"/>
      <c r="VK73" s="62"/>
      <c r="VL73" s="62"/>
      <c r="VM73" s="62"/>
      <c r="VN73" s="62"/>
      <c r="VO73" s="62"/>
      <c r="VP73" s="62"/>
      <c r="VQ73" s="62"/>
      <c r="VR73" s="62"/>
      <c r="VS73" s="62"/>
      <c r="VT73" s="62"/>
      <c r="VU73" s="62"/>
      <c r="VV73" s="62"/>
      <c r="VW73" s="62"/>
      <c r="VX73" s="62"/>
      <c r="VY73" s="62"/>
      <c r="VZ73" s="62"/>
      <c r="WA73" s="62"/>
      <c r="WB73" s="62"/>
      <c r="WC73" s="62"/>
      <c r="WD73" s="62"/>
      <c r="WE73" s="62"/>
      <c r="WF73" s="62"/>
      <c r="WG73" s="62"/>
      <c r="WH73" s="62"/>
      <c r="WI73" s="62"/>
      <c r="WJ73" s="62"/>
      <c r="WK73" s="62"/>
      <c r="WL73" s="62"/>
      <c r="WM73" s="62"/>
      <c r="WN73" s="62"/>
      <c r="WO73" s="62"/>
      <c r="WP73" s="62"/>
      <c r="WQ73" s="62"/>
      <c r="WR73" s="62"/>
      <c r="WS73" s="62"/>
      <c r="WT73" s="62"/>
      <c r="WU73" s="62"/>
      <c r="WV73" s="62"/>
      <c r="WW73" s="62"/>
      <c r="WX73" s="62"/>
      <c r="WY73" s="62"/>
      <c r="WZ73" s="62"/>
      <c r="XA73" s="62"/>
      <c r="XB73" s="62"/>
      <c r="XC73" s="62"/>
      <c r="XD73" s="62"/>
      <c r="XE73" s="62"/>
      <c r="XF73" s="62"/>
      <c r="XG73" s="62"/>
      <c r="XH73" s="62"/>
      <c r="XI73" s="62"/>
      <c r="XJ73" s="62"/>
      <c r="XK73" s="62"/>
      <c r="XL73" s="62"/>
      <c r="XM73" s="62"/>
      <c r="XN73" s="62"/>
      <c r="XO73" s="62"/>
      <c r="XP73" s="62"/>
      <c r="XQ73" s="62"/>
      <c r="XR73" s="62"/>
      <c r="XS73" s="62"/>
      <c r="XT73" s="62"/>
      <c r="XU73" s="62"/>
      <c r="XV73" s="62"/>
      <c r="XW73" s="62"/>
      <c r="XX73" s="62"/>
      <c r="XY73" s="62"/>
      <c r="XZ73" s="62"/>
      <c r="YA73" s="62"/>
      <c r="YB73" s="62"/>
      <c r="YC73" s="62"/>
      <c r="YD73" s="62"/>
      <c r="YE73" s="62"/>
      <c r="YF73" s="62"/>
      <c r="YG73" s="62"/>
      <c r="YH73" s="62"/>
      <c r="YI73" s="62"/>
      <c r="YJ73" s="62"/>
      <c r="YK73" s="62"/>
      <c r="YL73" s="62"/>
      <c r="YM73" s="62"/>
      <c r="YN73" s="62"/>
      <c r="YO73" s="62"/>
      <c r="YP73" s="62"/>
      <c r="YQ73" s="62"/>
      <c r="YR73" s="62"/>
      <c r="YS73" s="62"/>
      <c r="YT73" s="62"/>
      <c r="YU73" s="62"/>
      <c r="YV73" s="62"/>
      <c r="YW73" s="62"/>
      <c r="YX73" s="62"/>
      <c r="YY73" s="62"/>
      <c r="YZ73" s="62"/>
      <c r="ZA73" s="62"/>
      <c r="ZB73" s="62"/>
      <c r="ZC73" s="62"/>
      <c r="ZD73" s="62"/>
      <c r="ZE73" s="62"/>
      <c r="ZF73" s="62"/>
      <c r="ZG73" s="62"/>
      <c r="ZH73" s="62"/>
      <c r="ZI73" s="62"/>
      <c r="ZJ73" s="62"/>
      <c r="ZK73" s="62"/>
      <c r="ZL73" s="62"/>
      <c r="ZM73" s="62"/>
      <c r="ZN73" s="62"/>
      <c r="ZO73" s="62"/>
      <c r="ZP73" s="62"/>
      <c r="ZQ73" s="62"/>
      <c r="ZR73" s="62"/>
      <c r="ZS73" s="62"/>
      <c r="ZT73" s="62"/>
      <c r="ZU73" s="62"/>
      <c r="ZV73" s="62"/>
      <c r="ZW73" s="62"/>
      <c r="ZX73" s="62"/>
      <c r="ZY73" s="62"/>
      <c r="ZZ73" s="62"/>
      <c r="AAA73" s="62"/>
      <c r="AAB73" s="62"/>
      <c r="AAC73" s="62"/>
      <c r="AAD73" s="62"/>
      <c r="AAE73" s="62"/>
      <c r="AAF73" s="62"/>
      <c r="AAG73" s="62"/>
      <c r="AAH73" s="62"/>
      <c r="AAI73" s="62"/>
      <c r="AAJ73" s="62"/>
      <c r="AAK73" s="62"/>
      <c r="AAL73" s="62"/>
      <c r="AAM73" s="62"/>
      <c r="AAN73" s="62"/>
      <c r="AAO73" s="62"/>
      <c r="AAP73" s="62"/>
      <c r="AAQ73" s="62"/>
      <c r="AAR73" s="62"/>
      <c r="AAS73" s="62"/>
      <c r="AAT73" s="62"/>
      <c r="AAU73" s="62"/>
      <c r="AAV73" s="62"/>
      <c r="AAW73" s="62"/>
      <c r="AAX73" s="62"/>
      <c r="AAY73" s="62"/>
      <c r="AAZ73" s="62"/>
      <c r="ABA73" s="62"/>
      <c r="ABB73" s="62"/>
      <c r="ABC73" s="62"/>
      <c r="ABD73" s="62"/>
      <c r="ABE73" s="62"/>
      <c r="ABF73" s="62"/>
      <c r="ABG73" s="62"/>
      <c r="ABH73" s="62"/>
      <c r="ABI73" s="62"/>
      <c r="ABJ73" s="62"/>
      <c r="ABK73" s="62"/>
      <c r="ABL73" s="62"/>
      <c r="ABM73" s="62"/>
      <c r="ABN73" s="62"/>
      <c r="ABO73" s="62"/>
      <c r="ABP73" s="62"/>
      <c r="ABQ73" s="62"/>
      <c r="ABR73" s="62"/>
      <c r="ABS73" s="62"/>
      <c r="ABT73" s="62"/>
      <c r="ABU73" s="62"/>
      <c r="ABV73" s="62"/>
      <c r="ABW73" s="62"/>
      <c r="ABX73" s="62"/>
      <c r="ABY73" s="62"/>
      <c r="ABZ73" s="62"/>
      <c r="ACA73" s="62"/>
      <c r="ACB73" s="62"/>
      <c r="ACC73" s="62"/>
      <c r="ACD73" s="62"/>
      <c r="ACE73" s="62"/>
      <c r="ACF73" s="62"/>
      <c r="ACG73" s="62"/>
      <c r="ACH73" s="62"/>
      <c r="ACI73" s="62"/>
      <c r="ACJ73" s="62"/>
      <c r="ACK73" s="62"/>
      <c r="ACL73" s="62"/>
      <c r="ACM73" s="62"/>
      <c r="ACN73" s="62"/>
      <c r="ACO73" s="62"/>
      <c r="ACP73" s="62"/>
      <c r="ACQ73" s="62"/>
      <c r="ACR73" s="62"/>
      <c r="ACS73" s="62"/>
      <c r="ACT73" s="62"/>
      <c r="ACU73" s="62"/>
      <c r="ACV73" s="62"/>
      <c r="ACW73" s="62"/>
      <c r="ACX73" s="62"/>
      <c r="ACY73" s="62"/>
      <c r="ACZ73" s="62"/>
      <c r="ADA73" s="62"/>
      <c r="ADB73" s="62"/>
      <c r="ADC73" s="62"/>
      <c r="ADD73" s="62"/>
      <c r="ADE73" s="62"/>
      <c r="ADF73" s="62"/>
      <c r="ADG73" s="62"/>
      <c r="ADH73" s="62"/>
      <c r="ADI73" s="62"/>
      <c r="ADJ73" s="62"/>
      <c r="ADK73" s="62"/>
      <c r="ADL73" s="62"/>
      <c r="ADM73" s="62"/>
      <c r="ADN73" s="62"/>
      <c r="ADO73" s="62"/>
      <c r="ADP73" s="62"/>
      <c r="ADQ73" s="62"/>
      <c r="ADR73" s="62"/>
      <c r="ADS73" s="62"/>
      <c r="ADT73" s="62"/>
      <c r="ADU73" s="62"/>
      <c r="ADV73" s="62"/>
      <c r="ADW73" s="62"/>
      <c r="ADX73" s="62"/>
      <c r="ADY73" s="62"/>
      <c r="ADZ73" s="62"/>
      <c r="AEA73" s="62"/>
      <c r="AEB73" s="62"/>
      <c r="AEC73" s="62"/>
      <c r="AED73" s="62"/>
      <c r="AEE73" s="62"/>
      <c r="AEF73" s="62"/>
      <c r="AEG73" s="62"/>
      <c r="AEH73" s="62"/>
      <c r="AEI73" s="62"/>
      <c r="AEJ73" s="62"/>
      <c r="AEK73" s="62"/>
      <c r="AEL73" s="62"/>
      <c r="AEM73" s="62"/>
      <c r="AEN73" s="62"/>
      <c r="AEO73" s="62"/>
      <c r="AEP73" s="62"/>
      <c r="AEQ73" s="62"/>
      <c r="AER73" s="62"/>
      <c r="AES73" s="62"/>
      <c r="AET73" s="62"/>
      <c r="AEU73" s="62"/>
      <c r="AEV73" s="62"/>
      <c r="AEW73" s="62"/>
      <c r="AEX73" s="62"/>
      <c r="AEY73" s="62"/>
      <c r="AEZ73" s="62"/>
      <c r="AFA73" s="62"/>
      <c r="AFB73" s="62"/>
      <c r="AFC73" s="62"/>
      <c r="AFD73" s="62"/>
      <c r="AFE73" s="62"/>
      <c r="AFF73" s="62"/>
      <c r="AFG73" s="62"/>
      <c r="AFH73" s="62"/>
      <c r="AFI73" s="62"/>
      <c r="AFJ73" s="62"/>
      <c r="AFK73" s="62"/>
      <c r="AFL73" s="62"/>
      <c r="AFM73" s="62"/>
      <c r="AFN73" s="62"/>
      <c r="AFO73" s="62"/>
      <c r="AFP73" s="62"/>
      <c r="AFQ73" s="62"/>
      <c r="AFR73" s="62"/>
      <c r="AFS73" s="62"/>
      <c r="AFT73" s="62"/>
      <c r="AFU73" s="62"/>
      <c r="AFV73" s="62"/>
      <c r="AFW73" s="62"/>
      <c r="AFX73" s="62"/>
      <c r="AFY73" s="62"/>
      <c r="AFZ73" s="62"/>
      <c r="AGA73" s="62"/>
      <c r="AGB73" s="62"/>
      <c r="AGC73" s="62"/>
      <c r="AGD73" s="62"/>
      <c r="AGE73" s="62"/>
      <c r="AGF73" s="62"/>
      <c r="AGG73" s="62"/>
      <c r="AGH73" s="62"/>
      <c r="AGI73" s="62"/>
      <c r="AGJ73" s="62"/>
      <c r="AGK73" s="62"/>
      <c r="AGL73" s="62"/>
      <c r="AGM73" s="62"/>
      <c r="AGN73" s="62"/>
      <c r="AGO73" s="62"/>
      <c r="AGP73" s="62"/>
      <c r="AGQ73" s="62"/>
      <c r="AGR73" s="62"/>
      <c r="AGS73" s="62"/>
      <c r="AGT73" s="62"/>
      <c r="AGU73" s="62"/>
      <c r="AGV73" s="62"/>
      <c r="AGW73" s="62"/>
      <c r="AGX73" s="62"/>
      <c r="AGY73" s="62"/>
      <c r="AGZ73" s="62"/>
      <c r="AHA73" s="62"/>
      <c r="AHB73" s="62"/>
      <c r="AHC73" s="62"/>
      <c r="AHD73" s="62"/>
      <c r="AHE73" s="62"/>
      <c r="AHF73" s="62"/>
      <c r="AHG73" s="62"/>
      <c r="AHH73" s="62"/>
      <c r="AHI73" s="62"/>
      <c r="AHJ73" s="62"/>
      <c r="AHK73" s="62"/>
      <c r="AHL73" s="62"/>
      <c r="AHM73" s="62"/>
      <c r="AHN73" s="62"/>
      <c r="AHO73" s="62"/>
      <c r="AHP73" s="62"/>
      <c r="AHQ73" s="62"/>
      <c r="AHR73" s="62"/>
      <c r="AHS73" s="62"/>
      <c r="AHT73" s="62"/>
      <c r="AHU73" s="62"/>
      <c r="AHV73" s="62"/>
      <c r="AHW73" s="62"/>
      <c r="AHX73" s="62"/>
      <c r="AHY73" s="62"/>
      <c r="AHZ73" s="62"/>
      <c r="AIA73" s="62"/>
      <c r="AIB73" s="62"/>
      <c r="AIC73" s="62"/>
      <c r="AID73" s="62"/>
      <c r="AIE73" s="62"/>
      <c r="AIF73" s="62"/>
      <c r="AIG73" s="62"/>
      <c r="AIH73" s="62"/>
      <c r="AII73" s="62"/>
      <c r="AIJ73" s="62"/>
      <c r="AIK73" s="62"/>
      <c r="AIL73" s="62"/>
      <c r="AIM73" s="62"/>
      <c r="AIN73" s="62"/>
      <c r="AIO73" s="62"/>
      <c r="AIP73" s="62"/>
      <c r="AIQ73" s="62"/>
      <c r="AIR73" s="62"/>
      <c r="AIS73" s="62"/>
      <c r="AIT73" s="62"/>
      <c r="AIU73" s="62"/>
      <c r="AIV73" s="62"/>
      <c r="AIW73" s="62"/>
      <c r="AIX73" s="62"/>
      <c r="AIY73" s="62"/>
      <c r="AIZ73" s="62"/>
      <c r="AJA73" s="62"/>
      <c r="AJB73" s="62"/>
      <c r="AJC73" s="62"/>
      <c r="AJD73" s="62"/>
      <c r="AJE73" s="62"/>
      <c r="AJF73" s="62"/>
      <c r="AJG73" s="62"/>
      <c r="AJH73" s="62"/>
      <c r="AJI73" s="62"/>
      <c r="AJJ73" s="62"/>
      <c r="AJK73" s="62"/>
      <c r="AJL73" s="62"/>
      <c r="AJM73" s="62"/>
      <c r="AJN73" s="62"/>
      <c r="AJO73" s="62"/>
      <c r="AJP73" s="62"/>
      <c r="AJQ73" s="62"/>
      <c r="AJR73" s="62"/>
      <c r="AJS73" s="62"/>
      <c r="AJT73" s="62"/>
      <c r="AJU73" s="62"/>
      <c r="AJV73" s="62"/>
      <c r="AJW73" s="62"/>
      <c r="AJX73" s="62"/>
      <c r="AJY73" s="62"/>
      <c r="AJZ73" s="62"/>
      <c r="AKA73" s="62"/>
      <c r="AKB73" s="62"/>
      <c r="AKC73" s="62"/>
      <c r="AKD73" s="62"/>
      <c r="AKE73" s="62"/>
      <c r="AKF73" s="62"/>
      <c r="AKG73" s="62"/>
      <c r="AKH73" s="62"/>
      <c r="AKI73" s="62"/>
      <c r="AKJ73" s="62"/>
      <c r="AKK73" s="62"/>
      <c r="AKL73" s="62"/>
      <c r="AKM73" s="62"/>
      <c r="AKN73" s="62"/>
      <c r="AKO73" s="62"/>
      <c r="AKP73" s="62"/>
      <c r="AKQ73" s="62"/>
      <c r="AKR73" s="62"/>
      <c r="AKS73" s="62"/>
      <c r="AKT73" s="62"/>
      <c r="AKU73" s="62"/>
      <c r="AKV73" s="62"/>
      <c r="AKW73" s="62"/>
      <c r="AKX73" s="62"/>
      <c r="AKY73" s="62"/>
      <c r="AKZ73" s="62"/>
      <c r="ALA73" s="62"/>
      <c r="ALB73" s="62"/>
      <c r="ALC73" s="62"/>
      <c r="ALD73" s="62"/>
      <c r="ALE73" s="62"/>
      <c r="ALF73" s="62"/>
      <c r="ALG73" s="62"/>
      <c r="ALH73" s="62"/>
      <c r="ALI73" s="62"/>
      <c r="ALJ73" s="62"/>
      <c r="ALK73" s="62"/>
      <c r="ALL73" s="62"/>
      <c r="ALM73" s="62"/>
      <c r="ALN73" s="62"/>
      <c r="ALO73" s="62"/>
      <c r="ALP73" s="62"/>
      <c r="ALQ73" s="62"/>
      <c r="ALR73" s="62"/>
      <c r="ALS73" s="62"/>
      <c r="ALT73" s="62"/>
      <c r="ALU73" s="62"/>
      <c r="ALV73" s="62"/>
      <c r="ALW73" s="62"/>
      <c r="ALX73" s="62"/>
      <c r="ALY73" s="62"/>
      <c r="ALZ73" s="62"/>
      <c r="AMA73" s="62"/>
      <c r="AMB73" s="62"/>
      <c r="AMC73" s="62"/>
      <c r="AMD73" s="62"/>
      <c r="AME73" s="62"/>
      <c r="AMF73" s="62"/>
      <c r="AMG73" s="62"/>
      <c r="AMH73" s="62"/>
      <c r="AMI73" s="62"/>
      <c r="AMJ73" s="62"/>
      <c r="AMK73" s="62"/>
      <c r="AML73" s="62"/>
      <c r="AMM73" s="62"/>
      <c r="AMN73" s="62"/>
      <c r="AMO73" s="62"/>
      <c r="AMP73" s="62"/>
      <c r="AMQ73" s="62"/>
      <c r="AMR73" s="62"/>
      <c r="AMS73" s="62"/>
      <c r="AMT73" s="62"/>
      <c r="AMU73" s="62"/>
      <c r="AMV73" s="62"/>
      <c r="AMW73" s="62"/>
      <c r="AMX73" s="62"/>
      <c r="AMY73" s="62"/>
      <c r="AMZ73" s="62"/>
      <c r="ANA73" s="62"/>
      <c r="ANB73" s="62"/>
      <c r="ANC73" s="62"/>
      <c r="AND73" s="62"/>
      <c r="ANE73" s="62"/>
      <c r="ANF73" s="62"/>
      <c r="ANG73" s="62"/>
      <c r="ANH73" s="62"/>
      <c r="ANI73" s="62"/>
      <c r="ANJ73" s="62"/>
      <c r="ANK73" s="62"/>
      <c r="ANL73" s="62"/>
      <c r="ANM73" s="62"/>
      <c r="ANN73" s="62"/>
      <c r="ANO73" s="62"/>
      <c r="ANP73" s="62"/>
      <c r="ANQ73" s="62"/>
      <c r="ANR73" s="62"/>
      <c r="ANS73" s="62"/>
      <c r="ANT73" s="62"/>
      <c r="ANU73" s="62"/>
      <c r="ANV73" s="62"/>
      <c r="ANW73" s="62"/>
      <c r="ANX73" s="62"/>
      <c r="ANY73" s="62"/>
      <c r="ANZ73" s="62"/>
      <c r="AOA73" s="62"/>
      <c r="AOB73" s="62"/>
      <c r="AOC73" s="62"/>
      <c r="AOD73" s="62"/>
      <c r="AOE73" s="62"/>
      <c r="AOF73" s="62"/>
      <c r="AOG73" s="62"/>
      <c r="AOH73" s="62"/>
      <c r="AOI73" s="62"/>
      <c r="AOJ73" s="62"/>
      <c r="AOK73" s="62"/>
      <c r="AOL73" s="62"/>
      <c r="AOM73" s="62"/>
      <c r="AON73" s="62"/>
      <c r="AOO73" s="62"/>
      <c r="AOP73" s="62"/>
      <c r="AOQ73" s="62"/>
      <c r="AOR73" s="62"/>
      <c r="AOS73" s="62"/>
      <c r="AOT73" s="62"/>
      <c r="AOU73" s="62"/>
      <c r="AOV73" s="62"/>
    </row>
    <row r="74" spans="1:1088" ht="23.45" customHeight="1" x14ac:dyDescent="0.25">
      <c r="B74" s="109"/>
      <c r="C74" s="73">
        <v>1</v>
      </c>
      <c r="D74" s="45" t="s">
        <v>69</v>
      </c>
      <c r="E74" s="73">
        <v>880</v>
      </c>
      <c r="F74" s="73">
        <v>1</v>
      </c>
      <c r="G74" s="73">
        <f t="shared" si="3"/>
        <v>880</v>
      </c>
      <c r="I74" s="73"/>
      <c r="J74" s="110"/>
      <c r="K74" s="73"/>
      <c r="L74" s="73"/>
      <c r="M74" s="73">
        <f t="shared" si="1"/>
        <v>0</v>
      </c>
    </row>
    <row r="75" spans="1:1088" s="108" customFormat="1" x14ac:dyDescent="0.25">
      <c r="A75" s="62"/>
      <c r="B75" s="228" t="s">
        <v>70</v>
      </c>
      <c r="C75" s="229"/>
      <c r="D75" s="229"/>
      <c r="E75" s="229"/>
      <c r="F75" s="229"/>
      <c r="G75" s="229"/>
      <c r="H75" s="229"/>
      <c r="I75" s="229"/>
      <c r="J75" s="229"/>
      <c r="K75" s="229"/>
      <c r="L75" s="229"/>
      <c r="M75" s="230"/>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c r="BB75" s="62"/>
      <c r="BC75" s="62"/>
      <c r="BD75" s="62"/>
      <c r="BE75" s="62"/>
      <c r="BF75" s="62"/>
      <c r="BG75" s="62"/>
      <c r="BH75" s="62"/>
      <c r="BI75" s="62"/>
      <c r="BJ75" s="62"/>
      <c r="BK75" s="62"/>
      <c r="BL75" s="62"/>
      <c r="BM75" s="62"/>
      <c r="BN75" s="62"/>
      <c r="BO75" s="62"/>
      <c r="BP75" s="62"/>
      <c r="BQ75" s="62"/>
      <c r="BR75" s="62"/>
      <c r="BS75" s="62"/>
      <c r="BT75" s="62"/>
      <c r="BU75" s="62"/>
      <c r="BV75" s="62"/>
      <c r="BW75" s="62"/>
      <c r="BX75" s="62"/>
      <c r="BY75" s="62"/>
      <c r="BZ75" s="62"/>
      <c r="CA75" s="62"/>
      <c r="CB75" s="62"/>
      <c r="CC75" s="62"/>
      <c r="CD75" s="62"/>
      <c r="CE75" s="62"/>
      <c r="CF75" s="62"/>
      <c r="CG75" s="62"/>
      <c r="CH75" s="62"/>
      <c r="CI75" s="62"/>
      <c r="CJ75" s="62"/>
      <c r="CK75" s="62"/>
      <c r="CL75" s="62"/>
      <c r="CM75" s="62"/>
      <c r="CN75" s="62"/>
      <c r="CO75" s="62"/>
      <c r="CP75" s="62"/>
      <c r="CQ75" s="62"/>
      <c r="CR75" s="62"/>
      <c r="CS75" s="62"/>
      <c r="CT75" s="62"/>
      <c r="CU75" s="62"/>
      <c r="CV75" s="62"/>
      <c r="CW75" s="62"/>
      <c r="CX75" s="62"/>
      <c r="CY75" s="62"/>
      <c r="CZ75" s="62"/>
      <c r="DA75" s="62"/>
      <c r="DB75" s="62"/>
      <c r="DC75" s="62"/>
      <c r="DD75" s="62"/>
      <c r="DE75" s="62"/>
      <c r="DF75" s="62"/>
      <c r="DG75" s="62"/>
      <c r="DH75" s="62"/>
      <c r="DI75" s="62"/>
      <c r="DJ75" s="62"/>
      <c r="DK75" s="62"/>
      <c r="DL75" s="62"/>
      <c r="DM75" s="62"/>
      <c r="DN75" s="62"/>
      <c r="DO75" s="62"/>
      <c r="DP75" s="62"/>
      <c r="DQ75" s="62"/>
      <c r="DR75" s="62"/>
      <c r="DS75" s="62"/>
      <c r="DT75" s="62"/>
      <c r="DU75" s="62"/>
      <c r="DV75" s="62"/>
      <c r="DW75" s="62"/>
      <c r="DX75" s="62"/>
      <c r="DY75" s="62"/>
      <c r="DZ75" s="62"/>
      <c r="EA75" s="62"/>
      <c r="EB75" s="62"/>
      <c r="EC75" s="62"/>
      <c r="ED75" s="62"/>
      <c r="EE75" s="62"/>
      <c r="EF75" s="62"/>
      <c r="EG75" s="62"/>
      <c r="EH75" s="62"/>
      <c r="EI75" s="62"/>
      <c r="EJ75" s="62"/>
      <c r="EK75" s="62"/>
      <c r="EL75" s="62"/>
      <c r="EM75" s="62"/>
      <c r="EN75" s="62"/>
      <c r="EO75" s="62"/>
      <c r="EP75" s="62"/>
      <c r="EQ75" s="62"/>
      <c r="ER75" s="62"/>
      <c r="ES75" s="62"/>
      <c r="ET75" s="62"/>
      <c r="EU75" s="62"/>
      <c r="EV75" s="62"/>
      <c r="EW75" s="62"/>
      <c r="EX75" s="62"/>
      <c r="EY75" s="62"/>
      <c r="EZ75" s="62"/>
      <c r="FA75" s="62"/>
      <c r="FB75" s="62"/>
      <c r="FC75" s="62"/>
      <c r="FD75" s="62"/>
      <c r="FE75" s="62"/>
      <c r="FF75" s="62"/>
      <c r="FG75" s="62"/>
      <c r="FH75" s="62"/>
      <c r="FI75" s="62"/>
      <c r="FJ75" s="62"/>
      <c r="FK75" s="62"/>
      <c r="FL75" s="62"/>
      <c r="FM75" s="62"/>
      <c r="FN75" s="62"/>
      <c r="FO75" s="62"/>
      <c r="FP75" s="62"/>
      <c r="FQ75" s="62"/>
      <c r="FR75" s="62"/>
      <c r="FS75" s="62"/>
      <c r="FT75" s="62"/>
      <c r="FU75" s="62"/>
      <c r="FV75" s="62"/>
      <c r="FW75" s="62"/>
      <c r="FX75" s="62"/>
      <c r="FY75" s="62"/>
      <c r="FZ75" s="62"/>
      <c r="GA75" s="62"/>
      <c r="GB75" s="62"/>
      <c r="GC75" s="62"/>
      <c r="GD75" s="62"/>
      <c r="GE75" s="62"/>
      <c r="GF75" s="62"/>
      <c r="GG75" s="62"/>
      <c r="GH75" s="62"/>
      <c r="GI75" s="62"/>
      <c r="GJ75" s="62"/>
      <c r="GK75" s="62"/>
      <c r="GL75" s="62"/>
      <c r="GM75" s="62"/>
      <c r="GN75" s="62"/>
      <c r="GO75" s="62"/>
      <c r="GP75" s="62"/>
      <c r="GQ75" s="62"/>
      <c r="GR75" s="62"/>
      <c r="GS75" s="62"/>
      <c r="GT75" s="62"/>
      <c r="GU75" s="62"/>
      <c r="GV75" s="62"/>
      <c r="GW75" s="62"/>
      <c r="GX75" s="62"/>
      <c r="GY75" s="62"/>
      <c r="GZ75" s="62"/>
      <c r="HA75" s="62"/>
      <c r="HB75" s="62"/>
      <c r="HC75" s="62"/>
      <c r="HD75" s="62"/>
      <c r="HE75" s="62"/>
      <c r="HF75" s="62"/>
      <c r="HG75" s="62"/>
      <c r="HH75" s="62"/>
      <c r="HI75" s="62"/>
      <c r="HJ75" s="62"/>
      <c r="HK75" s="62"/>
      <c r="HL75" s="62"/>
      <c r="HM75" s="62"/>
      <c r="HN75" s="62"/>
      <c r="HO75" s="62"/>
      <c r="HP75" s="62"/>
      <c r="HQ75" s="62"/>
      <c r="HR75" s="62"/>
      <c r="HS75" s="62"/>
      <c r="HT75" s="62"/>
      <c r="HU75" s="62"/>
      <c r="HV75" s="62"/>
      <c r="HW75" s="62"/>
      <c r="HX75" s="62"/>
      <c r="HY75" s="62"/>
      <c r="HZ75" s="62"/>
      <c r="IA75" s="62"/>
      <c r="IB75" s="62"/>
      <c r="IC75" s="62"/>
      <c r="ID75" s="62"/>
      <c r="IE75" s="62"/>
      <c r="IF75" s="62"/>
      <c r="IG75" s="62"/>
      <c r="IH75" s="62"/>
      <c r="II75" s="62"/>
      <c r="IJ75" s="62"/>
      <c r="IK75" s="62"/>
      <c r="IL75" s="62"/>
      <c r="IM75" s="62"/>
      <c r="IN75" s="62"/>
      <c r="IO75" s="62"/>
      <c r="IP75" s="62"/>
      <c r="IQ75" s="62"/>
      <c r="IR75" s="62"/>
      <c r="IS75" s="62"/>
      <c r="IT75" s="62"/>
      <c r="IU75" s="62"/>
      <c r="IV75" s="62"/>
      <c r="IW75" s="62"/>
      <c r="IX75" s="62"/>
      <c r="IY75" s="62"/>
      <c r="IZ75" s="62"/>
      <c r="JA75" s="62"/>
      <c r="JB75" s="62"/>
      <c r="JC75" s="62"/>
      <c r="JD75" s="62"/>
      <c r="JE75" s="62"/>
      <c r="JF75" s="62"/>
      <c r="JG75" s="62"/>
      <c r="JH75" s="62"/>
      <c r="JI75" s="62"/>
      <c r="JJ75" s="62"/>
      <c r="JK75" s="62"/>
      <c r="JL75" s="62"/>
      <c r="JM75" s="62"/>
      <c r="JN75" s="62"/>
      <c r="JO75" s="62"/>
      <c r="JP75" s="62"/>
      <c r="JQ75" s="62"/>
      <c r="JR75" s="62"/>
      <c r="JS75" s="62"/>
      <c r="JT75" s="62"/>
      <c r="JU75" s="62"/>
      <c r="JV75" s="62"/>
      <c r="JW75" s="62"/>
      <c r="JX75" s="62"/>
      <c r="JY75" s="62"/>
      <c r="JZ75" s="62"/>
      <c r="KA75" s="62"/>
      <c r="KB75" s="62"/>
      <c r="KC75" s="62"/>
      <c r="KD75" s="62"/>
      <c r="KE75" s="62"/>
      <c r="KF75" s="62"/>
      <c r="KG75" s="62"/>
      <c r="KH75" s="62"/>
      <c r="KI75" s="62"/>
      <c r="KJ75" s="62"/>
      <c r="KK75" s="62"/>
      <c r="KL75" s="62"/>
      <c r="KM75" s="62"/>
      <c r="KN75" s="62"/>
      <c r="KO75" s="62"/>
      <c r="KP75" s="62"/>
      <c r="KQ75" s="62"/>
      <c r="KR75" s="62"/>
      <c r="KS75" s="62"/>
      <c r="KT75" s="62"/>
      <c r="KU75" s="62"/>
      <c r="KV75" s="62"/>
      <c r="KW75" s="62"/>
      <c r="KX75" s="62"/>
      <c r="KY75" s="62"/>
      <c r="KZ75" s="62"/>
      <c r="LA75" s="62"/>
      <c r="LB75" s="62"/>
      <c r="LC75" s="62"/>
      <c r="LD75" s="62"/>
      <c r="LE75" s="62"/>
      <c r="LF75" s="62"/>
      <c r="LG75" s="62"/>
      <c r="LH75" s="62"/>
      <c r="LI75" s="62"/>
      <c r="LJ75" s="62"/>
      <c r="LK75" s="62"/>
      <c r="LL75" s="62"/>
      <c r="LM75" s="62"/>
      <c r="LN75" s="62"/>
      <c r="LO75" s="62"/>
      <c r="LP75" s="62"/>
      <c r="LQ75" s="62"/>
      <c r="LR75" s="62"/>
      <c r="LS75" s="62"/>
      <c r="LT75" s="62"/>
      <c r="LU75" s="62"/>
      <c r="LV75" s="62"/>
      <c r="LW75" s="62"/>
      <c r="LX75" s="62"/>
      <c r="LY75" s="62"/>
      <c r="LZ75" s="62"/>
      <c r="MA75" s="62"/>
      <c r="MB75" s="62"/>
      <c r="MC75" s="62"/>
      <c r="MD75" s="62"/>
      <c r="ME75" s="62"/>
      <c r="MF75" s="62"/>
      <c r="MG75" s="62"/>
      <c r="MH75" s="62"/>
      <c r="MI75" s="62"/>
      <c r="MJ75" s="62"/>
      <c r="MK75" s="62"/>
      <c r="ML75" s="62"/>
      <c r="MM75" s="62"/>
      <c r="MN75" s="62"/>
      <c r="MO75" s="62"/>
      <c r="MP75" s="62"/>
      <c r="MQ75" s="62"/>
      <c r="MR75" s="62"/>
      <c r="MS75" s="62"/>
      <c r="MT75" s="62"/>
      <c r="MU75" s="62"/>
      <c r="MV75" s="62"/>
      <c r="MW75" s="62"/>
      <c r="MX75" s="62"/>
      <c r="MY75" s="62"/>
      <c r="MZ75" s="62"/>
      <c r="NA75" s="62"/>
      <c r="NB75" s="62"/>
      <c r="NC75" s="62"/>
      <c r="ND75" s="62"/>
      <c r="NE75" s="62"/>
      <c r="NF75" s="62"/>
      <c r="NG75" s="62"/>
      <c r="NH75" s="62"/>
      <c r="NI75" s="62"/>
      <c r="NJ75" s="62"/>
      <c r="NK75" s="62"/>
      <c r="NL75" s="62"/>
      <c r="NM75" s="62"/>
      <c r="NN75" s="62"/>
      <c r="NO75" s="62"/>
      <c r="NP75" s="62"/>
      <c r="NQ75" s="62"/>
      <c r="NR75" s="62"/>
      <c r="NS75" s="62"/>
      <c r="NT75" s="62"/>
      <c r="NU75" s="62"/>
      <c r="NV75" s="62"/>
      <c r="NW75" s="62"/>
      <c r="NX75" s="62"/>
      <c r="NY75" s="62"/>
      <c r="NZ75" s="62"/>
      <c r="OA75" s="62"/>
      <c r="OB75" s="62"/>
      <c r="OC75" s="62"/>
      <c r="OD75" s="62"/>
      <c r="OE75" s="62"/>
      <c r="OF75" s="62"/>
      <c r="OG75" s="62"/>
      <c r="OH75" s="62"/>
      <c r="OI75" s="62"/>
      <c r="OJ75" s="62"/>
      <c r="OK75" s="62"/>
      <c r="OL75" s="62"/>
      <c r="OM75" s="62"/>
      <c r="ON75" s="62"/>
      <c r="OO75" s="62"/>
      <c r="OP75" s="62"/>
      <c r="OQ75" s="62"/>
      <c r="OR75" s="62"/>
      <c r="OS75" s="62"/>
      <c r="OT75" s="62"/>
      <c r="OU75" s="62"/>
      <c r="OV75" s="62"/>
      <c r="OW75" s="62"/>
      <c r="OX75" s="62"/>
      <c r="OY75" s="62"/>
      <c r="OZ75" s="62"/>
      <c r="PA75" s="62"/>
      <c r="PB75" s="62"/>
      <c r="PC75" s="62"/>
      <c r="PD75" s="62"/>
      <c r="PE75" s="62"/>
      <c r="PF75" s="62"/>
      <c r="PG75" s="62"/>
      <c r="PH75" s="62"/>
      <c r="PI75" s="62"/>
      <c r="PJ75" s="62"/>
      <c r="PK75" s="62"/>
      <c r="PL75" s="62"/>
      <c r="PM75" s="62"/>
      <c r="PN75" s="62"/>
      <c r="PO75" s="62"/>
      <c r="PP75" s="62"/>
      <c r="PQ75" s="62"/>
      <c r="PR75" s="62"/>
      <c r="PS75" s="62"/>
      <c r="PT75" s="62"/>
      <c r="PU75" s="62"/>
      <c r="PV75" s="62"/>
      <c r="PW75" s="62"/>
      <c r="PX75" s="62"/>
      <c r="PY75" s="62"/>
      <c r="PZ75" s="62"/>
      <c r="QA75" s="62"/>
      <c r="QB75" s="62"/>
      <c r="QC75" s="62"/>
      <c r="QD75" s="62"/>
      <c r="QE75" s="62"/>
      <c r="QF75" s="62"/>
      <c r="QG75" s="62"/>
      <c r="QH75" s="62"/>
      <c r="QI75" s="62"/>
      <c r="QJ75" s="62"/>
      <c r="QK75" s="62"/>
      <c r="QL75" s="62"/>
      <c r="QM75" s="62"/>
      <c r="QN75" s="62"/>
      <c r="QO75" s="62"/>
      <c r="QP75" s="62"/>
      <c r="QQ75" s="62"/>
      <c r="QR75" s="62"/>
      <c r="QS75" s="62"/>
      <c r="QT75" s="62"/>
      <c r="QU75" s="62"/>
      <c r="QV75" s="62"/>
      <c r="QW75" s="62"/>
      <c r="QX75" s="62"/>
      <c r="QY75" s="62"/>
      <c r="QZ75" s="62"/>
      <c r="RA75" s="62"/>
      <c r="RB75" s="62"/>
      <c r="RC75" s="62"/>
      <c r="RD75" s="62"/>
      <c r="RE75" s="62"/>
      <c r="RF75" s="62"/>
      <c r="RG75" s="62"/>
      <c r="RH75" s="62"/>
      <c r="RI75" s="62"/>
      <c r="RJ75" s="62"/>
      <c r="RK75" s="62"/>
      <c r="RL75" s="62"/>
      <c r="RM75" s="62"/>
      <c r="RN75" s="62"/>
      <c r="RO75" s="62"/>
      <c r="RP75" s="62"/>
      <c r="RQ75" s="62"/>
      <c r="RR75" s="62"/>
      <c r="RS75" s="62"/>
      <c r="RT75" s="62"/>
      <c r="RU75" s="62"/>
      <c r="RV75" s="62"/>
      <c r="RW75" s="62"/>
      <c r="RX75" s="62"/>
      <c r="RY75" s="62"/>
      <c r="RZ75" s="62"/>
      <c r="SA75" s="62"/>
      <c r="SB75" s="62"/>
      <c r="SC75" s="62"/>
      <c r="SD75" s="62"/>
      <c r="SE75" s="62"/>
      <c r="SF75" s="62"/>
      <c r="SG75" s="62"/>
      <c r="SH75" s="62"/>
      <c r="SI75" s="62"/>
      <c r="SJ75" s="62"/>
      <c r="SK75" s="62"/>
      <c r="SL75" s="62"/>
      <c r="SM75" s="62"/>
      <c r="SN75" s="62"/>
      <c r="SO75" s="62"/>
      <c r="SP75" s="62"/>
      <c r="SQ75" s="62"/>
      <c r="SR75" s="62"/>
      <c r="SS75" s="62"/>
      <c r="ST75" s="62"/>
      <c r="SU75" s="62"/>
      <c r="SV75" s="62"/>
      <c r="SW75" s="62"/>
      <c r="SX75" s="62"/>
      <c r="SY75" s="62"/>
      <c r="SZ75" s="62"/>
      <c r="TA75" s="62"/>
      <c r="TB75" s="62"/>
      <c r="TC75" s="62"/>
      <c r="TD75" s="62"/>
      <c r="TE75" s="62"/>
      <c r="TF75" s="62"/>
      <c r="TG75" s="62"/>
      <c r="TH75" s="62"/>
      <c r="TI75" s="62"/>
      <c r="TJ75" s="62"/>
      <c r="TK75" s="62"/>
      <c r="TL75" s="62"/>
      <c r="TM75" s="62"/>
      <c r="TN75" s="62"/>
      <c r="TO75" s="62"/>
      <c r="TP75" s="62"/>
      <c r="TQ75" s="62"/>
      <c r="TR75" s="62"/>
      <c r="TS75" s="62"/>
      <c r="TT75" s="62"/>
      <c r="TU75" s="62"/>
      <c r="TV75" s="62"/>
      <c r="TW75" s="62"/>
      <c r="TX75" s="62"/>
      <c r="TY75" s="62"/>
      <c r="TZ75" s="62"/>
      <c r="UA75" s="62"/>
      <c r="UB75" s="62"/>
      <c r="UC75" s="62"/>
      <c r="UD75" s="62"/>
      <c r="UE75" s="62"/>
      <c r="UF75" s="62"/>
      <c r="UG75" s="62"/>
      <c r="UH75" s="62"/>
      <c r="UI75" s="62"/>
      <c r="UJ75" s="62"/>
      <c r="UK75" s="62"/>
      <c r="UL75" s="62"/>
      <c r="UM75" s="62"/>
      <c r="UN75" s="62"/>
      <c r="UO75" s="62"/>
      <c r="UP75" s="62"/>
      <c r="UQ75" s="62"/>
      <c r="UR75" s="62"/>
      <c r="US75" s="62"/>
      <c r="UT75" s="62"/>
      <c r="UU75" s="62"/>
      <c r="UV75" s="62"/>
      <c r="UW75" s="62"/>
      <c r="UX75" s="62"/>
      <c r="UY75" s="62"/>
      <c r="UZ75" s="62"/>
      <c r="VA75" s="62"/>
      <c r="VB75" s="62"/>
      <c r="VC75" s="62"/>
      <c r="VD75" s="62"/>
      <c r="VE75" s="62"/>
      <c r="VF75" s="62"/>
      <c r="VG75" s="62"/>
      <c r="VH75" s="62"/>
      <c r="VI75" s="62"/>
      <c r="VJ75" s="62"/>
      <c r="VK75" s="62"/>
      <c r="VL75" s="62"/>
      <c r="VM75" s="62"/>
      <c r="VN75" s="62"/>
      <c r="VO75" s="62"/>
      <c r="VP75" s="62"/>
      <c r="VQ75" s="62"/>
      <c r="VR75" s="62"/>
      <c r="VS75" s="62"/>
      <c r="VT75" s="62"/>
      <c r="VU75" s="62"/>
      <c r="VV75" s="62"/>
      <c r="VW75" s="62"/>
      <c r="VX75" s="62"/>
      <c r="VY75" s="62"/>
      <c r="VZ75" s="62"/>
      <c r="WA75" s="62"/>
      <c r="WB75" s="62"/>
      <c r="WC75" s="62"/>
      <c r="WD75" s="62"/>
      <c r="WE75" s="62"/>
      <c r="WF75" s="62"/>
      <c r="WG75" s="62"/>
      <c r="WH75" s="62"/>
      <c r="WI75" s="62"/>
      <c r="WJ75" s="62"/>
      <c r="WK75" s="62"/>
      <c r="WL75" s="62"/>
      <c r="WM75" s="62"/>
      <c r="WN75" s="62"/>
      <c r="WO75" s="62"/>
      <c r="WP75" s="62"/>
      <c r="WQ75" s="62"/>
      <c r="WR75" s="62"/>
      <c r="WS75" s="62"/>
      <c r="WT75" s="62"/>
      <c r="WU75" s="62"/>
      <c r="WV75" s="62"/>
      <c r="WW75" s="62"/>
      <c r="WX75" s="62"/>
      <c r="WY75" s="62"/>
      <c r="WZ75" s="62"/>
      <c r="XA75" s="62"/>
      <c r="XB75" s="62"/>
      <c r="XC75" s="62"/>
      <c r="XD75" s="62"/>
      <c r="XE75" s="62"/>
      <c r="XF75" s="62"/>
      <c r="XG75" s="62"/>
      <c r="XH75" s="62"/>
      <c r="XI75" s="62"/>
      <c r="XJ75" s="62"/>
      <c r="XK75" s="62"/>
      <c r="XL75" s="62"/>
      <c r="XM75" s="62"/>
      <c r="XN75" s="62"/>
      <c r="XO75" s="62"/>
      <c r="XP75" s="62"/>
      <c r="XQ75" s="62"/>
      <c r="XR75" s="62"/>
      <c r="XS75" s="62"/>
      <c r="XT75" s="62"/>
      <c r="XU75" s="62"/>
      <c r="XV75" s="62"/>
      <c r="XW75" s="62"/>
      <c r="XX75" s="62"/>
      <c r="XY75" s="62"/>
      <c r="XZ75" s="62"/>
      <c r="YA75" s="62"/>
      <c r="YB75" s="62"/>
      <c r="YC75" s="62"/>
      <c r="YD75" s="62"/>
      <c r="YE75" s="62"/>
      <c r="YF75" s="62"/>
      <c r="YG75" s="62"/>
      <c r="YH75" s="62"/>
      <c r="YI75" s="62"/>
      <c r="YJ75" s="62"/>
      <c r="YK75" s="62"/>
      <c r="YL75" s="62"/>
      <c r="YM75" s="62"/>
      <c r="YN75" s="62"/>
      <c r="YO75" s="62"/>
      <c r="YP75" s="62"/>
      <c r="YQ75" s="62"/>
      <c r="YR75" s="62"/>
      <c r="YS75" s="62"/>
      <c r="YT75" s="62"/>
      <c r="YU75" s="62"/>
      <c r="YV75" s="62"/>
      <c r="YW75" s="62"/>
      <c r="YX75" s="62"/>
      <c r="YY75" s="62"/>
      <c r="YZ75" s="62"/>
      <c r="ZA75" s="62"/>
      <c r="ZB75" s="62"/>
      <c r="ZC75" s="62"/>
      <c r="ZD75" s="62"/>
      <c r="ZE75" s="62"/>
      <c r="ZF75" s="62"/>
      <c r="ZG75" s="62"/>
      <c r="ZH75" s="62"/>
      <c r="ZI75" s="62"/>
      <c r="ZJ75" s="62"/>
      <c r="ZK75" s="62"/>
      <c r="ZL75" s="62"/>
      <c r="ZM75" s="62"/>
      <c r="ZN75" s="62"/>
      <c r="ZO75" s="62"/>
      <c r="ZP75" s="62"/>
      <c r="ZQ75" s="62"/>
      <c r="ZR75" s="62"/>
      <c r="ZS75" s="62"/>
      <c r="ZT75" s="62"/>
      <c r="ZU75" s="62"/>
      <c r="ZV75" s="62"/>
      <c r="ZW75" s="62"/>
      <c r="ZX75" s="62"/>
      <c r="ZY75" s="62"/>
      <c r="ZZ75" s="62"/>
      <c r="AAA75" s="62"/>
      <c r="AAB75" s="62"/>
      <c r="AAC75" s="62"/>
      <c r="AAD75" s="62"/>
      <c r="AAE75" s="62"/>
      <c r="AAF75" s="62"/>
      <c r="AAG75" s="62"/>
      <c r="AAH75" s="62"/>
      <c r="AAI75" s="62"/>
      <c r="AAJ75" s="62"/>
      <c r="AAK75" s="62"/>
      <c r="AAL75" s="62"/>
      <c r="AAM75" s="62"/>
      <c r="AAN75" s="62"/>
      <c r="AAO75" s="62"/>
      <c r="AAP75" s="62"/>
      <c r="AAQ75" s="62"/>
      <c r="AAR75" s="62"/>
      <c r="AAS75" s="62"/>
      <c r="AAT75" s="62"/>
      <c r="AAU75" s="62"/>
      <c r="AAV75" s="62"/>
      <c r="AAW75" s="62"/>
      <c r="AAX75" s="62"/>
      <c r="AAY75" s="62"/>
      <c r="AAZ75" s="62"/>
      <c r="ABA75" s="62"/>
      <c r="ABB75" s="62"/>
      <c r="ABC75" s="62"/>
      <c r="ABD75" s="62"/>
      <c r="ABE75" s="62"/>
      <c r="ABF75" s="62"/>
      <c r="ABG75" s="62"/>
      <c r="ABH75" s="62"/>
      <c r="ABI75" s="62"/>
      <c r="ABJ75" s="62"/>
      <c r="ABK75" s="62"/>
      <c r="ABL75" s="62"/>
      <c r="ABM75" s="62"/>
      <c r="ABN75" s="62"/>
      <c r="ABO75" s="62"/>
      <c r="ABP75" s="62"/>
      <c r="ABQ75" s="62"/>
      <c r="ABR75" s="62"/>
      <c r="ABS75" s="62"/>
      <c r="ABT75" s="62"/>
      <c r="ABU75" s="62"/>
      <c r="ABV75" s="62"/>
      <c r="ABW75" s="62"/>
      <c r="ABX75" s="62"/>
      <c r="ABY75" s="62"/>
      <c r="ABZ75" s="62"/>
      <c r="ACA75" s="62"/>
      <c r="ACB75" s="62"/>
      <c r="ACC75" s="62"/>
      <c r="ACD75" s="62"/>
      <c r="ACE75" s="62"/>
      <c r="ACF75" s="62"/>
      <c r="ACG75" s="62"/>
      <c r="ACH75" s="62"/>
      <c r="ACI75" s="62"/>
      <c r="ACJ75" s="62"/>
      <c r="ACK75" s="62"/>
      <c r="ACL75" s="62"/>
      <c r="ACM75" s="62"/>
      <c r="ACN75" s="62"/>
      <c r="ACO75" s="62"/>
      <c r="ACP75" s="62"/>
      <c r="ACQ75" s="62"/>
      <c r="ACR75" s="62"/>
      <c r="ACS75" s="62"/>
      <c r="ACT75" s="62"/>
      <c r="ACU75" s="62"/>
      <c r="ACV75" s="62"/>
      <c r="ACW75" s="62"/>
      <c r="ACX75" s="62"/>
      <c r="ACY75" s="62"/>
      <c r="ACZ75" s="62"/>
      <c r="ADA75" s="62"/>
      <c r="ADB75" s="62"/>
      <c r="ADC75" s="62"/>
      <c r="ADD75" s="62"/>
      <c r="ADE75" s="62"/>
      <c r="ADF75" s="62"/>
      <c r="ADG75" s="62"/>
      <c r="ADH75" s="62"/>
      <c r="ADI75" s="62"/>
      <c r="ADJ75" s="62"/>
      <c r="ADK75" s="62"/>
      <c r="ADL75" s="62"/>
      <c r="ADM75" s="62"/>
      <c r="ADN75" s="62"/>
      <c r="ADO75" s="62"/>
      <c r="ADP75" s="62"/>
      <c r="ADQ75" s="62"/>
      <c r="ADR75" s="62"/>
      <c r="ADS75" s="62"/>
      <c r="ADT75" s="62"/>
      <c r="ADU75" s="62"/>
      <c r="ADV75" s="62"/>
      <c r="ADW75" s="62"/>
      <c r="ADX75" s="62"/>
      <c r="ADY75" s="62"/>
      <c r="ADZ75" s="62"/>
      <c r="AEA75" s="62"/>
      <c r="AEB75" s="62"/>
      <c r="AEC75" s="62"/>
      <c r="AED75" s="62"/>
      <c r="AEE75" s="62"/>
      <c r="AEF75" s="62"/>
      <c r="AEG75" s="62"/>
      <c r="AEH75" s="62"/>
      <c r="AEI75" s="62"/>
      <c r="AEJ75" s="62"/>
      <c r="AEK75" s="62"/>
      <c r="AEL75" s="62"/>
      <c r="AEM75" s="62"/>
      <c r="AEN75" s="62"/>
      <c r="AEO75" s="62"/>
      <c r="AEP75" s="62"/>
      <c r="AEQ75" s="62"/>
      <c r="AER75" s="62"/>
      <c r="AES75" s="62"/>
      <c r="AET75" s="62"/>
      <c r="AEU75" s="62"/>
      <c r="AEV75" s="62"/>
      <c r="AEW75" s="62"/>
      <c r="AEX75" s="62"/>
      <c r="AEY75" s="62"/>
      <c r="AEZ75" s="62"/>
      <c r="AFA75" s="62"/>
      <c r="AFB75" s="62"/>
      <c r="AFC75" s="62"/>
      <c r="AFD75" s="62"/>
      <c r="AFE75" s="62"/>
      <c r="AFF75" s="62"/>
      <c r="AFG75" s="62"/>
      <c r="AFH75" s="62"/>
      <c r="AFI75" s="62"/>
      <c r="AFJ75" s="62"/>
      <c r="AFK75" s="62"/>
      <c r="AFL75" s="62"/>
      <c r="AFM75" s="62"/>
      <c r="AFN75" s="62"/>
      <c r="AFO75" s="62"/>
      <c r="AFP75" s="62"/>
      <c r="AFQ75" s="62"/>
      <c r="AFR75" s="62"/>
      <c r="AFS75" s="62"/>
      <c r="AFT75" s="62"/>
      <c r="AFU75" s="62"/>
      <c r="AFV75" s="62"/>
      <c r="AFW75" s="62"/>
      <c r="AFX75" s="62"/>
      <c r="AFY75" s="62"/>
      <c r="AFZ75" s="62"/>
      <c r="AGA75" s="62"/>
      <c r="AGB75" s="62"/>
      <c r="AGC75" s="62"/>
      <c r="AGD75" s="62"/>
      <c r="AGE75" s="62"/>
      <c r="AGF75" s="62"/>
      <c r="AGG75" s="62"/>
      <c r="AGH75" s="62"/>
      <c r="AGI75" s="62"/>
      <c r="AGJ75" s="62"/>
      <c r="AGK75" s="62"/>
      <c r="AGL75" s="62"/>
      <c r="AGM75" s="62"/>
      <c r="AGN75" s="62"/>
      <c r="AGO75" s="62"/>
      <c r="AGP75" s="62"/>
      <c r="AGQ75" s="62"/>
      <c r="AGR75" s="62"/>
      <c r="AGS75" s="62"/>
      <c r="AGT75" s="62"/>
      <c r="AGU75" s="62"/>
      <c r="AGV75" s="62"/>
      <c r="AGW75" s="62"/>
      <c r="AGX75" s="62"/>
      <c r="AGY75" s="62"/>
      <c r="AGZ75" s="62"/>
      <c r="AHA75" s="62"/>
      <c r="AHB75" s="62"/>
      <c r="AHC75" s="62"/>
      <c r="AHD75" s="62"/>
      <c r="AHE75" s="62"/>
      <c r="AHF75" s="62"/>
      <c r="AHG75" s="62"/>
      <c r="AHH75" s="62"/>
      <c r="AHI75" s="62"/>
      <c r="AHJ75" s="62"/>
      <c r="AHK75" s="62"/>
      <c r="AHL75" s="62"/>
      <c r="AHM75" s="62"/>
      <c r="AHN75" s="62"/>
      <c r="AHO75" s="62"/>
      <c r="AHP75" s="62"/>
      <c r="AHQ75" s="62"/>
      <c r="AHR75" s="62"/>
      <c r="AHS75" s="62"/>
      <c r="AHT75" s="62"/>
      <c r="AHU75" s="62"/>
      <c r="AHV75" s="62"/>
      <c r="AHW75" s="62"/>
      <c r="AHX75" s="62"/>
      <c r="AHY75" s="62"/>
      <c r="AHZ75" s="62"/>
      <c r="AIA75" s="62"/>
      <c r="AIB75" s="62"/>
      <c r="AIC75" s="62"/>
      <c r="AID75" s="62"/>
      <c r="AIE75" s="62"/>
      <c r="AIF75" s="62"/>
      <c r="AIG75" s="62"/>
      <c r="AIH75" s="62"/>
      <c r="AII75" s="62"/>
      <c r="AIJ75" s="62"/>
      <c r="AIK75" s="62"/>
      <c r="AIL75" s="62"/>
      <c r="AIM75" s="62"/>
      <c r="AIN75" s="62"/>
      <c r="AIO75" s="62"/>
      <c r="AIP75" s="62"/>
      <c r="AIQ75" s="62"/>
      <c r="AIR75" s="62"/>
      <c r="AIS75" s="62"/>
      <c r="AIT75" s="62"/>
      <c r="AIU75" s="62"/>
      <c r="AIV75" s="62"/>
      <c r="AIW75" s="62"/>
      <c r="AIX75" s="62"/>
      <c r="AIY75" s="62"/>
      <c r="AIZ75" s="62"/>
      <c r="AJA75" s="62"/>
      <c r="AJB75" s="62"/>
      <c r="AJC75" s="62"/>
      <c r="AJD75" s="62"/>
      <c r="AJE75" s="62"/>
      <c r="AJF75" s="62"/>
      <c r="AJG75" s="62"/>
      <c r="AJH75" s="62"/>
      <c r="AJI75" s="62"/>
      <c r="AJJ75" s="62"/>
      <c r="AJK75" s="62"/>
      <c r="AJL75" s="62"/>
      <c r="AJM75" s="62"/>
      <c r="AJN75" s="62"/>
      <c r="AJO75" s="62"/>
      <c r="AJP75" s="62"/>
      <c r="AJQ75" s="62"/>
      <c r="AJR75" s="62"/>
      <c r="AJS75" s="62"/>
      <c r="AJT75" s="62"/>
      <c r="AJU75" s="62"/>
      <c r="AJV75" s="62"/>
      <c r="AJW75" s="62"/>
      <c r="AJX75" s="62"/>
      <c r="AJY75" s="62"/>
      <c r="AJZ75" s="62"/>
      <c r="AKA75" s="62"/>
      <c r="AKB75" s="62"/>
      <c r="AKC75" s="62"/>
      <c r="AKD75" s="62"/>
      <c r="AKE75" s="62"/>
      <c r="AKF75" s="62"/>
      <c r="AKG75" s="62"/>
      <c r="AKH75" s="62"/>
      <c r="AKI75" s="62"/>
      <c r="AKJ75" s="62"/>
      <c r="AKK75" s="62"/>
      <c r="AKL75" s="62"/>
      <c r="AKM75" s="62"/>
      <c r="AKN75" s="62"/>
      <c r="AKO75" s="62"/>
      <c r="AKP75" s="62"/>
      <c r="AKQ75" s="62"/>
      <c r="AKR75" s="62"/>
      <c r="AKS75" s="62"/>
      <c r="AKT75" s="62"/>
      <c r="AKU75" s="62"/>
      <c r="AKV75" s="62"/>
      <c r="AKW75" s="62"/>
      <c r="AKX75" s="62"/>
      <c r="AKY75" s="62"/>
      <c r="AKZ75" s="62"/>
      <c r="ALA75" s="62"/>
      <c r="ALB75" s="62"/>
      <c r="ALC75" s="62"/>
      <c r="ALD75" s="62"/>
      <c r="ALE75" s="62"/>
      <c r="ALF75" s="62"/>
      <c r="ALG75" s="62"/>
      <c r="ALH75" s="62"/>
      <c r="ALI75" s="62"/>
      <c r="ALJ75" s="62"/>
      <c r="ALK75" s="62"/>
      <c r="ALL75" s="62"/>
      <c r="ALM75" s="62"/>
      <c r="ALN75" s="62"/>
      <c r="ALO75" s="62"/>
      <c r="ALP75" s="62"/>
      <c r="ALQ75" s="62"/>
      <c r="ALR75" s="62"/>
      <c r="ALS75" s="62"/>
      <c r="ALT75" s="62"/>
      <c r="ALU75" s="62"/>
      <c r="ALV75" s="62"/>
      <c r="ALW75" s="62"/>
      <c r="ALX75" s="62"/>
      <c r="ALY75" s="62"/>
      <c r="ALZ75" s="62"/>
      <c r="AMA75" s="62"/>
      <c r="AMB75" s="62"/>
      <c r="AMC75" s="62"/>
      <c r="AMD75" s="62"/>
      <c r="AME75" s="62"/>
      <c r="AMF75" s="62"/>
      <c r="AMG75" s="62"/>
      <c r="AMH75" s="62"/>
      <c r="AMI75" s="62"/>
      <c r="AMJ75" s="62"/>
      <c r="AMK75" s="62"/>
      <c r="AML75" s="62"/>
      <c r="AMM75" s="62"/>
      <c r="AMN75" s="62"/>
      <c r="AMO75" s="62"/>
      <c r="AMP75" s="62"/>
      <c r="AMQ75" s="62"/>
      <c r="AMR75" s="62"/>
      <c r="AMS75" s="62"/>
      <c r="AMT75" s="62"/>
      <c r="AMU75" s="62"/>
      <c r="AMV75" s="62"/>
      <c r="AMW75" s="62"/>
      <c r="AMX75" s="62"/>
      <c r="AMY75" s="62"/>
      <c r="AMZ75" s="62"/>
      <c r="ANA75" s="62"/>
      <c r="ANB75" s="62"/>
      <c r="ANC75" s="62"/>
      <c r="AND75" s="62"/>
      <c r="ANE75" s="62"/>
      <c r="ANF75" s="62"/>
      <c r="ANG75" s="62"/>
      <c r="ANH75" s="62"/>
      <c r="ANI75" s="62"/>
      <c r="ANJ75" s="62"/>
      <c r="ANK75" s="62"/>
      <c r="ANL75" s="62"/>
      <c r="ANM75" s="62"/>
      <c r="ANN75" s="62"/>
      <c r="ANO75" s="62"/>
      <c r="ANP75" s="62"/>
      <c r="ANQ75" s="62"/>
      <c r="ANR75" s="62"/>
      <c r="ANS75" s="62"/>
      <c r="ANT75" s="62"/>
      <c r="ANU75" s="62"/>
      <c r="ANV75" s="62"/>
      <c r="ANW75" s="62"/>
      <c r="ANX75" s="62"/>
      <c r="ANY75" s="62"/>
      <c r="ANZ75" s="62"/>
      <c r="AOA75" s="62"/>
      <c r="AOB75" s="62"/>
      <c r="AOC75" s="62"/>
      <c r="AOD75" s="62"/>
      <c r="AOE75" s="62"/>
      <c r="AOF75" s="62"/>
      <c r="AOG75" s="62"/>
      <c r="AOH75" s="62"/>
      <c r="AOI75" s="62"/>
      <c r="AOJ75" s="62"/>
      <c r="AOK75" s="62"/>
      <c r="AOL75" s="62"/>
      <c r="AOM75" s="62"/>
      <c r="AON75" s="62"/>
      <c r="AOO75" s="62"/>
      <c r="AOP75" s="62"/>
      <c r="AOQ75" s="62"/>
      <c r="AOR75" s="62"/>
      <c r="AOS75" s="62"/>
      <c r="AOT75" s="62"/>
      <c r="AOU75" s="62"/>
      <c r="AOV75" s="62"/>
    </row>
    <row r="76" spans="1:1088" ht="30" x14ac:dyDescent="0.25">
      <c r="B76" s="109"/>
      <c r="C76" s="73">
        <v>1</v>
      </c>
      <c r="D76" s="110" t="s">
        <v>71</v>
      </c>
      <c r="E76" s="73">
        <v>750</v>
      </c>
      <c r="F76" s="73">
        <v>23</v>
      </c>
      <c r="G76" s="73">
        <f t="shared" si="3"/>
        <v>17250</v>
      </c>
      <c r="I76" s="73">
        <v>1</v>
      </c>
      <c r="J76" s="74" t="s">
        <v>64</v>
      </c>
      <c r="K76" s="73">
        <v>1700</v>
      </c>
      <c r="L76" s="73">
        <v>15</v>
      </c>
      <c r="M76" s="73">
        <f t="shared" si="1"/>
        <v>25500</v>
      </c>
    </row>
    <row r="77" spans="1:1088" x14ac:dyDescent="0.25">
      <c r="F77" s="113" t="s">
        <v>72</v>
      </c>
      <c r="G77" s="113">
        <f>SUM(G8:G76)</f>
        <v>67755</v>
      </c>
      <c r="L77" s="113" t="s">
        <v>72</v>
      </c>
      <c r="M77" s="113">
        <f>SUM(M8:M76)</f>
        <v>70600</v>
      </c>
    </row>
    <row r="78" spans="1:1088" ht="27" customHeight="1" x14ac:dyDescent="0.25">
      <c r="F78" s="73" t="s">
        <v>73</v>
      </c>
      <c r="G78" s="73">
        <f>G77*0.21</f>
        <v>14228.55</v>
      </c>
      <c r="L78" s="73" t="s">
        <v>73</v>
      </c>
      <c r="M78" s="73">
        <f>M77*0.21</f>
        <v>14826</v>
      </c>
    </row>
    <row r="79" spans="1:1088" ht="27" customHeight="1" x14ac:dyDescent="0.25">
      <c r="F79" s="113" t="s">
        <v>74</v>
      </c>
      <c r="G79" s="113">
        <f>G77+G78</f>
        <v>81983.55</v>
      </c>
      <c r="L79" s="113" t="s">
        <v>74</v>
      </c>
      <c r="M79" s="113">
        <f>M77+M78</f>
        <v>85426</v>
      </c>
    </row>
    <row r="80" spans="1:1088" ht="27" customHeight="1" x14ac:dyDescent="0.25">
      <c r="B80" s="62" t="s">
        <v>96</v>
      </c>
      <c r="F80" s="114"/>
      <c r="G80" s="114"/>
      <c r="L80" s="114"/>
      <c r="M80" s="114"/>
    </row>
    <row r="81" spans="2:2" x14ac:dyDescent="0.25">
      <c r="B81" s="106" t="s">
        <v>155</v>
      </c>
    </row>
    <row r="82" spans="2:2" x14ac:dyDescent="0.25">
      <c r="B82" s="101"/>
    </row>
    <row r="83" spans="2:2" x14ac:dyDescent="0.25">
      <c r="B83" s="101"/>
    </row>
  </sheetData>
  <mergeCells count="16">
    <mergeCell ref="B75:M75"/>
    <mergeCell ref="B49:M49"/>
    <mergeCell ref="B53:M53"/>
    <mergeCell ref="B62:M62"/>
    <mergeCell ref="B70:M70"/>
    <mergeCell ref="B73:M73"/>
    <mergeCell ref="B28:M28"/>
    <mergeCell ref="B31:M31"/>
    <mergeCell ref="B34:M34"/>
    <mergeCell ref="B37:M37"/>
    <mergeCell ref="B41:M41"/>
    <mergeCell ref="J1:M1"/>
    <mergeCell ref="B16:M16"/>
    <mergeCell ref="B7:M7"/>
    <mergeCell ref="B20:M20"/>
    <mergeCell ref="B23:M23"/>
  </mergeCells>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EF7FB-4C73-4472-AFF4-7974AC029120}">
  <dimension ref="A1:D13"/>
  <sheetViews>
    <sheetView view="pageBreakPreview" topLeftCell="A4" zoomScale="115" zoomScaleNormal="145" zoomScaleSheetLayoutView="115" workbookViewId="0">
      <selection activeCell="F4" sqref="F4"/>
    </sheetView>
  </sheetViews>
  <sheetFormatPr defaultRowHeight="15" x14ac:dyDescent="0.25"/>
  <cols>
    <col min="1" max="1" width="53.28515625" customWidth="1"/>
    <col min="2" max="2" width="9" style="42"/>
    <col min="3" max="3" width="14.85546875" style="42" customWidth="1"/>
    <col min="4" max="4" width="13.85546875" style="42" customWidth="1"/>
  </cols>
  <sheetData>
    <row r="1" spans="1:4" ht="80.25" customHeight="1" x14ac:dyDescent="0.25">
      <c r="B1" s="235" t="s">
        <v>94</v>
      </c>
      <c r="C1" s="236"/>
      <c r="D1" s="236"/>
    </row>
    <row r="2" spans="1:4" ht="42.75" customHeight="1" x14ac:dyDescent="0.25">
      <c r="A2" s="234" t="s">
        <v>141</v>
      </c>
      <c r="B2" s="234"/>
      <c r="C2" s="234"/>
      <c r="D2" s="234"/>
    </row>
    <row r="3" spans="1:4" ht="31.5" x14ac:dyDescent="0.25">
      <c r="A3" s="49"/>
      <c r="B3" s="52" t="s">
        <v>78</v>
      </c>
      <c r="C3" s="53" t="s">
        <v>84</v>
      </c>
      <c r="D3" s="54" t="s">
        <v>83</v>
      </c>
    </row>
    <row r="4" spans="1:4" ht="15.75" x14ac:dyDescent="0.25">
      <c r="A4" s="118" t="s">
        <v>79</v>
      </c>
      <c r="B4" s="50">
        <v>15</v>
      </c>
      <c r="C4" s="57">
        <v>20000</v>
      </c>
      <c r="D4" s="57">
        <f>C4*B4</f>
        <v>300000</v>
      </c>
    </row>
    <row r="5" spans="1:4" ht="15.75" x14ac:dyDescent="0.25">
      <c r="A5" s="118" t="s">
        <v>80</v>
      </c>
      <c r="B5" s="50">
        <v>3</v>
      </c>
      <c r="C5" s="57">
        <v>32000</v>
      </c>
      <c r="D5" s="57">
        <f t="shared" ref="D5:D6" si="0">C5*B5</f>
        <v>96000</v>
      </c>
    </row>
    <row r="6" spans="1:4" ht="15.75" x14ac:dyDescent="0.25">
      <c r="A6" s="118" t="s">
        <v>81</v>
      </c>
      <c r="B6" s="50">
        <v>1</v>
      </c>
      <c r="C6" s="57">
        <v>21000</v>
      </c>
      <c r="D6" s="57">
        <f t="shared" si="0"/>
        <v>21000</v>
      </c>
    </row>
    <row r="7" spans="1:4" ht="30" x14ac:dyDescent="0.25">
      <c r="A7" s="119" t="s">
        <v>86</v>
      </c>
      <c r="B7" s="50">
        <v>3</v>
      </c>
      <c r="C7" s="57">
        <f>900+100+300+600+1400</f>
        <v>3300</v>
      </c>
      <c r="D7" s="57">
        <f>B7*C7</f>
        <v>9900</v>
      </c>
    </row>
    <row r="8" spans="1:4" ht="15.75" x14ac:dyDescent="0.25">
      <c r="A8" s="118" t="s">
        <v>82</v>
      </c>
      <c r="B8" s="50">
        <v>6</v>
      </c>
      <c r="C8" s="57">
        <f>1450+250</f>
        <v>1700</v>
      </c>
      <c r="D8" s="57">
        <f>B8*C8</f>
        <v>10200</v>
      </c>
    </row>
    <row r="9" spans="1:4" ht="30" x14ac:dyDescent="0.25">
      <c r="A9" s="119" t="s">
        <v>85</v>
      </c>
      <c r="B9" s="50">
        <v>12</v>
      </c>
      <c r="C9" s="57">
        <f>900+100+300+600+1400</f>
        <v>3300</v>
      </c>
      <c r="D9" s="57">
        <f>B9*C9</f>
        <v>39600</v>
      </c>
    </row>
    <row r="10" spans="1:4" ht="15.75" x14ac:dyDescent="0.25">
      <c r="A10" s="119" t="s">
        <v>138</v>
      </c>
      <c r="B10" s="50">
        <v>4</v>
      </c>
      <c r="C10" s="57">
        <v>4000</v>
      </c>
      <c r="D10" s="57">
        <f>B10*C10</f>
        <v>16000</v>
      </c>
    </row>
    <row r="11" spans="1:4" ht="15.75" x14ac:dyDescent="0.25">
      <c r="A11" s="119" t="s">
        <v>139</v>
      </c>
      <c r="B11" s="50">
        <v>2</v>
      </c>
      <c r="C11" s="57">
        <v>15000</v>
      </c>
      <c r="D11" s="57">
        <f>B11*C11</f>
        <v>30000</v>
      </c>
    </row>
    <row r="12" spans="1:4" ht="15.75" x14ac:dyDescent="0.25">
      <c r="A12" s="49"/>
      <c r="B12" s="51"/>
      <c r="C12" s="55" t="s">
        <v>140</v>
      </c>
      <c r="D12" s="58">
        <f>SUM(D4:D11)</f>
        <v>522700</v>
      </c>
    </row>
    <row r="13" spans="1:4" ht="60" customHeight="1" x14ac:dyDescent="0.25">
      <c r="A13" s="237" t="s">
        <v>96</v>
      </c>
      <c r="B13" s="237"/>
      <c r="C13" s="237"/>
      <c r="D13" s="237"/>
    </row>
  </sheetData>
  <mergeCells count="3">
    <mergeCell ref="A2:D2"/>
    <mergeCell ref="B1:D1"/>
    <mergeCell ref="A13:D13"/>
  </mergeCells>
  <pageMargins left="0.7" right="0.7" top="0.75" bottom="0.75" header="0.3" footer="0.3"/>
  <pageSetup paperSize="9" scale="86" orientation="portrait" r:id="rId1"/>
  <ignoredErrors>
    <ignoredError sqref="C8"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D78CE-E415-41C2-BB68-EF3D15B4847E}">
  <sheetPr>
    <pageSetUpPr fitToPage="1"/>
  </sheetPr>
  <dimension ref="B1:Q28"/>
  <sheetViews>
    <sheetView topLeftCell="A6" zoomScale="63" zoomScaleNormal="85" workbookViewId="0">
      <selection activeCell="M22" sqref="M22"/>
    </sheetView>
  </sheetViews>
  <sheetFormatPr defaultRowHeight="15" x14ac:dyDescent="0.25"/>
  <cols>
    <col min="2" max="2" width="12" customWidth="1"/>
    <col min="3" max="3" width="16.42578125" customWidth="1"/>
    <col min="4" max="4" width="32.42578125" customWidth="1"/>
    <col min="5" max="5" width="30" style="41" customWidth="1"/>
    <col min="6" max="8" width="12.42578125" customWidth="1"/>
    <col min="9" max="10" width="15.5703125" customWidth="1"/>
    <col min="11" max="11" width="14" customWidth="1"/>
  </cols>
  <sheetData>
    <row r="1" spans="2:17" x14ac:dyDescent="0.25">
      <c r="K1" s="41" t="s">
        <v>110</v>
      </c>
    </row>
    <row r="2" spans="2:17" ht="66.75" customHeight="1" x14ac:dyDescent="0.25">
      <c r="E2" s="241" t="s">
        <v>107</v>
      </c>
      <c r="F2" s="241"/>
      <c r="G2" s="241"/>
      <c r="H2" s="241"/>
      <c r="I2" s="241"/>
      <c r="J2" s="241"/>
      <c r="K2" s="241"/>
    </row>
    <row r="3" spans="2:17" ht="42" customHeight="1" x14ac:dyDescent="0.25">
      <c r="C3" s="252" t="s">
        <v>131</v>
      </c>
      <c r="D3" s="252"/>
      <c r="E3" s="252"/>
      <c r="F3" s="252"/>
    </row>
    <row r="4" spans="2:17" x14ac:dyDescent="0.25">
      <c r="B4" s="59"/>
      <c r="C4" s="59"/>
      <c r="D4" s="59"/>
    </row>
    <row r="5" spans="2:17" x14ac:dyDescent="0.25">
      <c r="B5" s="59"/>
      <c r="C5" s="59"/>
      <c r="D5" s="59"/>
      <c r="E5" s="61"/>
    </row>
    <row r="6" spans="2:17" s="62" customFormat="1" ht="24" customHeight="1" thickBot="1" x14ac:dyDescent="0.3">
      <c r="C6" s="123" t="s">
        <v>98</v>
      </c>
      <c r="D6" s="121"/>
      <c r="E6" s="42"/>
      <c r="F6" s="122"/>
      <c r="G6" s="122"/>
      <c r="I6" s="64"/>
      <c r="J6" s="64"/>
      <c r="K6" s="64"/>
    </row>
    <row r="7" spans="2:17" ht="114" customHeight="1" thickBot="1" x14ac:dyDescent="0.3">
      <c r="B7" s="63"/>
      <c r="C7" s="143" t="s">
        <v>108</v>
      </c>
      <c r="D7" s="144" t="s">
        <v>109</v>
      </c>
      <c r="E7" s="160" t="s">
        <v>97</v>
      </c>
      <c r="F7" s="152" t="s">
        <v>118</v>
      </c>
      <c r="G7" s="167" t="s">
        <v>120</v>
      </c>
      <c r="H7" s="152" t="s">
        <v>130</v>
      </c>
      <c r="I7" s="147" t="s">
        <v>125</v>
      </c>
      <c r="J7" s="145" t="s">
        <v>124</v>
      </c>
      <c r="K7" s="146" t="s">
        <v>126</v>
      </c>
      <c r="Q7" s="62"/>
    </row>
    <row r="8" spans="2:17" ht="15.75" thickBot="1" x14ac:dyDescent="0.3">
      <c r="B8" s="59"/>
      <c r="C8" s="139" t="s">
        <v>99</v>
      </c>
      <c r="D8" s="140"/>
      <c r="E8" s="161">
        <v>3000</v>
      </c>
      <c r="F8" s="176"/>
      <c r="G8" s="168"/>
      <c r="H8" s="153">
        <f>E8</f>
        <v>3000</v>
      </c>
      <c r="I8" s="148"/>
      <c r="J8" s="141"/>
      <c r="K8" s="142">
        <v>0</v>
      </c>
    </row>
    <row r="9" spans="2:17" x14ac:dyDescent="0.25">
      <c r="B9" s="59"/>
      <c r="C9" s="124" t="s">
        <v>100</v>
      </c>
      <c r="D9" s="125"/>
      <c r="E9" s="162">
        <v>625</v>
      </c>
      <c r="F9" s="177">
        <f>E9</f>
        <v>625</v>
      </c>
      <c r="G9" s="169"/>
      <c r="H9" s="154"/>
      <c r="I9" s="242">
        <f>F10/F19</f>
        <v>0.17716894977168951</v>
      </c>
      <c r="J9" s="126"/>
      <c r="K9" s="127"/>
    </row>
    <row r="10" spans="2:17" x14ac:dyDescent="0.25">
      <c r="B10" s="59"/>
      <c r="C10" s="133" t="s">
        <v>101</v>
      </c>
      <c r="D10" s="71"/>
      <c r="E10" s="163">
        <v>970</v>
      </c>
      <c r="F10" s="178">
        <f t="shared" ref="F10:F14" si="0">E10</f>
        <v>970</v>
      </c>
      <c r="G10" s="170"/>
      <c r="H10" s="155"/>
      <c r="I10" s="243"/>
      <c r="J10" s="72"/>
      <c r="K10" s="134"/>
    </row>
    <row r="11" spans="2:17" x14ac:dyDescent="0.25">
      <c r="B11" s="59"/>
      <c r="C11" s="133" t="s">
        <v>102</v>
      </c>
      <c r="D11" s="71"/>
      <c r="E11" s="163">
        <v>970</v>
      </c>
      <c r="F11" s="178">
        <f t="shared" si="0"/>
        <v>970</v>
      </c>
      <c r="G11" s="170"/>
      <c r="H11" s="155"/>
      <c r="I11" s="243"/>
      <c r="J11" s="72"/>
      <c r="K11" s="134"/>
    </row>
    <row r="12" spans="2:17" x14ac:dyDescent="0.25">
      <c r="B12" s="59"/>
      <c r="C12" s="133" t="s">
        <v>103</v>
      </c>
      <c r="D12" s="71"/>
      <c r="E12" s="163">
        <v>970</v>
      </c>
      <c r="F12" s="178">
        <f t="shared" si="0"/>
        <v>970</v>
      </c>
      <c r="G12" s="170"/>
      <c r="H12" s="155"/>
      <c r="I12" s="243"/>
      <c r="J12" s="72"/>
      <c r="K12" s="134"/>
    </row>
    <row r="13" spans="2:17" x14ac:dyDescent="0.25">
      <c r="B13" s="59"/>
      <c r="C13" s="133" t="s">
        <v>104</v>
      </c>
      <c r="D13" s="71"/>
      <c r="E13" s="163">
        <v>970</v>
      </c>
      <c r="F13" s="178">
        <f t="shared" si="0"/>
        <v>970</v>
      </c>
      <c r="G13" s="170"/>
      <c r="H13" s="155"/>
      <c r="I13" s="243"/>
      <c r="J13" s="72"/>
      <c r="K13" s="134"/>
    </row>
    <row r="14" spans="2:17" ht="15.75" thickBot="1" x14ac:dyDescent="0.3">
      <c r="B14" s="59"/>
      <c r="C14" s="135" t="s">
        <v>105</v>
      </c>
      <c r="D14" s="136"/>
      <c r="E14" s="164">
        <v>970</v>
      </c>
      <c r="F14" s="157">
        <f t="shared" si="0"/>
        <v>970</v>
      </c>
      <c r="G14" s="171"/>
      <c r="H14" s="156"/>
      <c r="I14" s="244"/>
      <c r="J14" s="137"/>
      <c r="K14" s="138"/>
    </row>
    <row r="15" spans="2:17" x14ac:dyDescent="0.25">
      <c r="B15" s="59"/>
      <c r="C15" s="124" t="s">
        <v>119</v>
      </c>
      <c r="D15" s="125"/>
      <c r="E15" s="162" t="s">
        <v>106</v>
      </c>
      <c r="F15" s="179"/>
      <c r="G15" s="172"/>
      <c r="H15" s="154"/>
      <c r="I15" s="149"/>
      <c r="J15" s="126"/>
      <c r="K15" s="127"/>
    </row>
    <row r="16" spans="2:17" x14ac:dyDescent="0.25">
      <c r="B16" s="59"/>
      <c r="C16" s="128"/>
      <c r="D16" s="70" t="s">
        <v>123</v>
      </c>
      <c r="E16" s="165">
        <v>75</v>
      </c>
      <c r="F16" s="180"/>
      <c r="G16" s="173">
        <f>E16</f>
        <v>75</v>
      </c>
      <c r="H16" s="155"/>
      <c r="I16" s="150"/>
      <c r="J16" s="245">
        <f>G18/G19</f>
        <v>0.32727272727272727</v>
      </c>
      <c r="K16" s="129"/>
    </row>
    <row r="17" spans="2:11" x14ac:dyDescent="0.25">
      <c r="B17" s="59"/>
      <c r="C17" s="128"/>
      <c r="D17" s="70" t="s">
        <v>122</v>
      </c>
      <c r="E17" s="165">
        <v>110</v>
      </c>
      <c r="F17" s="180"/>
      <c r="G17" s="173">
        <f t="shared" ref="G17:G18" si="1">E17</f>
        <v>110</v>
      </c>
      <c r="H17" s="155"/>
      <c r="I17" s="150"/>
      <c r="J17" s="245"/>
      <c r="K17" s="129"/>
    </row>
    <row r="18" spans="2:11" ht="38.450000000000003" customHeight="1" thickBot="1" x14ac:dyDescent="0.3">
      <c r="B18" s="59"/>
      <c r="C18" s="130"/>
      <c r="D18" s="131" t="s">
        <v>121</v>
      </c>
      <c r="E18" s="166">
        <v>90</v>
      </c>
      <c r="F18" s="157"/>
      <c r="G18" s="171">
        <f t="shared" si="1"/>
        <v>90</v>
      </c>
      <c r="H18" s="157"/>
      <c r="I18" s="151"/>
      <c r="J18" s="246"/>
      <c r="K18" s="132"/>
    </row>
    <row r="19" spans="2:11" s="62" customFormat="1" ht="30.6" customHeight="1" thickBot="1" x14ac:dyDescent="0.3">
      <c r="B19" s="188"/>
      <c r="C19" s="121"/>
      <c r="D19" s="189" t="s">
        <v>134</v>
      </c>
      <c r="E19" s="190">
        <f>E8+E9+E10+E11+E12+E13+E14+E16+E17+E18</f>
        <v>8750</v>
      </c>
      <c r="F19" s="191">
        <f>F9+F10+F11+F12+F13+F14</f>
        <v>5475</v>
      </c>
      <c r="G19" s="192">
        <f>G16+G17+G18</f>
        <v>275</v>
      </c>
      <c r="H19" s="193">
        <f>H8</f>
        <v>3000</v>
      </c>
      <c r="I19" s="69"/>
      <c r="J19" s="69"/>
      <c r="K19" s="69"/>
    </row>
    <row r="20" spans="2:11" ht="8.1" customHeight="1" x14ac:dyDescent="0.25">
      <c r="B20" s="66"/>
      <c r="C20" s="67"/>
      <c r="D20" s="65"/>
      <c r="E20" s="68"/>
      <c r="F20" s="158"/>
      <c r="G20" s="174"/>
      <c r="H20" s="158"/>
      <c r="I20" s="41"/>
      <c r="J20" s="41"/>
    </row>
    <row r="21" spans="2:11" ht="26.1" customHeight="1" x14ac:dyDescent="0.25">
      <c r="D21" s="120"/>
      <c r="E21" s="181" t="s">
        <v>127</v>
      </c>
      <c r="F21" s="159">
        <f>2400*1.21</f>
        <v>2904</v>
      </c>
      <c r="G21" s="175">
        <f>2000*1.21</f>
        <v>2420</v>
      </c>
      <c r="H21" s="159">
        <f>2000*1.21</f>
        <v>2420</v>
      </c>
    </row>
    <row r="22" spans="2:11" ht="26.1" customHeight="1" thickBot="1" x14ac:dyDescent="0.3">
      <c r="D22" s="184"/>
      <c r="E22" s="187" t="s">
        <v>129</v>
      </c>
      <c r="F22" s="182">
        <f>F19*F21</f>
        <v>15899400</v>
      </c>
      <c r="G22" s="183">
        <f>G19*G21</f>
        <v>665500</v>
      </c>
      <c r="H22" s="182">
        <f>H21*H19</f>
        <v>7260000</v>
      </c>
    </row>
    <row r="23" spans="2:11" ht="26.1" customHeight="1" thickBot="1" x14ac:dyDescent="0.3">
      <c r="D23" s="185"/>
      <c r="E23" s="186" t="s">
        <v>128</v>
      </c>
      <c r="F23" s="249">
        <f>F22+G22+H22</f>
        <v>23824900</v>
      </c>
      <c r="G23" s="250"/>
      <c r="H23" s="251"/>
    </row>
    <row r="24" spans="2:11" ht="37.5" customHeight="1" thickBot="1" x14ac:dyDescent="0.3">
      <c r="E24" s="60"/>
      <c r="F24" s="194"/>
      <c r="G24" s="194"/>
      <c r="H24" s="194"/>
      <c r="I24" s="195" t="s">
        <v>135</v>
      </c>
    </row>
    <row r="25" spans="2:11" ht="33" customHeight="1" x14ac:dyDescent="0.25">
      <c r="D25" s="247" t="s">
        <v>132</v>
      </c>
      <c r="E25" s="196"/>
      <c r="F25" s="197">
        <f>F22*I9</f>
        <v>2816880</v>
      </c>
      <c r="G25" s="197">
        <f>G22*J16</f>
        <v>217800</v>
      </c>
      <c r="H25" s="197">
        <f>H22*K9</f>
        <v>0</v>
      </c>
      <c r="I25" s="198"/>
    </row>
    <row r="26" spans="2:11" ht="33" customHeight="1" thickBot="1" x14ac:dyDescent="0.3">
      <c r="D26" s="248"/>
      <c r="E26" s="199"/>
      <c r="F26" s="253">
        <f>F25+G25</f>
        <v>3034680</v>
      </c>
      <c r="G26" s="253"/>
      <c r="H26" s="253"/>
      <c r="I26" s="200">
        <f>F26/F23</f>
        <v>0.12737430167597766</v>
      </c>
    </row>
    <row r="27" spans="2:11" ht="33.75" customHeight="1" x14ac:dyDescent="0.25">
      <c r="D27" s="239" t="s">
        <v>133</v>
      </c>
      <c r="E27" s="201"/>
      <c r="F27" s="197">
        <f>F22-F25</f>
        <v>13082520</v>
      </c>
      <c r="G27" s="197">
        <f>G22-G25</f>
        <v>447700</v>
      </c>
      <c r="H27" s="197">
        <f>H22-H25</f>
        <v>7260000</v>
      </c>
      <c r="I27" s="202"/>
    </row>
    <row r="28" spans="2:11" ht="30.75" customHeight="1" thickBot="1" x14ac:dyDescent="0.3">
      <c r="D28" s="240"/>
      <c r="E28" s="203"/>
      <c r="F28" s="238">
        <f>F27+G27+H27</f>
        <v>20790220</v>
      </c>
      <c r="G28" s="238"/>
      <c r="H28" s="238"/>
      <c r="I28" s="204">
        <f>F28/F23</f>
        <v>0.87262569832402237</v>
      </c>
    </row>
  </sheetData>
  <mergeCells count="9">
    <mergeCell ref="F28:H28"/>
    <mergeCell ref="D27:D28"/>
    <mergeCell ref="E2:K2"/>
    <mergeCell ref="I9:I14"/>
    <mergeCell ref="J16:J18"/>
    <mergeCell ref="D25:D26"/>
    <mergeCell ref="F23:H23"/>
    <mergeCell ref="C3:F3"/>
    <mergeCell ref="F26:H26"/>
  </mergeCell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RSU_DZ16_20.</vt:lpstr>
      <vt:lpstr>inv_aprikojums</vt:lpstr>
      <vt:lpstr>Bernu_kl_aprikojums</vt:lpstr>
      <vt:lpstr>Platību_proporcijas_aprēķins</vt:lpstr>
      <vt:lpstr>Bernu_kl_aprikojums!Print_Area</vt:lpstr>
      <vt:lpstr>inv_aprikojums!Print_Area</vt:lpstr>
      <vt:lpstr>Platību_proporcijas_aprēķins!Print_Area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Lāsma Zandberga</cp:lastModifiedBy>
  <cp:lastPrinted>2024-10-15T06:43:54Z</cp:lastPrinted>
  <dcterms:created xsi:type="dcterms:W3CDTF">2024-05-14T06:39:19Z</dcterms:created>
  <dcterms:modified xsi:type="dcterms:W3CDTF">2024-10-16T09:15:11Z</dcterms:modified>
</cp:coreProperties>
</file>